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hidePivotFieldList="1"/>
  <mc:AlternateContent xmlns:mc="http://schemas.openxmlformats.org/markup-compatibility/2006">
    <mc:Choice Requires="x15">
      <x15ac:absPath xmlns:x15ac="http://schemas.microsoft.com/office/spreadsheetml/2010/11/ac" url="Z:\Leonardo\4 Planilhas\"/>
    </mc:Choice>
  </mc:AlternateContent>
  <bookViews>
    <workbookView xWindow="0" yWindow="0" windowWidth="28770" windowHeight="11280" firstSheet="1" activeTab="1"/>
  </bookViews>
  <sheets>
    <sheet name="Total Mensal por Recurso" sheetId="2" state="hidden" r:id="rId1"/>
    <sheet name="Total Geral Todos Recursos" sheetId="18" r:id="rId2"/>
    <sheet name="Rosto" sheetId="22" state="hidden" r:id="rId3"/>
    <sheet name="RI" sheetId="20" state="hidden" r:id="rId4"/>
    <sheet name="Checa Saldo" sheetId="24" state="hidden" r:id="rId5"/>
    <sheet name="Dados" sheetId="1" state="hidden" r:id="rId6"/>
    <sheet name="mês" sheetId="3" state="hidden" r:id="rId7"/>
  </sheets>
  <definedNames>
    <definedName name="_xlnm._FilterDatabase" localSheetId="5" hidden="1">Dados!$A$1:$M$626</definedName>
    <definedName name="SegmentaçãodeDados_Recurso">#N/A</definedName>
    <definedName name="SegmentaçãodeDados_Recurso1">#N/A</definedName>
  </definedNames>
  <calcPr calcId="162913"/>
  <pivotCaches>
    <pivotCache cacheId="43" r:id="rId8"/>
    <pivotCache cacheId="54" r:id="rId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27" i="1" l="1"/>
  <c r="J2928" i="1"/>
  <c r="J2929" i="1"/>
  <c r="J2930" i="1"/>
  <c r="J2931" i="1"/>
  <c r="J2932" i="1"/>
  <c r="J2933" i="1"/>
  <c r="J2934" i="1"/>
  <c r="J2935" i="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85" i="1"/>
  <c r="J2986" i="1"/>
  <c r="J2987" i="1"/>
  <c r="J2988" i="1"/>
  <c r="J2989" i="1"/>
  <c r="J2990" i="1"/>
  <c r="J2991" i="1"/>
  <c r="J2992" i="1"/>
  <c r="J2993" i="1"/>
  <c r="J2994" i="1"/>
  <c r="J2995" i="1"/>
  <c r="J2996" i="1"/>
  <c r="J2997" i="1"/>
  <c r="J2998" i="1"/>
  <c r="J2999" i="1"/>
  <c r="J3000" i="1"/>
  <c r="J3001" i="1"/>
  <c r="J3002" i="1"/>
  <c r="J3003" i="1"/>
  <c r="J3004" i="1"/>
  <c r="J3005" i="1"/>
  <c r="J3006" i="1"/>
  <c r="J3007" i="1"/>
  <c r="J3008" i="1"/>
  <c r="J3009" i="1"/>
  <c r="J3010" i="1"/>
  <c r="J3011" i="1"/>
  <c r="J3012" i="1"/>
  <c r="J3013" i="1"/>
  <c r="J3014" i="1"/>
  <c r="J3015" i="1"/>
  <c r="J3016" i="1"/>
  <c r="J3017" i="1"/>
  <c r="J3018" i="1"/>
  <c r="J3019" i="1"/>
  <c r="J3020" i="1"/>
  <c r="J3021" i="1"/>
  <c r="J3022" i="1"/>
  <c r="J3023" i="1"/>
  <c r="J3024" i="1"/>
  <c r="J3025" i="1"/>
  <c r="J3026" i="1"/>
  <c r="J3027" i="1"/>
  <c r="J3028" i="1"/>
  <c r="J3029" i="1"/>
  <c r="J3030" i="1"/>
  <c r="J3031" i="1"/>
  <c r="J3032" i="1"/>
  <c r="J3033" i="1"/>
  <c r="J3034" i="1"/>
  <c r="K2927" i="1"/>
  <c r="K2928" i="1"/>
  <c r="K2929" i="1"/>
  <c r="K2930" i="1"/>
  <c r="K2931" i="1"/>
  <c r="K2932" i="1"/>
  <c r="K2933" i="1"/>
  <c r="K2934" i="1"/>
  <c r="K2935" i="1"/>
  <c r="K2936" i="1"/>
  <c r="K2937" i="1"/>
  <c r="K2938" i="1"/>
  <c r="K2939" i="1"/>
  <c r="K2940" i="1"/>
  <c r="K2941" i="1"/>
  <c r="K2942" i="1"/>
  <c r="K2943" i="1"/>
  <c r="K2944" i="1"/>
  <c r="K2945" i="1"/>
  <c r="K2946" i="1"/>
  <c r="K2947" i="1"/>
  <c r="K2948" i="1"/>
  <c r="K2949" i="1"/>
  <c r="K2950" i="1"/>
  <c r="K2951" i="1"/>
  <c r="K2952" i="1"/>
  <c r="K2953" i="1"/>
  <c r="K2954" i="1"/>
  <c r="K2955" i="1"/>
  <c r="K2956" i="1"/>
  <c r="K2957" i="1"/>
  <c r="K2958" i="1"/>
  <c r="K2959" i="1"/>
  <c r="K2960" i="1"/>
  <c r="K2961" i="1"/>
  <c r="K2962" i="1"/>
  <c r="K2963" i="1"/>
  <c r="K2964" i="1"/>
  <c r="K2965" i="1"/>
  <c r="K2966" i="1"/>
  <c r="K2967" i="1"/>
  <c r="K2968" i="1"/>
  <c r="K2969" i="1"/>
  <c r="K2970" i="1"/>
  <c r="K2971" i="1"/>
  <c r="K2972" i="1"/>
  <c r="K2973" i="1"/>
  <c r="K2974" i="1"/>
  <c r="K2975" i="1"/>
  <c r="K2976" i="1"/>
  <c r="K2977" i="1"/>
  <c r="K2978" i="1"/>
  <c r="K2979" i="1"/>
  <c r="K2980" i="1"/>
  <c r="K2981" i="1"/>
  <c r="K2982" i="1"/>
  <c r="K2983" i="1"/>
  <c r="K2984" i="1"/>
  <c r="K2985" i="1"/>
  <c r="K2986" i="1"/>
  <c r="K2987" i="1"/>
  <c r="K2988" i="1"/>
  <c r="K2989" i="1"/>
  <c r="K2990" i="1"/>
  <c r="K2991" i="1"/>
  <c r="K2992" i="1"/>
  <c r="K2993" i="1"/>
  <c r="K2994" i="1"/>
  <c r="K2995" i="1"/>
  <c r="K2996" i="1"/>
  <c r="K2997" i="1"/>
  <c r="K2998" i="1"/>
  <c r="K2999" i="1"/>
  <c r="K3000" i="1"/>
  <c r="K3001" i="1"/>
  <c r="K3002" i="1"/>
  <c r="K3003" i="1"/>
  <c r="K3004" i="1"/>
  <c r="K3005" i="1"/>
  <c r="K3006" i="1"/>
  <c r="K3007" i="1"/>
  <c r="K3008" i="1"/>
  <c r="K3009" i="1"/>
  <c r="K3010" i="1"/>
  <c r="K3011" i="1"/>
  <c r="K3012" i="1"/>
  <c r="K3013" i="1"/>
  <c r="K3014" i="1"/>
  <c r="K3015" i="1"/>
  <c r="K3016" i="1"/>
  <c r="K3017" i="1"/>
  <c r="K3018" i="1"/>
  <c r="K3019" i="1"/>
  <c r="K3020" i="1"/>
  <c r="K3021" i="1"/>
  <c r="K3022" i="1"/>
  <c r="K3023" i="1"/>
  <c r="K3024" i="1"/>
  <c r="K3025" i="1"/>
  <c r="K3026" i="1"/>
  <c r="K3027" i="1"/>
  <c r="K3028" i="1"/>
  <c r="K3029" i="1"/>
  <c r="K3030" i="1"/>
  <c r="K3031" i="1"/>
  <c r="K3032" i="1"/>
  <c r="K3033" i="1"/>
  <c r="K3034" i="1"/>
  <c r="L2927" i="1"/>
  <c r="L2928" i="1"/>
  <c r="L2929" i="1"/>
  <c r="L2930" i="1"/>
  <c r="L2931" i="1"/>
  <c r="L2932" i="1"/>
  <c r="L2933" i="1"/>
  <c r="L2934" i="1"/>
  <c r="L2935" i="1"/>
  <c r="L2936" i="1"/>
  <c r="L2937" i="1"/>
  <c r="L2938" i="1"/>
  <c r="L2939" i="1"/>
  <c r="L2940" i="1"/>
  <c r="L2941" i="1"/>
  <c r="L2942" i="1"/>
  <c r="L2943" i="1"/>
  <c r="L2944" i="1"/>
  <c r="L2945" i="1"/>
  <c r="L2946" i="1"/>
  <c r="L2947" i="1"/>
  <c r="L2948" i="1"/>
  <c r="L2949" i="1"/>
  <c r="L2950" i="1"/>
  <c r="L2951" i="1"/>
  <c r="L2952" i="1"/>
  <c r="L2953" i="1"/>
  <c r="L2954" i="1"/>
  <c r="L2955" i="1"/>
  <c r="L2956" i="1"/>
  <c r="L2957" i="1"/>
  <c r="L2958" i="1"/>
  <c r="L2959" i="1"/>
  <c r="L2960" i="1"/>
  <c r="L2961" i="1"/>
  <c r="L2962" i="1"/>
  <c r="L2963" i="1"/>
  <c r="L2964" i="1"/>
  <c r="L2965" i="1"/>
  <c r="L2966" i="1"/>
  <c r="L2967" i="1"/>
  <c r="L2968" i="1"/>
  <c r="L2969" i="1"/>
  <c r="L2970" i="1"/>
  <c r="L2971" i="1"/>
  <c r="L2972" i="1"/>
  <c r="L2973" i="1"/>
  <c r="L2974" i="1"/>
  <c r="L2975" i="1"/>
  <c r="L2976" i="1"/>
  <c r="L2977" i="1"/>
  <c r="L2978" i="1"/>
  <c r="L2979" i="1"/>
  <c r="L2980" i="1"/>
  <c r="L2981" i="1"/>
  <c r="L2982" i="1"/>
  <c r="L2983" i="1"/>
  <c r="L2984" i="1"/>
  <c r="L2985" i="1"/>
  <c r="L2986" i="1"/>
  <c r="L2987" i="1"/>
  <c r="L2988" i="1"/>
  <c r="L2989" i="1"/>
  <c r="L2990" i="1"/>
  <c r="L2991" i="1"/>
  <c r="L2992" i="1"/>
  <c r="L2993" i="1"/>
  <c r="L2994" i="1"/>
  <c r="L2995" i="1"/>
  <c r="L2996" i="1"/>
  <c r="L2997" i="1"/>
  <c r="L2998" i="1"/>
  <c r="L2999" i="1"/>
  <c r="L3000" i="1"/>
  <c r="L3001" i="1"/>
  <c r="L3002" i="1"/>
  <c r="L3003" i="1"/>
  <c r="L3004" i="1"/>
  <c r="L3005" i="1"/>
  <c r="L3006" i="1"/>
  <c r="L3007" i="1"/>
  <c r="L3008" i="1"/>
  <c r="L3009" i="1"/>
  <c r="L3010" i="1"/>
  <c r="L3011" i="1"/>
  <c r="L3012" i="1"/>
  <c r="L3013" i="1"/>
  <c r="L3014" i="1"/>
  <c r="L3015" i="1"/>
  <c r="L3016" i="1"/>
  <c r="L3017" i="1"/>
  <c r="L3018" i="1"/>
  <c r="L3019" i="1"/>
  <c r="L3020" i="1"/>
  <c r="L3021" i="1"/>
  <c r="L3022" i="1"/>
  <c r="L3023" i="1"/>
  <c r="L3024" i="1"/>
  <c r="L3025" i="1"/>
  <c r="L3026" i="1"/>
  <c r="L3027" i="1"/>
  <c r="L3028" i="1"/>
  <c r="L3029" i="1"/>
  <c r="L3030" i="1"/>
  <c r="L3031" i="1"/>
  <c r="L3032" i="1"/>
  <c r="L3033" i="1"/>
  <c r="L3034" i="1"/>
  <c r="M2927" i="1"/>
  <c r="M2928" i="1"/>
  <c r="M2929" i="1"/>
  <c r="M2930" i="1"/>
  <c r="M2931" i="1"/>
  <c r="M2932" i="1"/>
  <c r="M2933" i="1"/>
  <c r="M2934" i="1"/>
  <c r="M2935" i="1"/>
  <c r="M2936" i="1"/>
  <c r="M2937" i="1"/>
  <c r="M2938" i="1"/>
  <c r="M2939" i="1"/>
  <c r="M2940" i="1"/>
  <c r="M2941" i="1"/>
  <c r="M2942" i="1"/>
  <c r="M2943" i="1"/>
  <c r="M2944" i="1"/>
  <c r="M2945" i="1"/>
  <c r="M2946" i="1"/>
  <c r="M2947" i="1"/>
  <c r="M2948" i="1"/>
  <c r="M2949" i="1"/>
  <c r="M2950" i="1"/>
  <c r="M2951" i="1"/>
  <c r="M2952" i="1"/>
  <c r="M2953" i="1"/>
  <c r="M2954" i="1"/>
  <c r="M2955" i="1"/>
  <c r="M2956" i="1"/>
  <c r="M2957" i="1"/>
  <c r="M2958" i="1"/>
  <c r="M2959" i="1"/>
  <c r="M2960" i="1"/>
  <c r="M2961" i="1"/>
  <c r="M2962" i="1"/>
  <c r="M2963" i="1"/>
  <c r="M2964" i="1"/>
  <c r="M2965" i="1"/>
  <c r="M2966" i="1"/>
  <c r="M2967" i="1"/>
  <c r="M2968" i="1"/>
  <c r="M2969" i="1"/>
  <c r="M2970" i="1"/>
  <c r="M2971" i="1"/>
  <c r="M2972" i="1"/>
  <c r="M2973" i="1"/>
  <c r="M2974" i="1"/>
  <c r="M2975" i="1"/>
  <c r="M2976" i="1"/>
  <c r="M2977" i="1"/>
  <c r="M2978" i="1"/>
  <c r="M2979" i="1"/>
  <c r="M2980" i="1"/>
  <c r="M2981" i="1"/>
  <c r="M2982" i="1"/>
  <c r="M2983" i="1"/>
  <c r="M2984" i="1"/>
  <c r="M2985" i="1"/>
  <c r="M2986" i="1"/>
  <c r="M2987" i="1"/>
  <c r="M2988" i="1"/>
  <c r="M2989" i="1"/>
  <c r="M2990" i="1"/>
  <c r="M2991" i="1"/>
  <c r="M2992" i="1"/>
  <c r="M2993" i="1"/>
  <c r="M2994" i="1"/>
  <c r="M2995" i="1"/>
  <c r="M2996" i="1"/>
  <c r="M2997" i="1"/>
  <c r="M2998" i="1"/>
  <c r="M2999" i="1"/>
  <c r="M3000" i="1"/>
  <c r="M3001" i="1"/>
  <c r="M3002" i="1"/>
  <c r="M3003" i="1"/>
  <c r="M3004" i="1"/>
  <c r="M3005" i="1"/>
  <c r="M3006" i="1"/>
  <c r="M3007" i="1"/>
  <c r="M3008" i="1"/>
  <c r="M3009" i="1"/>
  <c r="M3010" i="1"/>
  <c r="M3011" i="1"/>
  <c r="M3012" i="1"/>
  <c r="M3013" i="1"/>
  <c r="M3014" i="1"/>
  <c r="M3015" i="1"/>
  <c r="M3016" i="1"/>
  <c r="M3017" i="1"/>
  <c r="M3018" i="1"/>
  <c r="M3019" i="1"/>
  <c r="M3020" i="1"/>
  <c r="M3021" i="1"/>
  <c r="M3022" i="1"/>
  <c r="M3023" i="1"/>
  <c r="M3024" i="1"/>
  <c r="M3025" i="1"/>
  <c r="M3026" i="1"/>
  <c r="M3027" i="1"/>
  <c r="M3028" i="1"/>
  <c r="M3029" i="1"/>
  <c r="M3030" i="1"/>
  <c r="M3031" i="1"/>
  <c r="M3032" i="1"/>
  <c r="M3033" i="1"/>
  <c r="M3034" i="1"/>
  <c r="N2927" i="1"/>
  <c r="N2928" i="1"/>
  <c r="N2929" i="1"/>
  <c r="N2930" i="1"/>
  <c r="N2931" i="1"/>
  <c r="N2932" i="1"/>
  <c r="N2933" i="1"/>
  <c r="N2934" i="1"/>
  <c r="N2935" i="1"/>
  <c r="N2936" i="1"/>
  <c r="N2937" i="1"/>
  <c r="N2938" i="1"/>
  <c r="N2939" i="1"/>
  <c r="N2940" i="1"/>
  <c r="N2941" i="1"/>
  <c r="N2942" i="1"/>
  <c r="N2943" i="1"/>
  <c r="N2944" i="1"/>
  <c r="N2945" i="1"/>
  <c r="N2946" i="1"/>
  <c r="N2947" i="1"/>
  <c r="N2948" i="1"/>
  <c r="N2949" i="1"/>
  <c r="N2950" i="1"/>
  <c r="N2951" i="1"/>
  <c r="N2952" i="1"/>
  <c r="N2953" i="1"/>
  <c r="N2954" i="1"/>
  <c r="N2955" i="1"/>
  <c r="N2956" i="1"/>
  <c r="N2957" i="1"/>
  <c r="N2958" i="1"/>
  <c r="N2959" i="1"/>
  <c r="N2960" i="1"/>
  <c r="N2961" i="1"/>
  <c r="N2962" i="1"/>
  <c r="N2963" i="1"/>
  <c r="N2964" i="1"/>
  <c r="N2965" i="1"/>
  <c r="N2966" i="1"/>
  <c r="N2967" i="1"/>
  <c r="N2968" i="1"/>
  <c r="N2969" i="1"/>
  <c r="N2970" i="1"/>
  <c r="N2971" i="1"/>
  <c r="N2972" i="1"/>
  <c r="N2973" i="1"/>
  <c r="N2974" i="1"/>
  <c r="N2975" i="1"/>
  <c r="N2976" i="1"/>
  <c r="N2977" i="1"/>
  <c r="N2978" i="1"/>
  <c r="N2979" i="1"/>
  <c r="N2980" i="1"/>
  <c r="N2981" i="1"/>
  <c r="N2982" i="1"/>
  <c r="N2983" i="1"/>
  <c r="N2984" i="1"/>
  <c r="N2985" i="1"/>
  <c r="N2986" i="1"/>
  <c r="N2987" i="1"/>
  <c r="N2988" i="1"/>
  <c r="N2989" i="1"/>
  <c r="N2990" i="1"/>
  <c r="N2991" i="1"/>
  <c r="N2992" i="1"/>
  <c r="N2993" i="1"/>
  <c r="N2994" i="1"/>
  <c r="N2995" i="1"/>
  <c r="N2996" i="1"/>
  <c r="N2997" i="1"/>
  <c r="N2998" i="1"/>
  <c r="N2999" i="1"/>
  <c r="N3000" i="1"/>
  <c r="N3001" i="1"/>
  <c r="N3002" i="1"/>
  <c r="N3003" i="1"/>
  <c r="N3004" i="1"/>
  <c r="N3005" i="1"/>
  <c r="N3006" i="1"/>
  <c r="N3007" i="1"/>
  <c r="N3008" i="1"/>
  <c r="N3009" i="1"/>
  <c r="N3010" i="1"/>
  <c r="N3011" i="1"/>
  <c r="N3012" i="1"/>
  <c r="N3013" i="1"/>
  <c r="N3014" i="1"/>
  <c r="N3015" i="1"/>
  <c r="N3016" i="1"/>
  <c r="N3017" i="1"/>
  <c r="N3018" i="1"/>
  <c r="N3019" i="1"/>
  <c r="N3020" i="1"/>
  <c r="N3021" i="1"/>
  <c r="N3022" i="1"/>
  <c r="N3023" i="1"/>
  <c r="N3024" i="1"/>
  <c r="N3025" i="1"/>
  <c r="N3026" i="1"/>
  <c r="N3027" i="1"/>
  <c r="N3028" i="1"/>
  <c r="N3029" i="1"/>
  <c r="N3030" i="1"/>
  <c r="N3031" i="1"/>
  <c r="N3032" i="1"/>
  <c r="N3033" i="1"/>
  <c r="N3034"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2414" i="1"/>
  <c r="J2415" i="1"/>
  <c r="J2416" i="1"/>
  <c r="J2417" i="1"/>
  <c r="J2418" i="1"/>
  <c r="J2419" i="1"/>
  <c r="J2420" i="1"/>
  <c r="J2421" i="1"/>
  <c r="J2422" i="1"/>
  <c r="J2423" i="1"/>
  <c r="J2424" i="1"/>
  <c r="J2425" i="1"/>
  <c r="J2426" i="1"/>
  <c r="J2427" i="1"/>
  <c r="J2428" i="1"/>
  <c r="J2429" i="1"/>
  <c r="J2430" i="1"/>
  <c r="J2431" i="1"/>
  <c r="J2432" i="1"/>
  <c r="J2433" i="1"/>
  <c r="J2434" i="1"/>
  <c r="J2435" i="1"/>
  <c r="J2436" i="1"/>
  <c r="J2437" i="1"/>
  <c r="J2438" i="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88" i="1"/>
  <c r="J2489" i="1"/>
  <c r="J2490" i="1"/>
  <c r="J2491" i="1"/>
  <c r="J2492" i="1"/>
  <c r="J2493" i="1"/>
  <c r="J2494" i="1"/>
  <c r="J2495" i="1"/>
  <c r="J2496" i="1"/>
  <c r="J2497" i="1"/>
  <c r="J2498" i="1"/>
  <c r="J2499" i="1"/>
  <c r="J2500" i="1"/>
  <c r="J2501" i="1"/>
  <c r="J2502" i="1"/>
  <c r="J2503" i="1"/>
  <c r="J2504" i="1"/>
  <c r="J2505" i="1"/>
  <c r="J2506" i="1"/>
  <c r="J2507" i="1"/>
  <c r="J2508" i="1"/>
  <c r="J2509" i="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59" i="1"/>
  <c r="J2560" i="1"/>
  <c r="J2561" i="1"/>
  <c r="J2562" i="1"/>
  <c r="J2563" i="1"/>
  <c r="J2564" i="1"/>
  <c r="J2565" i="1"/>
  <c r="J2566" i="1"/>
  <c r="J2567" i="1"/>
  <c r="J2568" i="1"/>
  <c r="J2569" i="1"/>
  <c r="J2570" i="1"/>
  <c r="J2571" i="1"/>
  <c r="J2572" i="1"/>
  <c r="J2573" i="1"/>
  <c r="J2574" i="1"/>
  <c r="J2575" i="1"/>
  <c r="J2576" i="1"/>
  <c r="J2577" i="1"/>
  <c r="J2578" i="1"/>
  <c r="J2579" i="1"/>
  <c r="J2580" i="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630" i="1"/>
  <c r="J2631" i="1"/>
  <c r="J2632" i="1"/>
  <c r="J2633" i="1"/>
  <c r="J2634" i="1"/>
  <c r="J2635" i="1"/>
  <c r="J2636" i="1"/>
  <c r="J2637" i="1"/>
  <c r="J2638" i="1"/>
  <c r="J2639" i="1"/>
  <c r="J2640" i="1"/>
  <c r="J2641" i="1"/>
  <c r="J2642" i="1"/>
  <c r="J2643" i="1"/>
  <c r="J2644" i="1"/>
  <c r="J2645" i="1"/>
  <c r="J2646" i="1"/>
  <c r="J2647" i="1"/>
  <c r="J2648" i="1"/>
  <c r="J2649" i="1"/>
  <c r="J2650" i="1"/>
  <c r="J2651" i="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701" i="1"/>
  <c r="J2702" i="1"/>
  <c r="J2703" i="1"/>
  <c r="J2704" i="1"/>
  <c r="J2705" i="1"/>
  <c r="J2706" i="1"/>
  <c r="J2707" i="1"/>
  <c r="J2708" i="1"/>
  <c r="J2709" i="1"/>
  <c r="J2710" i="1"/>
  <c r="J2711" i="1"/>
  <c r="J2712" i="1"/>
  <c r="J2713" i="1"/>
  <c r="J2714" i="1"/>
  <c r="J2715" i="1"/>
  <c r="J2716" i="1"/>
  <c r="J2717" i="1"/>
  <c r="J2718" i="1"/>
  <c r="J2719" i="1"/>
  <c r="J2720" i="1"/>
  <c r="J2721" i="1"/>
  <c r="J2722" i="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72" i="1"/>
  <c r="J2773" i="1"/>
  <c r="J2774" i="1"/>
  <c r="J2775" i="1"/>
  <c r="J2776" i="1"/>
  <c r="J2777" i="1"/>
  <c r="J2778" i="1"/>
  <c r="J2779" i="1"/>
  <c r="J2780" i="1"/>
  <c r="J2781" i="1"/>
  <c r="J2782" i="1"/>
  <c r="J2783" i="1"/>
  <c r="J2784" i="1"/>
  <c r="J2785" i="1"/>
  <c r="J2786" i="1"/>
  <c r="J2787" i="1"/>
  <c r="J2788" i="1"/>
  <c r="J2789" i="1"/>
  <c r="J2790" i="1"/>
  <c r="J2791" i="1"/>
  <c r="J2792" i="1"/>
  <c r="J2793" i="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843" i="1"/>
  <c r="J2844" i="1"/>
  <c r="J2845" i="1"/>
  <c r="J2846" i="1"/>
  <c r="J2847" i="1"/>
  <c r="J2848" i="1"/>
  <c r="J2849" i="1"/>
  <c r="J2850" i="1"/>
  <c r="J2851" i="1"/>
  <c r="J2852" i="1"/>
  <c r="J2853" i="1"/>
  <c r="J2854" i="1"/>
  <c r="J2855" i="1"/>
  <c r="J2856" i="1"/>
  <c r="J2857" i="1"/>
  <c r="J2858" i="1"/>
  <c r="J2859" i="1"/>
  <c r="J2860" i="1"/>
  <c r="J2861" i="1"/>
  <c r="J2862" i="1"/>
  <c r="J2863" i="1"/>
  <c r="J2864" i="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914" i="1"/>
  <c r="J2915" i="1"/>
  <c r="J2916" i="1"/>
  <c r="J2917" i="1"/>
  <c r="J2918" i="1"/>
  <c r="J2919" i="1"/>
  <c r="J2920" i="1"/>
  <c r="J2921" i="1"/>
  <c r="J2922" i="1"/>
  <c r="J2923" i="1"/>
  <c r="J2924" i="1"/>
  <c r="J2925" i="1"/>
  <c r="J292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2353" i="1"/>
  <c r="K2354" i="1"/>
  <c r="K2355" i="1"/>
  <c r="K2356" i="1"/>
  <c r="K2357" i="1"/>
  <c r="K2358" i="1"/>
  <c r="K2359" i="1"/>
  <c r="K2360" i="1"/>
  <c r="K2361" i="1"/>
  <c r="K2362" i="1"/>
  <c r="K2363" i="1"/>
  <c r="K2364" i="1"/>
  <c r="K2365" i="1"/>
  <c r="K2366" i="1"/>
  <c r="K2367" i="1"/>
  <c r="K2368" i="1"/>
  <c r="K2369" i="1"/>
  <c r="K2370" i="1"/>
  <c r="K2371" i="1"/>
  <c r="K2372" i="1"/>
  <c r="K2373" i="1"/>
  <c r="K2374" i="1"/>
  <c r="K2375" i="1"/>
  <c r="K2376" i="1"/>
  <c r="K2377" i="1"/>
  <c r="K2378" i="1"/>
  <c r="K2379" i="1"/>
  <c r="K2380" i="1"/>
  <c r="K2381" i="1"/>
  <c r="K2382" i="1"/>
  <c r="K2383" i="1"/>
  <c r="K2384" i="1"/>
  <c r="K2385" i="1"/>
  <c r="K2386" i="1"/>
  <c r="K2387" i="1"/>
  <c r="K2388" i="1"/>
  <c r="K2389" i="1"/>
  <c r="K2390" i="1"/>
  <c r="K2391" i="1"/>
  <c r="K2392" i="1"/>
  <c r="K2393" i="1"/>
  <c r="K2394" i="1"/>
  <c r="K2395" i="1"/>
  <c r="K2396" i="1"/>
  <c r="K2397" i="1"/>
  <c r="K2398" i="1"/>
  <c r="K2399" i="1"/>
  <c r="K2400" i="1"/>
  <c r="K2401" i="1"/>
  <c r="K2402" i="1"/>
  <c r="K2403" i="1"/>
  <c r="K2404" i="1"/>
  <c r="K2405" i="1"/>
  <c r="K2406" i="1"/>
  <c r="K2407" i="1"/>
  <c r="K2408" i="1"/>
  <c r="K2409" i="1"/>
  <c r="K2410" i="1"/>
  <c r="K2411" i="1"/>
  <c r="K2412" i="1"/>
  <c r="K2413" i="1"/>
  <c r="K2414" i="1"/>
  <c r="K2415" i="1"/>
  <c r="K2416" i="1"/>
  <c r="K2417" i="1"/>
  <c r="K2418" i="1"/>
  <c r="K2419" i="1"/>
  <c r="K2420" i="1"/>
  <c r="K2421" i="1"/>
  <c r="K2422" i="1"/>
  <c r="K2423" i="1"/>
  <c r="K2424" i="1"/>
  <c r="K2425" i="1"/>
  <c r="K2426" i="1"/>
  <c r="K2427" i="1"/>
  <c r="K2428" i="1"/>
  <c r="K2429" i="1"/>
  <c r="K2430" i="1"/>
  <c r="K2431" i="1"/>
  <c r="K2432" i="1"/>
  <c r="K2433" i="1"/>
  <c r="K2434" i="1"/>
  <c r="K2435" i="1"/>
  <c r="K2436" i="1"/>
  <c r="K2437" i="1"/>
  <c r="K2438" i="1"/>
  <c r="K2439" i="1"/>
  <c r="K2440" i="1"/>
  <c r="K2441" i="1"/>
  <c r="K2442" i="1"/>
  <c r="K2443" i="1"/>
  <c r="K2444" i="1"/>
  <c r="K2445" i="1"/>
  <c r="K2446" i="1"/>
  <c r="K2447" i="1"/>
  <c r="K2448" i="1"/>
  <c r="K2449" i="1"/>
  <c r="K2450" i="1"/>
  <c r="K2451" i="1"/>
  <c r="K2452" i="1"/>
  <c r="K2453" i="1"/>
  <c r="K2454" i="1"/>
  <c r="K2455" i="1"/>
  <c r="K2456" i="1"/>
  <c r="K2457" i="1"/>
  <c r="K2458" i="1"/>
  <c r="K2459" i="1"/>
  <c r="K2460" i="1"/>
  <c r="K2461" i="1"/>
  <c r="K2462" i="1"/>
  <c r="K2463" i="1"/>
  <c r="K2464" i="1"/>
  <c r="K2465" i="1"/>
  <c r="K2466" i="1"/>
  <c r="K2467" i="1"/>
  <c r="K2468" i="1"/>
  <c r="K2469" i="1"/>
  <c r="K2470" i="1"/>
  <c r="K2471" i="1"/>
  <c r="K2472" i="1"/>
  <c r="K2473" i="1"/>
  <c r="K2474" i="1"/>
  <c r="K2475" i="1"/>
  <c r="K2476" i="1"/>
  <c r="K2477" i="1"/>
  <c r="K2478" i="1"/>
  <c r="K2479" i="1"/>
  <c r="K2480" i="1"/>
  <c r="K2481" i="1"/>
  <c r="K2482" i="1"/>
  <c r="K2483" i="1"/>
  <c r="K2484" i="1"/>
  <c r="K2485" i="1"/>
  <c r="K2486" i="1"/>
  <c r="K2487" i="1"/>
  <c r="K2488" i="1"/>
  <c r="K2489" i="1"/>
  <c r="K2490" i="1"/>
  <c r="K2491" i="1"/>
  <c r="K2492" i="1"/>
  <c r="K2493" i="1"/>
  <c r="K2494" i="1"/>
  <c r="K2495" i="1"/>
  <c r="K2496" i="1"/>
  <c r="K2497" i="1"/>
  <c r="K2498" i="1"/>
  <c r="K2499" i="1"/>
  <c r="K2500" i="1"/>
  <c r="K2501" i="1"/>
  <c r="K2502" i="1"/>
  <c r="K2503" i="1"/>
  <c r="K2504" i="1"/>
  <c r="K2505" i="1"/>
  <c r="K2506" i="1"/>
  <c r="K2507" i="1"/>
  <c r="K2508" i="1"/>
  <c r="K2509" i="1"/>
  <c r="K2510" i="1"/>
  <c r="K2511" i="1"/>
  <c r="K2512" i="1"/>
  <c r="K2513" i="1"/>
  <c r="K2514" i="1"/>
  <c r="K2515" i="1"/>
  <c r="K2516" i="1"/>
  <c r="K2517" i="1"/>
  <c r="K2518" i="1"/>
  <c r="K2519" i="1"/>
  <c r="K2520" i="1"/>
  <c r="K2521" i="1"/>
  <c r="K2522" i="1"/>
  <c r="K2523" i="1"/>
  <c r="K2524" i="1"/>
  <c r="K2525" i="1"/>
  <c r="K2526" i="1"/>
  <c r="K2527" i="1"/>
  <c r="K2528" i="1"/>
  <c r="K2529" i="1"/>
  <c r="K2530" i="1"/>
  <c r="K2531" i="1"/>
  <c r="K2532" i="1"/>
  <c r="K2533" i="1"/>
  <c r="K2534" i="1"/>
  <c r="K2535" i="1"/>
  <c r="K2536" i="1"/>
  <c r="K2537" i="1"/>
  <c r="K2538" i="1"/>
  <c r="K2539" i="1"/>
  <c r="K2540" i="1"/>
  <c r="K2541" i="1"/>
  <c r="K2542" i="1"/>
  <c r="K2543" i="1"/>
  <c r="K2544" i="1"/>
  <c r="K2545" i="1"/>
  <c r="K2546" i="1"/>
  <c r="K2547" i="1"/>
  <c r="K2548" i="1"/>
  <c r="K2549" i="1"/>
  <c r="K2550" i="1"/>
  <c r="K2551" i="1"/>
  <c r="K2552" i="1"/>
  <c r="K2553" i="1"/>
  <c r="K2554" i="1"/>
  <c r="K2555" i="1"/>
  <c r="K2556" i="1"/>
  <c r="K2557" i="1"/>
  <c r="K2558" i="1"/>
  <c r="K2559" i="1"/>
  <c r="K2560" i="1"/>
  <c r="K2561" i="1"/>
  <c r="K2562" i="1"/>
  <c r="K2563" i="1"/>
  <c r="K2564" i="1"/>
  <c r="K2565" i="1"/>
  <c r="K2566" i="1"/>
  <c r="K2567" i="1"/>
  <c r="K2568" i="1"/>
  <c r="K2569" i="1"/>
  <c r="K2570" i="1"/>
  <c r="K2571" i="1"/>
  <c r="K2572" i="1"/>
  <c r="K2573" i="1"/>
  <c r="K2574" i="1"/>
  <c r="K2575" i="1"/>
  <c r="K2576" i="1"/>
  <c r="K2577" i="1"/>
  <c r="K2578" i="1"/>
  <c r="K2579" i="1"/>
  <c r="K2580" i="1"/>
  <c r="K2581" i="1"/>
  <c r="K2582" i="1"/>
  <c r="K2583" i="1"/>
  <c r="K2584" i="1"/>
  <c r="K2585" i="1"/>
  <c r="K2586" i="1"/>
  <c r="K2587" i="1"/>
  <c r="K2588" i="1"/>
  <c r="K2589" i="1"/>
  <c r="K2590" i="1"/>
  <c r="K2591" i="1"/>
  <c r="K2592" i="1"/>
  <c r="K2593" i="1"/>
  <c r="K2594" i="1"/>
  <c r="K2595" i="1"/>
  <c r="K2596" i="1"/>
  <c r="K2597" i="1"/>
  <c r="K2598" i="1"/>
  <c r="K2599" i="1"/>
  <c r="K2600" i="1"/>
  <c r="K2601" i="1"/>
  <c r="K2602" i="1"/>
  <c r="K2603" i="1"/>
  <c r="K2604" i="1"/>
  <c r="K2605" i="1"/>
  <c r="K2606" i="1"/>
  <c r="K2607" i="1"/>
  <c r="K2608" i="1"/>
  <c r="K2609" i="1"/>
  <c r="K2610" i="1"/>
  <c r="K2611" i="1"/>
  <c r="K2612" i="1"/>
  <c r="K2613" i="1"/>
  <c r="K2614" i="1"/>
  <c r="K2615" i="1"/>
  <c r="K2616" i="1"/>
  <c r="K2617" i="1"/>
  <c r="K2618" i="1"/>
  <c r="K2619" i="1"/>
  <c r="K2620" i="1"/>
  <c r="K2621" i="1"/>
  <c r="K2622" i="1"/>
  <c r="K2623" i="1"/>
  <c r="K2624" i="1"/>
  <c r="K2625" i="1"/>
  <c r="K2626" i="1"/>
  <c r="K2627" i="1"/>
  <c r="K2628" i="1"/>
  <c r="K2629" i="1"/>
  <c r="K2630" i="1"/>
  <c r="K2631" i="1"/>
  <c r="K2632" i="1"/>
  <c r="K2633" i="1"/>
  <c r="K2634" i="1"/>
  <c r="K2635" i="1"/>
  <c r="K2636" i="1"/>
  <c r="K2637" i="1"/>
  <c r="K2638" i="1"/>
  <c r="K2639" i="1"/>
  <c r="K2640" i="1"/>
  <c r="K2641" i="1"/>
  <c r="K2642" i="1"/>
  <c r="K2643" i="1"/>
  <c r="K2644" i="1"/>
  <c r="K2645" i="1"/>
  <c r="K2646" i="1"/>
  <c r="K2647" i="1"/>
  <c r="K2648" i="1"/>
  <c r="K2649" i="1"/>
  <c r="K2650" i="1"/>
  <c r="K2651" i="1"/>
  <c r="K2652" i="1"/>
  <c r="K2653" i="1"/>
  <c r="K2654" i="1"/>
  <c r="K2655" i="1"/>
  <c r="K2656" i="1"/>
  <c r="K2657" i="1"/>
  <c r="K2658" i="1"/>
  <c r="K2659" i="1"/>
  <c r="K2660" i="1"/>
  <c r="K2661" i="1"/>
  <c r="K2662" i="1"/>
  <c r="K2663" i="1"/>
  <c r="K2664" i="1"/>
  <c r="K2665" i="1"/>
  <c r="K2666" i="1"/>
  <c r="K2667" i="1"/>
  <c r="K2668" i="1"/>
  <c r="K2669" i="1"/>
  <c r="K2670" i="1"/>
  <c r="K2671" i="1"/>
  <c r="K2672" i="1"/>
  <c r="K2673" i="1"/>
  <c r="K2674" i="1"/>
  <c r="K2675" i="1"/>
  <c r="K2676" i="1"/>
  <c r="K2677" i="1"/>
  <c r="K2678" i="1"/>
  <c r="K2679" i="1"/>
  <c r="K2680" i="1"/>
  <c r="K2681" i="1"/>
  <c r="K2682" i="1"/>
  <c r="K2683" i="1"/>
  <c r="K2684" i="1"/>
  <c r="K2685" i="1"/>
  <c r="K2686" i="1"/>
  <c r="K2687" i="1"/>
  <c r="K2688" i="1"/>
  <c r="K2689" i="1"/>
  <c r="K2690" i="1"/>
  <c r="K2691" i="1"/>
  <c r="K2692" i="1"/>
  <c r="K2693" i="1"/>
  <c r="K2694" i="1"/>
  <c r="K2695" i="1"/>
  <c r="K2696" i="1"/>
  <c r="K2697" i="1"/>
  <c r="K2698" i="1"/>
  <c r="K2699" i="1"/>
  <c r="K2700" i="1"/>
  <c r="K2701" i="1"/>
  <c r="K2702" i="1"/>
  <c r="K2703" i="1"/>
  <c r="K2704" i="1"/>
  <c r="K2705" i="1"/>
  <c r="K2706" i="1"/>
  <c r="K2707" i="1"/>
  <c r="K2708" i="1"/>
  <c r="K2709" i="1"/>
  <c r="K2710" i="1"/>
  <c r="K2711" i="1"/>
  <c r="K2712" i="1"/>
  <c r="K2713" i="1"/>
  <c r="K2714" i="1"/>
  <c r="K2715" i="1"/>
  <c r="K2716" i="1"/>
  <c r="K2717" i="1"/>
  <c r="K2718" i="1"/>
  <c r="K2719" i="1"/>
  <c r="K2720" i="1"/>
  <c r="K2721" i="1"/>
  <c r="K2722" i="1"/>
  <c r="K2723" i="1"/>
  <c r="K2724" i="1"/>
  <c r="K2725" i="1"/>
  <c r="K2726" i="1"/>
  <c r="K2727" i="1"/>
  <c r="K2728" i="1"/>
  <c r="K2729" i="1"/>
  <c r="K2730" i="1"/>
  <c r="K2731" i="1"/>
  <c r="K2732" i="1"/>
  <c r="K2733" i="1"/>
  <c r="K2734" i="1"/>
  <c r="K2735" i="1"/>
  <c r="K2736" i="1"/>
  <c r="K2737" i="1"/>
  <c r="K2738" i="1"/>
  <c r="K2739" i="1"/>
  <c r="K2740" i="1"/>
  <c r="K2741" i="1"/>
  <c r="K2742" i="1"/>
  <c r="K2743" i="1"/>
  <c r="K2744" i="1"/>
  <c r="K2745" i="1"/>
  <c r="K2746" i="1"/>
  <c r="K2747" i="1"/>
  <c r="K2748" i="1"/>
  <c r="K2749" i="1"/>
  <c r="K2750" i="1"/>
  <c r="K2751" i="1"/>
  <c r="K2752" i="1"/>
  <c r="K2753" i="1"/>
  <c r="K2754" i="1"/>
  <c r="K2755" i="1"/>
  <c r="K2756" i="1"/>
  <c r="K2757" i="1"/>
  <c r="K2758" i="1"/>
  <c r="K2759" i="1"/>
  <c r="K2760" i="1"/>
  <c r="K2761" i="1"/>
  <c r="K2762" i="1"/>
  <c r="K2763" i="1"/>
  <c r="K2764" i="1"/>
  <c r="K2765" i="1"/>
  <c r="K2766" i="1"/>
  <c r="K2767" i="1"/>
  <c r="K2768" i="1"/>
  <c r="K2769" i="1"/>
  <c r="K2770" i="1"/>
  <c r="K2771" i="1"/>
  <c r="K2772" i="1"/>
  <c r="K2773" i="1"/>
  <c r="K2774" i="1"/>
  <c r="K2775" i="1"/>
  <c r="K2776" i="1"/>
  <c r="K2777" i="1"/>
  <c r="K2778" i="1"/>
  <c r="K2779" i="1"/>
  <c r="K2780" i="1"/>
  <c r="K2781" i="1"/>
  <c r="K2782" i="1"/>
  <c r="K2783" i="1"/>
  <c r="K2784" i="1"/>
  <c r="K2785" i="1"/>
  <c r="K2786" i="1"/>
  <c r="K2787" i="1"/>
  <c r="K2788" i="1"/>
  <c r="K2789" i="1"/>
  <c r="K2790" i="1"/>
  <c r="K2791" i="1"/>
  <c r="K2792" i="1"/>
  <c r="K2793" i="1"/>
  <c r="K2794" i="1"/>
  <c r="K2795" i="1"/>
  <c r="K2796" i="1"/>
  <c r="K2797" i="1"/>
  <c r="K2798" i="1"/>
  <c r="K2799" i="1"/>
  <c r="K2800" i="1"/>
  <c r="K2801" i="1"/>
  <c r="K2802" i="1"/>
  <c r="K2803" i="1"/>
  <c r="K2804" i="1"/>
  <c r="K2805" i="1"/>
  <c r="K2806" i="1"/>
  <c r="K2807" i="1"/>
  <c r="K2808" i="1"/>
  <c r="K2809" i="1"/>
  <c r="K2810" i="1"/>
  <c r="K2811" i="1"/>
  <c r="K2812" i="1"/>
  <c r="K2813" i="1"/>
  <c r="K2814" i="1"/>
  <c r="K2815" i="1"/>
  <c r="K2816" i="1"/>
  <c r="K2817" i="1"/>
  <c r="K2818" i="1"/>
  <c r="K2819" i="1"/>
  <c r="K2820" i="1"/>
  <c r="K2821" i="1"/>
  <c r="K2822" i="1"/>
  <c r="K2823" i="1"/>
  <c r="K2824" i="1"/>
  <c r="K2825" i="1"/>
  <c r="K2826" i="1"/>
  <c r="K2827" i="1"/>
  <c r="K2828" i="1"/>
  <c r="K2829" i="1"/>
  <c r="K2830" i="1"/>
  <c r="K2831" i="1"/>
  <c r="K2832" i="1"/>
  <c r="K2833" i="1"/>
  <c r="K2834" i="1"/>
  <c r="K2835" i="1"/>
  <c r="K2836" i="1"/>
  <c r="K2837" i="1"/>
  <c r="K2838" i="1"/>
  <c r="K2839" i="1"/>
  <c r="K2840" i="1"/>
  <c r="K2841" i="1"/>
  <c r="K2842" i="1"/>
  <c r="K2843" i="1"/>
  <c r="K2844" i="1"/>
  <c r="K2845" i="1"/>
  <c r="K2846" i="1"/>
  <c r="K2847" i="1"/>
  <c r="K2848" i="1"/>
  <c r="K2849" i="1"/>
  <c r="K2850" i="1"/>
  <c r="K2851" i="1"/>
  <c r="K2852" i="1"/>
  <c r="K2853" i="1"/>
  <c r="K2854" i="1"/>
  <c r="K2855" i="1"/>
  <c r="K2856" i="1"/>
  <c r="K2857" i="1"/>
  <c r="K2858" i="1"/>
  <c r="K2859" i="1"/>
  <c r="K2860" i="1"/>
  <c r="K2861" i="1"/>
  <c r="K2862" i="1"/>
  <c r="K2863" i="1"/>
  <c r="K2864" i="1"/>
  <c r="K2865" i="1"/>
  <c r="K2866" i="1"/>
  <c r="K2867" i="1"/>
  <c r="K2868" i="1"/>
  <c r="K2869" i="1"/>
  <c r="K2870" i="1"/>
  <c r="K2871" i="1"/>
  <c r="K2872" i="1"/>
  <c r="K2873" i="1"/>
  <c r="K2874" i="1"/>
  <c r="K2875" i="1"/>
  <c r="K2876" i="1"/>
  <c r="K2877" i="1"/>
  <c r="K2878" i="1"/>
  <c r="K2879" i="1"/>
  <c r="K2880" i="1"/>
  <c r="K2881" i="1"/>
  <c r="K2882" i="1"/>
  <c r="K2883" i="1"/>
  <c r="K2884" i="1"/>
  <c r="K2885" i="1"/>
  <c r="K2886" i="1"/>
  <c r="K2887" i="1"/>
  <c r="K2888" i="1"/>
  <c r="K2889" i="1"/>
  <c r="K2890" i="1"/>
  <c r="K2891" i="1"/>
  <c r="K2892" i="1"/>
  <c r="K2893" i="1"/>
  <c r="K2894" i="1"/>
  <c r="K2895" i="1"/>
  <c r="K2896" i="1"/>
  <c r="K2897" i="1"/>
  <c r="K2898" i="1"/>
  <c r="K2899" i="1"/>
  <c r="K2900" i="1"/>
  <c r="K2901" i="1"/>
  <c r="K2902" i="1"/>
  <c r="K2903" i="1"/>
  <c r="K2904" i="1"/>
  <c r="K2905" i="1"/>
  <c r="K2906" i="1"/>
  <c r="K2907" i="1"/>
  <c r="K2908" i="1"/>
  <c r="K2909" i="1"/>
  <c r="K2910" i="1"/>
  <c r="K2911" i="1"/>
  <c r="K2912" i="1"/>
  <c r="K2913" i="1"/>
  <c r="K2914" i="1"/>
  <c r="K2915" i="1"/>
  <c r="K2916" i="1"/>
  <c r="K2917" i="1"/>
  <c r="K2918" i="1"/>
  <c r="K2919" i="1"/>
  <c r="K2920" i="1"/>
  <c r="K2921" i="1"/>
  <c r="K2922" i="1"/>
  <c r="K2923" i="1"/>
  <c r="K2924" i="1"/>
  <c r="K2925" i="1"/>
  <c r="K2926" i="1"/>
  <c r="L1917" i="1"/>
  <c r="L1918" i="1"/>
  <c r="L1919" i="1"/>
  <c r="M1919" i="1" s="1"/>
  <c r="L1920" i="1"/>
  <c r="M1920" i="1" s="1"/>
  <c r="L1921" i="1"/>
  <c r="L1922" i="1"/>
  <c r="L1923" i="1"/>
  <c r="L1924" i="1"/>
  <c r="M1924" i="1" s="1"/>
  <c r="L1925" i="1"/>
  <c r="L1926" i="1"/>
  <c r="L1927" i="1"/>
  <c r="L1928" i="1"/>
  <c r="M1928" i="1" s="1"/>
  <c r="L1929" i="1"/>
  <c r="L1930" i="1"/>
  <c r="L1931" i="1"/>
  <c r="M1931" i="1" s="1"/>
  <c r="L1932" i="1"/>
  <c r="M1932" i="1" s="1"/>
  <c r="L1933" i="1"/>
  <c r="L1934" i="1"/>
  <c r="L1935" i="1"/>
  <c r="L1936" i="1"/>
  <c r="M1936" i="1" s="1"/>
  <c r="L1937" i="1"/>
  <c r="L1938" i="1"/>
  <c r="L1939" i="1"/>
  <c r="L1940" i="1"/>
  <c r="M1940" i="1" s="1"/>
  <c r="L1941" i="1"/>
  <c r="L1942" i="1"/>
  <c r="L1943" i="1"/>
  <c r="M1943" i="1" s="1"/>
  <c r="L1944" i="1"/>
  <c r="M1944" i="1" s="1"/>
  <c r="L1945" i="1"/>
  <c r="L1946" i="1"/>
  <c r="L1947" i="1"/>
  <c r="L1948" i="1"/>
  <c r="M1948" i="1" s="1"/>
  <c r="L1949" i="1"/>
  <c r="L1950" i="1"/>
  <c r="L1951" i="1"/>
  <c r="L1952" i="1"/>
  <c r="M1952" i="1" s="1"/>
  <c r="L1953" i="1"/>
  <c r="L1954" i="1"/>
  <c r="L1955" i="1"/>
  <c r="M1955" i="1" s="1"/>
  <c r="L1956" i="1"/>
  <c r="M1956" i="1" s="1"/>
  <c r="L1957" i="1"/>
  <c r="L1958" i="1"/>
  <c r="L1959" i="1"/>
  <c r="L1960" i="1"/>
  <c r="M1960" i="1" s="1"/>
  <c r="L1961" i="1"/>
  <c r="L1962" i="1"/>
  <c r="L1963" i="1"/>
  <c r="L1964" i="1"/>
  <c r="M1964" i="1" s="1"/>
  <c r="L1965" i="1"/>
  <c r="L1966" i="1"/>
  <c r="L1967" i="1"/>
  <c r="M1967" i="1" s="1"/>
  <c r="L1968" i="1"/>
  <c r="M1968" i="1" s="1"/>
  <c r="L1969" i="1"/>
  <c r="L1970" i="1"/>
  <c r="L1971" i="1"/>
  <c r="L1972" i="1"/>
  <c r="M1972" i="1" s="1"/>
  <c r="L1973" i="1"/>
  <c r="L1974" i="1"/>
  <c r="L1975" i="1"/>
  <c r="L1976" i="1"/>
  <c r="M1976" i="1" s="1"/>
  <c r="L1977" i="1"/>
  <c r="L1978" i="1"/>
  <c r="L1979" i="1"/>
  <c r="M1979" i="1" s="1"/>
  <c r="L1980" i="1"/>
  <c r="M1980" i="1" s="1"/>
  <c r="L1981" i="1"/>
  <c r="L1982" i="1"/>
  <c r="L1983" i="1"/>
  <c r="L1984" i="1"/>
  <c r="M1984" i="1" s="1"/>
  <c r="L1985" i="1"/>
  <c r="L1986" i="1"/>
  <c r="L1987" i="1"/>
  <c r="L1988" i="1"/>
  <c r="M1988" i="1" s="1"/>
  <c r="L1989" i="1"/>
  <c r="L1990" i="1"/>
  <c r="L1991" i="1"/>
  <c r="M1991" i="1" s="1"/>
  <c r="L1992" i="1"/>
  <c r="M1992" i="1" s="1"/>
  <c r="L1993" i="1"/>
  <c r="L1994" i="1"/>
  <c r="L1995" i="1"/>
  <c r="L1996" i="1"/>
  <c r="M1996" i="1" s="1"/>
  <c r="L1997" i="1"/>
  <c r="L1998" i="1"/>
  <c r="L1999" i="1"/>
  <c r="L2000" i="1"/>
  <c r="M2000" i="1" s="1"/>
  <c r="L2001" i="1"/>
  <c r="L2002" i="1"/>
  <c r="L2003" i="1"/>
  <c r="M2003" i="1" s="1"/>
  <c r="L2004" i="1"/>
  <c r="M2004" i="1" s="1"/>
  <c r="L2005" i="1"/>
  <c r="L2006" i="1"/>
  <c r="L2007" i="1"/>
  <c r="L2008" i="1"/>
  <c r="M2008" i="1" s="1"/>
  <c r="L2009" i="1"/>
  <c r="L2010" i="1"/>
  <c r="L2011" i="1"/>
  <c r="L2012" i="1"/>
  <c r="M2012" i="1" s="1"/>
  <c r="L2013" i="1"/>
  <c r="L2014" i="1"/>
  <c r="L2015" i="1"/>
  <c r="M2015" i="1" s="1"/>
  <c r="L2016" i="1"/>
  <c r="M2016" i="1" s="1"/>
  <c r="L2017" i="1"/>
  <c r="L2018" i="1"/>
  <c r="L2019" i="1"/>
  <c r="L2020" i="1"/>
  <c r="M2020" i="1" s="1"/>
  <c r="L2021" i="1"/>
  <c r="L2022" i="1"/>
  <c r="L2023" i="1"/>
  <c r="L2024" i="1"/>
  <c r="M2024" i="1" s="1"/>
  <c r="L2025" i="1"/>
  <c r="L2026" i="1"/>
  <c r="L2027" i="1"/>
  <c r="M2027" i="1" s="1"/>
  <c r="L2028" i="1"/>
  <c r="M2028" i="1" s="1"/>
  <c r="L2029" i="1"/>
  <c r="L2030" i="1"/>
  <c r="L2031" i="1"/>
  <c r="L2032" i="1"/>
  <c r="M2032" i="1" s="1"/>
  <c r="L2033" i="1"/>
  <c r="L2034" i="1"/>
  <c r="L2035" i="1"/>
  <c r="L2036" i="1"/>
  <c r="M2036" i="1" s="1"/>
  <c r="L2037" i="1"/>
  <c r="L2038" i="1"/>
  <c r="L2039" i="1"/>
  <c r="M2039" i="1" s="1"/>
  <c r="L2040" i="1"/>
  <c r="M2040" i="1" s="1"/>
  <c r="L2041" i="1"/>
  <c r="L2042" i="1"/>
  <c r="L2043" i="1"/>
  <c r="L2044" i="1"/>
  <c r="M2044" i="1" s="1"/>
  <c r="L2045" i="1"/>
  <c r="L2046" i="1"/>
  <c r="L2047" i="1"/>
  <c r="L2048" i="1"/>
  <c r="M2048" i="1" s="1"/>
  <c r="L2049" i="1"/>
  <c r="L2050" i="1"/>
  <c r="L2051" i="1"/>
  <c r="M2051" i="1" s="1"/>
  <c r="L2052" i="1"/>
  <c r="M2052" i="1" s="1"/>
  <c r="L2053" i="1"/>
  <c r="L2054" i="1"/>
  <c r="L2055" i="1"/>
  <c r="L2056" i="1"/>
  <c r="M2056" i="1" s="1"/>
  <c r="L2057" i="1"/>
  <c r="L2058" i="1"/>
  <c r="L2059" i="1"/>
  <c r="L2060" i="1"/>
  <c r="M2060" i="1" s="1"/>
  <c r="L2061" i="1"/>
  <c r="L2062" i="1"/>
  <c r="L2063" i="1"/>
  <c r="M2063" i="1" s="1"/>
  <c r="L2064" i="1"/>
  <c r="M2064" i="1" s="1"/>
  <c r="L2065" i="1"/>
  <c r="L2066" i="1"/>
  <c r="L2067" i="1"/>
  <c r="L2068" i="1"/>
  <c r="M2068" i="1" s="1"/>
  <c r="L2069" i="1"/>
  <c r="L2070" i="1"/>
  <c r="L2071" i="1"/>
  <c r="L2072" i="1"/>
  <c r="M2072" i="1" s="1"/>
  <c r="L2073" i="1"/>
  <c r="L2074" i="1"/>
  <c r="L2075" i="1"/>
  <c r="M2075" i="1" s="1"/>
  <c r="L2076" i="1"/>
  <c r="M2076" i="1" s="1"/>
  <c r="L2077" i="1"/>
  <c r="L2078" i="1"/>
  <c r="L2079" i="1"/>
  <c r="L2080" i="1"/>
  <c r="M2080" i="1" s="1"/>
  <c r="L2081" i="1"/>
  <c r="L2082" i="1"/>
  <c r="L2083" i="1"/>
  <c r="L2084" i="1"/>
  <c r="M2084" i="1" s="1"/>
  <c r="L2085" i="1"/>
  <c r="L2086" i="1"/>
  <c r="L2087" i="1"/>
  <c r="M2087" i="1" s="1"/>
  <c r="L2088" i="1"/>
  <c r="M2088" i="1" s="1"/>
  <c r="L2089" i="1"/>
  <c r="L2090" i="1"/>
  <c r="L2091" i="1"/>
  <c r="L2092" i="1"/>
  <c r="M2092" i="1" s="1"/>
  <c r="L2093" i="1"/>
  <c r="L2094" i="1"/>
  <c r="L2095" i="1"/>
  <c r="L2096" i="1"/>
  <c r="M2096" i="1" s="1"/>
  <c r="L2097" i="1"/>
  <c r="L2098" i="1"/>
  <c r="L2099" i="1"/>
  <c r="M2099" i="1" s="1"/>
  <c r="L2100" i="1"/>
  <c r="M2100" i="1" s="1"/>
  <c r="L2101" i="1"/>
  <c r="L2102" i="1"/>
  <c r="L2103" i="1"/>
  <c r="L2104" i="1"/>
  <c r="M2104" i="1" s="1"/>
  <c r="L2105" i="1"/>
  <c r="L2106" i="1"/>
  <c r="L2107" i="1"/>
  <c r="L2108" i="1"/>
  <c r="M2108" i="1" s="1"/>
  <c r="L2109" i="1"/>
  <c r="L2110" i="1"/>
  <c r="L2111" i="1"/>
  <c r="M2111" i="1" s="1"/>
  <c r="L2112" i="1"/>
  <c r="M2112" i="1" s="1"/>
  <c r="L2113" i="1"/>
  <c r="L2114" i="1"/>
  <c r="L2115" i="1"/>
  <c r="L2116" i="1"/>
  <c r="M2116" i="1" s="1"/>
  <c r="L2117" i="1"/>
  <c r="L2118" i="1"/>
  <c r="L2119" i="1"/>
  <c r="L2120" i="1"/>
  <c r="M2120" i="1" s="1"/>
  <c r="L2121" i="1"/>
  <c r="L2122" i="1"/>
  <c r="L2123" i="1"/>
  <c r="M2123" i="1" s="1"/>
  <c r="L2124" i="1"/>
  <c r="M2124" i="1" s="1"/>
  <c r="L2125" i="1"/>
  <c r="L2126" i="1"/>
  <c r="L2127" i="1"/>
  <c r="L2128" i="1"/>
  <c r="M2128" i="1" s="1"/>
  <c r="L2129" i="1"/>
  <c r="L2130" i="1"/>
  <c r="L2131" i="1"/>
  <c r="L2132" i="1"/>
  <c r="M2132" i="1" s="1"/>
  <c r="L2133" i="1"/>
  <c r="L2134" i="1"/>
  <c r="L2135" i="1"/>
  <c r="M2135" i="1" s="1"/>
  <c r="L2136" i="1"/>
  <c r="M2136" i="1" s="1"/>
  <c r="L2137" i="1"/>
  <c r="L2138" i="1"/>
  <c r="L2139" i="1"/>
  <c r="L2140" i="1"/>
  <c r="M2140" i="1" s="1"/>
  <c r="L2141" i="1"/>
  <c r="L2142" i="1"/>
  <c r="L2143" i="1"/>
  <c r="L2144" i="1"/>
  <c r="M2144" i="1" s="1"/>
  <c r="L2145" i="1"/>
  <c r="L2146" i="1"/>
  <c r="L2147" i="1"/>
  <c r="M2147" i="1" s="1"/>
  <c r="L2148" i="1"/>
  <c r="M2148" i="1" s="1"/>
  <c r="L2149" i="1"/>
  <c r="L2150" i="1"/>
  <c r="L2151" i="1"/>
  <c r="L2152" i="1"/>
  <c r="M2152" i="1" s="1"/>
  <c r="L2153" i="1"/>
  <c r="L2154" i="1"/>
  <c r="L2155" i="1"/>
  <c r="L2156" i="1"/>
  <c r="M2156" i="1" s="1"/>
  <c r="L2157" i="1"/>
  <c r="L2158" i="1"/>
  <c r="L2159" i="1"/>
  <c r="M2159" i="1" s="1"/>
  <c r="L2160" i="1"/>
  <c r="M2160" i="1" s="1"/>
  <c r="L2161" i="1"/>
  <c r="L2162" i="1"/>
  <c r="L2163" i="1"/>
  <c r="L2164" i="1"/>
  <c r="M2164" i="1" s="1"/>
  <c r="L2165" i="1"/>
  <c r="L2166" i="1"/>
  <c r="L2167" i="1"/>
  <c r="L2168" i="1"/>
  <c r="M2168" i="1" s="1"/>
  <c r="L2169" i="1"/>
  <c r="L2170" i="1"/>
  <c r="L2171" i="1"/>
  <c r="M2171" i="1" s="1"/>
  <c r="L2172" i="1"/>
  <c r="M2172" i="1" s="1"/>
  <c r="L2173" i="1"/>
  <c r="L2174" i="1"/>
  <c r="L2175" i="1"/>
  <c r="L2176" i="1"/>
  <c r="M2176" i="1" s="1"/>
  <c r="L2177" i="1"/>
  <c r="L2178" i="1"/>
  <c r="L2179" i="1"/>
  <c r="L2180" i="1"/>
  <c r="M2180" i="1" s="1"/>
  <c r="L2181" i="1"/>
  <c r="L2182" i="1"/>
  <c r="L2183" i="1"/>
  <c r="M2183" i="1" s="1"/>
  <c r="L2184" i="1"/>
  <c r="M2184" i="1" s="1"/>
  <c r="L2185" i="1"/>
  <c r="L2186" i="1"/>
  <c r="L2187" i="1"/>
  <c r="L2188" i="1"/>
  <c r="M2188" i="1" s="1"/>
  <c r="L2189" i="1"/>
  <c r="L2190" i="1"/>
  <c r="L2191" i="1"/>
  <c r="L2192" i="1"/>
  <c r="M2192" i="1" s="1"/>
  <c r="L2193" i="1"/>
  <c r="L2194" i="1"/>
  <c r="L2195" i="1"/>
  <c r="M2195" i="1" s="1"/>
  <c r="L2196" i="1"/>
  <c r="M2196" i="1" s="1"/>
  <c r="L2197" i="1"/>
  <c r="L2198" i="1"/>
  <c r="L2199" i="1"/>
  <c r="L2200" i="1"/>
  <c r="M2200" i="1" s="1"/>
  <c r="L2201" i="1"/>
  <c r="L2202" i="1"/>
  <c r="L2203" i="1"/>
  <c r="L2204" i="1"/>
  <c r="M2204" i="1" s="1"/>
  <c r="L2205" i="1"/>
  <c r="L2206" i="1"/>
  <c r="L2207" i="1"/>
  <c r="M2207" i="1" s="1"/>
  <c r="L2208" i="1"/>
  <c r="M2208" i="1" s="1"/>
  <c r="L2209" i="1"/>
  <c r="L2210" i="1"/>
  <c r="L2211" i="1"/>
  <c r="L2212" i="1"/>
  <c r="M2212" i="1" s="1"/>
  <c r="L2213" i="1"/>
  <c r="L2214" i="1"/>
  <c r="L2215" i="1"/>
  <c r="L2216" i="1"/>
  <c r="M2216" i="1" s="1"/>
  <c r="L2217" i="1"/>
  <c r="L2218" i="1"/>
  <c r="L2219" i="1"/>
  <c r="M2219" i="1" s="1"/>
  <c r="L2220" i="1"/>
  <c r="M2220" i="1" s="1"/>
  <c r="L2221" i="1"/>
  <c r="L2222" i="1"/>
  <c r="L2223" i="1"/>
  <c r="L2224" i="1"/>
  <c r="M2224" i="1" s="1"/>
  <c r="L2225" i="1"/>
  <c r="L2226" i="1"/>
  <c r="L2227" i="1"/>
  <c r="L2228" i="1"/>
  <c r="M2228" i="1" s="1"/>
  <c r="L2229" i="1"/>
  <c r="L2230" i="1"/>
  <c r="L2231" i="1"/>
  <c r="M2231" i="1" s="1"/>
  <c r="L2232" i="1"/>
  <c r="M2232" i="1" s="1"/>
  <c r="L2233" i="1"/>
  <c r="L2234" i="1"/>
  <c r="L2235" i="1"/>
  <c r="L2236" i="1"/>
  <c r="M2236" i="1" s="1"/>
  <c r="L2237" i="1"/>
  <c r="L2238" i="1"/>
  <c r="L2239" i="1"/>
  <c r="L2240" i="1"/>
  <c r="M2240" i="1" s="1"/>
  <c r="L2241" i="1"/>
  <c r="L2242" i="1"/>
  <c r="L2243" i="1"/>
  <c r="M2243" i="1" s="1"/>
  <c r="L2244" i="1"/>
  <c r="M2244" i="1" s="1"/>
  <c r="L2245" i="1"/>
  <c r="L2246" i="1"/>
  <c r="L2247" i="1"/>
  <c r="L2248" i="1"/>
  <c r="M2248" i="1" s="1"/>
  <c r="L2249" i="1"/>
  <c r="L2250" i="1"/>
  <c r="L2251" i="1"/>
  <c r="L2252" i="1"/>
  <c r="M2252" i="1" s="1"/>
  <c r="L2253" i="1"/>
  <c r="L2254" i="1"/>
  <c r="L2255" i="1"/>
  <c r="M2255" i="1" s="1"/>
  <c r="L2256" i="1"/>
  <c r="M2256" i="1" s="1"/>
  <c r="L2257" i="1"/>
  <c r="L2258" i="1"/>
  <c r="L2259" i="1"/>
  <c r="L2260" i="1"/>
  <c r="M2260" i="1" s="1"/>
  <c r="L2261" i="1"/>
  <c r="L2262" i="1"/>
  <c r="L2263" i="1"/>
  <c r="L2264" i="1"/>
  <c r="M2264" i="1" s="1"/>
  <c r="L2265" i="1"/>
  <c r="L2266" i="1"/>
  <c r="L2267" i="1"/>
  <c r="M2267" i="1" s="1"/>
  <c r="L2268" i="1"/>
  <c r="M2268" i="1" s="1"/>
  <c r="L2269" i="1"/>
  <c r="L2270" i="1"/>
  <c r="L2271" i="1"/>
  <c r="L2272" i="1"/>
  <c r="M2272" i="1" s="1"/>
  <c r="L2273" i="1"/>
  <c r="L2274" i="1"/>
  <c r="L2275" i="1"/>
  <c r="L2276" i="1"/>
  <c r="M2276" i="1" s="1"/>
  <c r="L2277" i="1"/>
  <c r="L2278" i="1"/>
  <c r="L2279" i="1"/>
  <c r="M2279" i="1" s="1"/>
  <c r="L2280" i="1"/>
  <c r="M2280" i="1" s="1"/>
  <c r="L2281" i="1"/>
  <c r="L2282" i="1"/>
  <c r="L2283" i="1"/>
  <c r="L2284" i="1"/>
  <c r="M2284" i="1" s="1"/>
  <c r="L2285" i="1"/>
  <c r="L2286" i="1"/>
  <c r="L2287" i="1"/>
  <c r="L2288" i="1"/>
  <c r="M2288" i="1" s="1"/>
  <c r="L2289" i="1"/>
  <c r="L2290" i="1"/>
  <c r="L2291" i="1"/>
  <c r="M2291" i="1" s="1"/>
  <c r="L2292" i="1"/>
  <c r="M2292" i="1" s="1"/>
  <c r="L2293" i="1"/>
  <c r="L2294" i="1"/>
  <c r="L2295" i="1"/>
  <c r="L2296" i="1"/>
  <c r="M2296" i="1" s="1"/>
  <c r="L2297" i="1"/>
  <c r="L2298" i="1"/>
  <c r="L2299" i="1"/>
  <c r="L2300" i="1"/>
  <c r="M2300" i="1" s="1"/>
  <c r="L2301" i="1"/>
  <c r="L2302" i="1"/>
  <c r="L2303" i="1"/>
  <c r="M2303" i="1" s="1"/>
  <c r="L2304" i="1"/>
  <c r="M2304" i="1" s="1"/>
  <c r="L2305" i="1"/>
  <c r="L2306" i="1"/>
  <c r="L2307" i="1"/>
  <c r="L2308" i="1"/>
  <c r="M2308" i="1" s="1"/>
  <c r="L2309" i="1"/>
  <c r="L2310" i="1"/>
  <c r="L2311" i="1"/>
  <c r="L2312" i="1"/>
  <c r="M2312" i="1" s="1"/>
  <c r="L2313" i="1"/>
  <c r="L2314" i="1"/>
  <c r="L2315" i="1"/>
  <c r="M2315" i="1" s="1"/>
  <c r="L2316" i="1"/>
  <c r="M2316" i="1" s="1"/>
  <c r="L2317" i="1"/>
  <c r="L2318" i="1"/>
  <c r="L2319" i="1"/>
  <c r="L2320" i="1"/>
  <c r="M2320" i="1" s="1"/>
  <c r="L2321" i="1"/>
  <c r="L2322" i="1"/>
  <c r="L2323" i="1"/>
  <c r="L2324" i="1"/>
  <c r="M2324" i="1" s="1"/>
  <c r="L2325" i="1"/>
  <c r="L2326" i="1"/>
  <c r="L2327" i="1"/>
  <c r="M2327" i="1" s="1"/>
  <c r="L2328" i="1"/>
  <c r="M2328" i="1" s="1"/>
  <c r="L2329" i="1"/>
  <c r="L2330" i="1"/>
  <c r="L2331" i="1"/>
  <c r="L2332" i="1"/>
  <c r="M2332" i="1" s="1"/>
  <c r="L2333" i="1"/>
  <c r="L2334" i="1"/>
  <c r="L2335" i="1"/>
  <c r="L2336" i="1"/>
  <c r="M2336" i="1" s="1"/>
  <c r="L2337" i="1"/>
  <c r="L2338" i="1"/>
  <c r="L2339" i="1"/>
  <c r="M2339" i="1" s="1"/>
  <c r="L2340" i="1"/>
  <c r="M2340" i="1" s="1"/>
  <c r="L2341" i="1"/>
  <c r="L2342" i="1"/>
  <c r="L2343" i="1"/>
  <c r="L2344" i="1"/>
  <c r="M2344" i="1" s="1"/>
  <c r="L2345" i="1"/>
  <c r="L2346" i="1"/>
  <c r="L2347" i="1"/>
  <c r="L2348" i="1"/>
  <c r="M2348" i="1" s="1"/>
  <c r="L2349" i="1"/>
  <c r="L2350" i="1"/>
  <c r="L2351" i="1"/>
  <c r="M2351" i="1" s="1"/>
  <c r="L2352" i="1"/>
  <c r="M2352" i="1" s="1"/>
  <c r="L2353" i="1"/>
  <c r="L2354" i="1"/>
  <c r="L2355" i="1"/>
  <c r="L2356" i="1"/>
  <c r="M2356" i="1" s="1"/>
  <c r="L2357" i="1"/>
  <c r="L2358" i="1"/>
  <c r="L2359" i="1"/>
  <c r="L2360" i="1"/>
  <c r="M2360" i="1" s="1"/>
  <c r="L2361" i="1"/>
  <c r="L2362" i="1"/>
  <c r="L2363" i="1"/>
  <c r="M2363" i="1" s="1"/>
  <c r="L2364" i="1"/>
  <c r="M2364" i="1" s="1"/>
  <c r="L2365" i="1"/>
  <c r="L2366" i="1"/>
  <c r="L2367" i="1"/>
  <c r="L2368" i="1"/>
  <c r="M2368" i="1" s="1"/>
  <c r="L2369" i="1"/>
  <c r="L2370" i="1"/>
  <c r="L2371" i="1"/>
  <c r="L2372" i="1"/>
  <c r="M2372" i="1" s="1"/>
  <c r="L2373" i="1"/>
  <c r="L2374" i="1"/>
  <c r="L2375" i="1"/>
  <c r="M2375" i="1" s="1"/>
  <c r="L2376" i="1"/>
  <c r="M2376" i="1" s="1"/>
  <c r="L2377" i="1"/>
  <c r="L2378" i="1"/>
  <c r="L2379" i="1"/>
  <c r="L2380" i="1"/>
  <c r="M2380" i="1" s="1"/>
  <c r="L2381" i="1"/>
  <c r="L2382" i="1"/>
  <c r="L2383" i="1"/>
  <c r="L2384" i="1"/>
  <c r="M2384" i="1" s="1"/>
  <c r="L2385" i="1"/>
  <c r="L2386" i="1"/>
  <c r="L2387" i="1"/>
  <c r="M2387" i="1" s="1"/>
  <c r="L2388" i="1"/>
  <c r="M2388" i="1" s="1"/>
  <c r="L2389" i="1"/>
  <c r="L2390" i="1"/>
  <c r="L2391" i="1"/>
  <c r="L2392" i="1"/>
  <c r="M2392" i="1" s="1"/>
  <c r="L2393" i="1"/>
  <c r="L2394" i="1"/>
  <c r="L2395" i="1"/>
  <c r="L2396" i="1"/>
  <c r="M2396" i="1" s="1"/>
  <c r="L2397" i="1"/>
  <c r="L2398" i="1"/>
  <c r="L2399" i="1"/>
  <c r="M2399" i="1" s="1"/>
  <c r="L2400" i="1"/>
  <c r="M2400" i="1" s="1"/>
  <c r="L2401" i="1"/>
  <c r="L2402" i="1"/>
  <c r="L2403" i="1"/>
  <c r="L2404" i="1"/>
  <c r="M2404" i="1" s="1"/>
  <c r="L2405" i="1"/>
  <c r="L2406" i="1"/>
  <c r="L2407" i="1"/>
  <c r="L2408" i="1"/>
  <c r="M2408" i="1" s="1"/>
  <c r="L2409" i="1"/>
  <c r="L2410" i="1"/>
  <c r="L2411" i="1"/>
  <c r="M2411" i="1" s="1"/>
  <c r="L2412" i="1"/>
  <c r="M2412" i="1" s="1"/>
  <c r="L2413" i="1"/>
  <c r="L2414" i="1"/>
  <c r="L2415" i="1"/>
  <c r="L2416" i="1"/>
  <c r="M2416" i="1" s="1"/>
  <c r="L2417" i="1"/>
  <c r="L2418" i="1"/>
  <c r="L2419" i="1"/>
  <c r="L2420" i="1"/>
  <c r="M2420" i="1" s="1"/>
  <c r="L2421" i="1"/>
  <c r="L2422" i="1"/>
  <c r="L2423" i="1"/>
  <c r="M2423" i="1" s="1"/>
  <c r="L2424" i="1"/>
  <c r="M2424" i="1" s="1"/>
  <c r="L2425" i="1"/>
  <c r="L2426" i="1"/>
  <c r="L2427" i="1"/>
  <c r="L2428" i="1"/>
  <c r="M2428" i="1" s="1"/>
  <c r="L2429" i="1"/>
  <c r="L2430" i="1"/>
  <c r="L2431" i="1"/>
  <c r="L2432" i="1"/>
  <c r="M2432" i="1" s="1"/>
  <c r="L2433" i="1"/>
  <c r="L2434" i="1"/>
  <c r="L2435" i="1"/>
  <c r="M2435" i="1" s="1"/>
  <c r="L2436" i="1"/>
  <c r="M2436" i="1" s="1"/>
  <c r="L2437" i="1"/>
  <c r="L2438" i="1"/>
  <c r="L2439" i="1"/>
  <c r="L2440" i="1"/>
  <c r="M2440" i="1" s="1"/>
  <c r="L2441" i="1"/>
  <c r="L2442" i="1"/>
  <c r="L2443" i="1"/>
  <c r="L2444" i="1"/>
  <c r="M2444" i="1" s="1"/>
  <c r="L2445" i="1"/>
  <c r="L2446" i="1"/>
  <c r="L2447" i="1"/>
  <c r="M2447" i="1" s="1"/>
  <c r="L2448" i="1"/>
  <c r="M2448" i="1" s="1"/>
  <c r="L2449" i="1"/>
  <c r="L2450" i="1"/>
  <c r="L2451" i="1"/>
  <c r="L2452" i="1"/>
  <c r="M2452" i="1" s="1"/>
  <c r="L2453" i="1"/>
  <c r="L2454" i="1"/>
  <c r="L2455" i="1"/>
  <c r="L2456" i="1"/>
  <c r="M2456" i="1" s="1"/>
  <c r="L2457" i="1"/>
  <c r="L2458" i="1"/>
  <c r="L2459" i="1"/>
  <c r="M2459" i="1" s="1"/>
  <c r="L2460" i="1"/>
  <c r="M2460" i="1" s="1"/>
  <c r="L2461" i="1"/>
  <c r="L2462" i="1"/>
  <c r="L2463" i="1"/>
  <c r="L2464" i="1"/>
  <c r="M2464" i="1" s="1"/>
  <c r="L2465" i="1"/>
  <c r="L2466" i="1"/>
  <c r="L2467" i="1"/>
  <c r="L2468" i="1"/>
  <c r="M2468" i="1" s="1"/>
  <c r="L2469" i="1"/>
  <c r="L2470" i="1"/>
  <c r="L2471" i="1"/>
  <c r="M2471" i="1" s="1"/>
  <c r="L2472" i="1"/>
  <c r="M2472" i="1" s="1"/>
  <c r="L2473" i="1"/>
  <c r="L2474" i="1"/>
  <c r="L2475" i="1"/>
  <c r="L2476" i="1"/>
  <c r="M2476" i="1" s="1"/>
  <c r="L2477" i="1"/>
  <c r="L2478" i="1"/>
  <c r="L2479" i="1"/>
  <c r="L2480" i="1"/>
  <c r="M2480" i="1" s="1"/>
  <c r="L2481" i="1"/>
  <c r="L2482" i="1"/>
  <c r="L2483" i="1"/>
  <c r="M2483" i="1" s="1"/>
  <c r="L2484" i="1"/>
  <c r="M2484" i="1" s="1"/>
  <c r="L2485" i="1"/>
  <c r="L2486" i="1"/>
  <c r="L2487" i="1"/>
  <c r="L2488" i="1"/>
  <c r="M2488" i="1" s="1"/>
  <c r="L2489" i="1"/>
  <c r="L2490" i="1"/>
  <c r="L2491" i="1"/>
  <c r="L2492" i="1"/>
  <c r="M2492" i="1" s="1"/>
  <c r="L2493" i="1"/>
  <c r="L2494" i="1"/>
  <c r="L2495" i="1"/>
  <c r="M2495" i="1" s="1"/>
  <c r="L2496" i="1"/>
  <c r="M2496" i="1" s="1"/>
  <c r="L2497" i="1"/>
  <c r="L2498" i="1"/>
  <c r="L2499" i="1"/>
  <c r="L2500" i="1"/>
  <c r="M2500" i="1" s="1"/>
  <c r="L2501" i="1"/>
  <c r="L2502" i="1"/>
  <c r="L2503" i="1"/>
  <c r="L2504" i="1"/>
  <c r="M2504" i="1" s="1"/>
  <c r="L2505" i="1"/>
  <c r="L2506" i="1"/>
  <c r="L2507" i="1"/>
  <c r="M2507" i="1" s="1"/>
  <c r="L2508" i="1"/>
  <c r="M2508" i="1" s="1"/>
  <c r="L2509" i="1"/>
  <c r="L2510" i="1"/>
  <c r="L2511" i="1"/>
  <c r="L2512" i="1"/>
  <c r="M2512" i="1" s="1"/>
  <c r="L2513" i="1"/>
  <c r="L2514" i="1"/>
  <c r="L2515" i="1"/>
  <c r="L2516" i="1"/>
  <c r="M2516" i="1" s="1"/>
  <c r="L2517" i="1"/>
  <c r="L2518" i="1"/>
  <c r="L2519" i="1"/>
  <c r="M2519" i="1" s="1"/>
  <c r="L2520" i="1"/>
  <c r="M2520" i="1" s="1"/>
  <c r="L2521" i="1"/>
  <c r="L2522" i="1"/>
  <c r="L2523" i="1"/>
  <c r="L2524" i="1"/>
  <c r="M2524" i="1" s="1"/>
  <c r="L2525" i="1"/>
  <c r="L2526" i="1"/>
  <c r="L2527" i="1"/>
  <c r="L2528" i="1"/>
  <c r="M2528" i="1" s="1"/>
  <c r="L2529" i="1"/>
  <c r="L2530" i="1"/>
  <c r="L2531" i="1"/>
  <c r="M2531" i="1" s="1"/>
  <c r="L2532" i="1"/>
  <c r="M2532" i="1" s="1"/>
  <c r="L2533" i="1"/>
  <c r="L2534" i="1"/>
  <c r="L2535" i="1"/>
  <c r="L2536" i="1"/>
  <c r="M2536" i="1" s="1"/>
  <c r="L2537" i="1"/>
  <c r="L2538" i="1"/>
  <c r="L2539" i="1"/>
  <c r="L2540" i="1"/>
  <c r="M2540" i="1" s="1"/>
  <c r="L2541" i="1"/>
  <c r="L2542" i="1"/>
  <c r="L2543" i="1"/>
  <c r="M2543" i="1" s="1"/>
  <c r="L2544" i="1"/>
  <c r="M2544" i="1" s="1"/>
  <c r="L2545" i="1"/>
  <c r="L2546" i="1"/>
  <c r="L2547" i="1"/>
  <c r="L2548" i="1"/>
  <c r="M2548" i="1" s="1"/>
  <c r="L2549" i="1"/>
  <c r="L2550" i="1"/>
  <c r="L2551" i="1"/>
  <c r="L2552" i="1"/>
  <c r="M2552" i="1" s="1"/>
  <c r="L2553" i="1"/>
  <c r="L2554" i="1"/>
  <c r="L2555" i="1"/>
  <c r="M2555" i="1" s="1"/>
  <c r="L2556" i="1"/>
  <c r="M2556" i="1" s="1"/>
  <c r="L2557" i="1"/>
  <c r="L2558" i="1"/>
  <c r="L2559" i="1"/>
  <c r="L2560" i="1"/>
  <c r="M2560" i="1" s="1"/>
  <c r="L2561" i="1"/>
  <c r="L2562" i="1"/>
  <c r="L2563" i="1"/>
  <c r="L2564" i="1"/>
  <c r="M2564" i="1" s="1"/>
  <c r="L2565" i="1"/>
  <c r="L2566" i="1"/>
  <c r="L2567" i="1"/>
  <c r="M2567" i="1" s="1"/>
  <c r="L2568" i="1"/>
  <c r="M2568" i="1" s="1"/>
  <c r="L2569" i="1"/>
  <c r="L2570" i="1"/>
  <c r="L2571" i="1"/>
  <c r="L2572" i="1"/>
  <c r="M2572" i="1" s="1"/>
  <c r="L2573" i="1"/>
  <c r="L2574" i="1"/>
  <c r="L2575" i="1"/>
  <c r="L2576" i="1"/>
  <c r="M2576" i="1" s="1"/>
  <c r="L2577" i="1"/>
  <c r="L2578" i="1"/>
  <c r="L2579" i="1"/>
  <c r="M2579" i="1" s="1"/>
  <c r="L2580" i="1"/>
  <c r="M2580" i="1" s="1"/>
  <c r="L2581" i="1"/>
  <c r="L2582" i="1"/>
  <c r="L2583" i="1"/>
  <c r="L2584" i="1"/>
  <c r="M2584" i="1" s="1"/>
  <c r="L2585" i="1"/>
  <c r="L2586" i="1"/>
  <c r="L2587" i="1"/>
  <c r="L2588" i="1"/>
  <c r="M2588" i="1" s="1"/>
  <c r="L2589" i="1"/>
  <c r="L2590" i="1"/>
  <c r="L2591" i="1"/>
  <c r="M2591" i="1" s="1"/>
  <c r="L2592" i="1"/>
  <c r="M2592" i="1" s="1"/>
  <c r="L2593" i="1"/>
  <c r="L2594" i="1"/>
  <c r="L2595" i="1"/>
  <c r="L2596" i="1"/>
  <c r="M2596" i="1" s="1"/>
  <c r="L2597" i="1"/>
  <c r="L2598" i="1"/>
  <c r="L2599" i="1"/>
  <c r="L2600" i="1"/>
  <c r="M2600" i="1" s="1"/>
  <c r="L2601" i="1"/>
  <c r="L2602" i="1"/>
  <c r="L2603" i="1"/>
  <c r="M2603" i="1" s="1"/>
  <c r="L2604" i="1"/>
  <c r="M2604" i="1" s="1"/>
  <c r="L2605" i="1"/>
  <c r="L2606" i="1"/>
  <c r="L2607" i="1"/>
  <c r="L2608" i="1"/>
  <c r="M2608" i="1" s="1"/>
  <c r="L2609" i="1"/>
  <c r="L2610" i="1"/>
  <c r="L2611" i="1"/>
  <c r="L2612" i="1"/>
  <c r="M2612" i="1" s="1"/>
  <c r="L2613" i="1"/>
  <c r="L2614" i="1"/>
  <c r="L2615" i="1"/>
  <c r="M2615" i="1" s="1"/>
  <c r="L2616" i="1"/>
  <c r="M2616" i="1" s="1"/>
  <c r="L2617" i="1"/>
  <c r="L2618" i="1"/>
  <c r="L2619" i="1"/>
  <c r="L2620" i="1"/>
  <c r="M2620" i="1" s="1"/>
  <c r="L2621" i="1"/>
  <c r="L2622" i="1"/>
  <c r="L2623" i="1"/>
  <c r="L2624" i="1"/>
  <c r="M2624" i="1" s="1"/>
  <c r="L2625" i="1"/>
  <c r="L2626" i="1"/>
  <c r="L2627" i="1"/>
  <c r="M2627" i="1" s="1"/>
  <c r="L2628" i="1"/>
  <c r="M2628" i="1" s="1"/>
  <c r="L2629" i="1"/>
  <c r="L2630" i="1"/>
  <c r="L2631" i="1"/>
  <c r="L2632" i="1"/>
  <c r="M2632" i="1" s="1"/>
  <c r="L2633" i="1"/>
  <c r="L2634" i="1"/>
  <c r="L2635" i="1"/>
  <c r="L2636" i="1"/>
  <c r="M2636" i="1" s="1"/>
  <c r="L2637" i="1"/>
  <c r="L2638" i="1"/>
  <c r="L2639" i="1"/>
  <c r="M2639" i="1" s="1"/>
  <c r="L2640" i="1"/>
  <c r="M2640" i="1" s="1"/>
  <c r="L2641" i="1"/>
  <c r="L2642" i="1"/>
  <c r="L2643" i="1"/>
  <c r="L2644" i="1"/>
  <c r="M2644" i="1" s="1"/>
  <c r="L2645" i="1"/>
  <c r="L2646" i="1"/>
  <c r="L2647" i="1"/>
  <c r="L2648" i="1"/>
  <c r="M2648" i="1" s="1"/>
  <c r="L2649" i="1"/>
  <c r="L2650" i="1"/>
  <c r="L2651" i="1"/>
  <c r="M2651" i="1" s="1"/>
  <c r="L2652" i="1"/>
  <c r="M2652" i="1" s="1"/>
  <c r="L2653" i="1"/>
  <c r="L2654" i="1"/>
  <c r="L2655" i="1"/>
  <c r="L2656" i="1"/>
  <c r="M2656" i="1" s="1"/>
  <c r="L2657" i="1"/>
  <c r="L2658" i="1"/>
  <c r="L2659" i="1"/>
  <c r="L2660" i="1"/>
  <c r="M2660" i="1" s="1"/>
  <c r="L2661" i="1"/>
  <c r="L2662" i="1"/>
  <c r="L2663" i="1"/>
  <c r="M2663" i="1" s="1"/>
  <c r="L2664" i="1"/>
  <c r="M2664" i="1" s="1"/>
  <c r="L2665" i="1"/>
  <c r="L2666" i="1"/>
  <c r="L2667" i="1"/>
  <c r="L2668" i="1"/>
  <c r="M2668" i="1" s="1"/>
  <c r="L2669" i="1"/>
  <c r="L2670" i="1"/>
  <c r="L2671" i="1"/>
  <c r="L2672" i="1"/>
  <c r="M2672" i="1" s="1"/>
  <c r="L2673" i="1"/>
  <c r="L2674" i="1"/>
  <c r="L2675" i="1"/>
  <c r="M2675" i="1" s="1"/>
  <c r="L2676" i="1"/>
  <c r="M2676" i="1" s="1"/>
  <c r="L2677" i="1"/>
  <c r="L2678" i="1"/>
  <c r="L2679" i="1"/>
  <c r="L2680" i="1"/>
  <c r="M2680" i="1" s="1"/>
  <c r="L2681" i="1"/>
  <c r="L2682" i="1"/>
  <c r="L2683" i="1"/>
  <c r="L2684" i="1"/>
  <c r="M2684" i="1" s="1"/>
  <c r="L2685" i="1"/>
  <c r="L2686" i="1"/>
  <c r="L2687" i="1"/>
  <c r="M2687" i="1" s="1"/>
  <c r="L2688" i="1"/>
  <c r="M2688" i="1" s="1"/>
  <c r="L2689" i="1"/>
  <c r="L2690" i="1"/>
  <c r="L2691" i="1"/>
  <c r="L2692" i="1"/>
  <c r="M2692" i="1" s="1"/>
  <c r="L2693" i="1"/>
  <c r="L2694" i="1"/>
  <c r="L2695" i="1"/>
  <c r="L2696" i="1"/>
  <c r="M2696" i="1" s="1"/>
  <c r="L2697" i="1"/>
  <c r="L2698" i="1"/>
  <c r="L2699" i="1"/>
  <c r="M2699" i="1" s="1"/>
  <c r="L2700" i="1"/>
  <c r="M2700" i="1" s="1"/>
  <c r="L2701" i="1"/>
  <c r="L2702" i="1"/>
  <c r="L2703" i="1"/>
  <c r="L2704" i="1"/>
  <c r="M2704" i="1" s="1"/>
  <c r="L2705" i="1"/>
  <c r="L2706" i="1"/>
  <c r="L2707" i="1"/>
  <c r="L2708" i="1"/>
  <c r="M2708" i="1" s="1"/>
  <c r="L2709" i="1"/>
  <c r="L2710" i="1"/>
  <c r="L2711" i="1"/>
  <c r="M2711" i="1" s="1"/>
  <c r="L2712" i="1"/>
  <c r="M2712" i="1" s="1"/>
  <c r="L2713" i="1"/>
  <c r="L2714" i="1"/>
  <c r="L2715" i="1"/>
  <c r="L2716" i="1"/>
  <c r="M2716" i="1" s="1"/>
  <c r="L2717" i="1"/>
  <c r="L2718" i="1"/>
  <c r="L2719" i="1"/>
  <c r="L2720" i="1"/>
  <c r="M2720" i="1" s="1"/>
  <c r="L2721" i="1"/>
  <c r="L2722" i="1"/>
  <c r="L2723" i="1"/>
  <c r="M2723" i="1" s="1"/>
  <c r="L2724" i="1"/>
  <c r="M2724" i="1" s="1"/>
  <c r="L2725" i="1"/>
  <c r="L2726" i="1"/>
  <c r="L2727" i="1"/>
  <c r="L2728" i="1"/>
  <c r="M2728" i="1" s="1"/>
  <c r="L2729" i="1"/>
  <c r="L2730" i="1"/>
  <c r="L2731" i="1"/>
  <c r="L2732" i="1"/>
  <c r="M2732" i="1" s="1"/>
  <c r="L2733" i="1"/>
  <c r="L2734" i="1"/>
  <c r="L2735" i="1"/>
  <c r="M2735" i="1" s="1"/>
  <c r="L2736" i="1"/>
  <c r="M2736" i="1" s="1"/>
  <c r="L2737" i="1"/>
  <c r="L2738" i="1"/>
  <c r="L2739" i="1"/>
  <c r="L2740" i="1"/>
  <c r="M2740" i="1" s="1"/>
  <c r="L2741" i="1"/>
  <c r="L2742" i="1"/>
  <c r="L2743" i="1"/>
  <c r="L2744" i="1"/>
  <c r="M2744" i="1" s="1"/>
  <c r="L2745" i="1"/>
  <c r="L2746" i="1"/>
  <c r="L2747" i="1"/>
  <c r="M2747" i="1" s="1"/>
  <c r="L2748" i="1"/>
  <c r="M2748" i="1" s="1"/>
  <c r="L2749" i="1"/>
  <c r="L2750" i="1"/>
  <c r="L2751" i="1"/>
  <c r="L2752" i="1"/>
  <c r="M2752" i="1" s="1"/>
  <c r="L2753" i="1"/>
  <c r="L2754" i="1"/>
  <c r="L2755" i="1"/>
  <c r="L2756" i="1"/>
  <c r="M2756" i="1" s="1"/>
  <c r="L2757" i="1"/>
  <c r="L2758" i="1"/>
  <c r="L2759" i="1"/>
  <c r="M2759" i="1" s="1"/>
  <c r="L2760" i="1"/>
  <c r="M2760" i="1" s="1"/>
  <c r="L2761" i="1"/>
  <c r="L2762" i="1"/>
  <c r="L2763" i="1"/>
  <c r="L2764" i="1"/>
  <c r="M2764" i="1" s="1"/>
  <c r="L2765" i="1"/>
  <c r="L2766" i="1"/>
  <c r="L2767" i="1"/>
  <c r="L2768" i="1"/>
  <c r="M2768" i="1" s="1"/>
  <c r="L2769" i="1"/>
  <c r="L2770" i="1"/>
  <c r="L2771" i="1"/>
  <c r="M2771" i="1" s="1"/>
  <c r="L2772" i="1"/>
  <c r="M2772" i="1" s="1"/>
  <c r="L2773" i="1"/>
  <c r="L2774" i="1"/>
  <c r="L2775" i="1"/>
  <c r="L2776" i="1"/>
  <c r="M2776" i="1" s="1"/>
  <c r="L2777" i="1"/>
  <c r="L2778" i="1"/>
  <c r="L2779" i="1"/>
  <c r="L2780" i="1"/>
  <c r="M2780" i="1" s="1"/>
  <c r="L2781" i="1"/>
  <c r="L2782" i="1"/>
  <c r="L2783" i="1"/>
  <c r="M2783" i="1" s="1"/>
  <c r="L2784" i="1"/>
  <c r="M2784" i="1" s="1"/>
  <c r="L2785" i="1"/>
  <c r="L2786" i="1"/>
  <c r="L2787" i="1"/>
  <c r="L2788" i="1"/>
  <c r="M2788" i="1" s="1"/>
  <c r="L2789" i="1"/>
  <c r="L2790" i="1"/>
  <c r="L2791" i="1"/>
  <c r="L2792" i="1"/>
  <c r="M2792" i="1" s="1"/>
  <c r="L2793" i="1"/>
  <c r="L2794" i="1"/>
  <c r="L2795" i="1"/>
  <c r="M2795" i="1" s="1"/>
  <c r="L2796" i="1"/>
  <c r="M2796" i="1" s="1"/>
  <c r="L2797" i="1"/>
  <c r="L2798" i="1"/>
  <c r="L2799" i="1"/>
  <c r="L2800" i="1"/>
  <c r="M2800" i="1" s="1"/>
  <c r="L2801" i="1"/>
  <c r="L2802" i="1"/>
  <c r="L2803" i="1"/>
  <c r="L2804" i="1"/>
  <c r="M2804" i="1" s="1"/>
  <c r="L2805" i="1"/>
  <c r="L2806" i="1"/>
  <c r="L2807" i="1"/>
  <c r="M2807" i="1" s="1"/>
  <c r="L2808" i="1"/>
  <c r="M2808" i="1" s="1"/>
  <c r="L2809" i="1"/>
  <c r="L2810" i="1"/>
  <c r="L2811" i="1"/>
  <c r="L2812" i="1"/>
  <c r="M2812" i="1" s="1"/>
  <c r="L2813" i="1"/>
  <c r="L2814" i="1"/>
  <c r="L2815" i="1"/>
  <c r="L2816" i="1"/>
  <c r="M2816" i="1" s="1"/>
  <c r="L2817" i="1"/>
  <c r="L2818" i="1"/>
  <c r="L2819" i="1"/>
  <c r="M2819" i="1" s="1"/>
  <c r="L2820" i="1"/>
  <c r="M2820" i="1" s="1"/>
  <c r="L2821" i="1"/>
  <c r="L2822" i="1"/>
  <c r="L2823" i="1"/>
  <c r="L2824" i="1"/>
  <c r="M2824" i="1" s="1"/>
  <c r="L2825" i="1"/>
  <c r="L2826" i="1"/>
  <c r="L2827" i="1"/>
  <c r="L2828" i="1"/>
  <c r="M2828" i="1" s="1"/>
  <c r="L2829" i="1"/>
  <c r="L2830" i="1"/>
  <c r="L2831" i="1"/>
  <c r="M2831" i="1" s="1"/>
  <c r="L2832" i="1"/>
  <c r="M2832" i="1" s="1"/>
  <c r="L2833" i="1"/>
  <c r="L2834" i="1"/>
  <c r="L2835" i="1"/>
  <c r="L2836" i="1"/>
  <c r="M2836" i="1" s="1"/>
  <c r="L2837" i="1"/>
  <c r="L2838" i="1"/>
  <c r="L2839" i="1"/>
  <c r="L2840" i="1"/>
  <c r="M2840" i="1" s="1"/>
  <c r="L2841" i="1"/>
  <c r="L2842" i="1"/>
  <c r="L2843" i="1"/>
  <c r="M2843" i="1" s="1"/>
  <c r="L2844" i="1"/>
  <c r="M2844" i="1" s="1"/>
  <c r="L2845" i="1"/>
  <c r="L2846" i="1"/>
  <c r="L2847" i="1"/>
  <c r="L2848" i="1"/>
  <c r="M2848" i="1" s="1"/>
  <c r="L2849" i="1"/>
  <c r="L2850" i="1"/>
  <c r="L2851" i="1"/>
  <c r="L2852" i="1"/>
  <c r="M2852" i="1" s="1"/>
  <c r="L2853" i="1"/>
  <c r="L2854" i="1"/>
  <c r="L2855" i="1"/>
  <c r="M2855" i="1" s="1"/>
  <c r="L2856" i="1"/>
  <c r="M2856" i="1" s="1"/>
  <c r="L2857" i="1"/>
  <c r="L2858" i="1"/>
  <c r="L2859" i="1"/>
  <c r="L2860" i="1"/>
  <c r="M2860" i="1" s="1"/>
  <c r="L2861" i="1"/>
  <c r="L2862" i="1"/>
  <c r="L2863" i="1"/>
  <c r="L2864" i="1"/>
  <c r="M2864" i="1" s="1"/>
  <c r="L2865" i="1"/>
  <c r="L2866" i="1"/>
  <c r="L2867" i="1"/>
  <c r="M2867" i="1" s="1"/>
  <c r="L2868" i="1"/>
  <c r="M2868" i="1" s="1"/>
  <c r="L2869" i="1"/>
  <c r="L2870" i="1"/>
  <c r="L2871" i="1"/>
  <c r="L2872" i="1"/>
  <c r="M2872" i="1" s="1"/>
  <c r="L2873" i="1"/>
  <c r="L2874" i="1"/>
  <c r="L2875" i="1"/>
  <c r="L2876" i="1"/>
  <c r="M2876" i="1" s="1"/>
  <c r="L2877" i="1"/>
  <c r="L2878" i="1"/>
  <c r="L2879" i="1"/>
  <c r="M2879" i="1" s="1"/>
  <c r="L2880" i="1"/>
  <c r="M2880" i="1" s="1"/>
  <c r="L2881" i="1"/>
  <c r="L2882" i="1"/>
  <c r="L2883" i="1"/>
  <c r="L2884" i="1"/>
  <c r="M2884" i="1" s="1"/>
  <c r="L2885" i="1"/>
  <c r="L2886" i="1"/>
  <c r="L2887" i="1"/>
  <c r="L2888" i="1"/>
  <c r="M2888" i="1" s="1"/>
  <c r="L2889" i="1"/>
  <c r="L2890" i="1"/>
  <c r="L2891" i="1"/>
  <c r="M2891" i="1" s="1"/>
  <c r="L2892" i="1"/>
  <c r="M2892" i="1" s="1"/>
  <c r="L2893" i="1"/>
  <c r="L2894" i="1"/>
  <c r="L2895" i="1"/>
  <c r="L2896" i="1"/>
  <c r="M2896" i="1" s="1"/>
  <c r="L2897" i="1"/>
  <c r="L2898" i="1"/>
  <c r="L2899" i="1"/>
  <c r="L2900" i="1"/>
  <c r="M2900" i="1" s="1"/>
  <c r="L2901" i="1"/>
  <c r="L2902" i="1"/>
  <c r="L2903" i="1"/>
  <c r="M2903" i="1" s="1"/>
  <c r="L2904" i="1"/>
  <c r="M2904" i="1" s="1"/>
  <c r="L2905" i="1"/>
  <c r="L2906" i="1"/>
  <c r="L2907" i="1"/>
  <c r="L2908" i="1"/>
  <c r="M2908" i="1" s="1"/>
  <c r="L2909" i="1"/>
  <c r="L2910" i="1"/>
  <c r="L2911" i="1"/>
  <c r="L2912" i="1"/>
  <c r="M2912" i="1" s="1"/>
  <c r="L2913" i="1"/>
  <c r="L2914" i="1"/>
  <c r="L2915" i="1"/>
  <c r="M2915" i="1" s="1"/>
  <c r="L2916" i="1"/>
  <c r="M2916" i="1" s="1"/>
  <c r="L2917" i="1"/>
  <c r="L2918" i="1"/>
  <c r="L2919" i="1"/>
  <c r="L2920" i="1"/>
  <c r="M2920" i="1" s="1"/>
  <c r="L2921" i="1"/>
  <c r="L2922" i="1"/>
  <c r="L2923" i="1"/>
  <c r="L2924" i="1"/>
  <c r="M2924" i="1" s="1"/>
  <c r="L2925" i="1"/>
  <c r="L2926" i="1"/>
  <c r="M1917" i="1"/>
  <c r="M1918" i="1"/>
  <c r="M1921" i="1"/>
  <c r="M1922" i="1"/>
  <c r="M1923" i="1"/>
  <c r="M1925" i="1"/>
  <c r="M1926" i="1"/>
  <c r="M1927" i="1"/>
  <c r="M1929" i="1"/>
  <c r="M1930" i="1"/>
  <c r="M1933" i="1"/>
  <c r="M1934" i="1"/>
  <c r="M1935" i="1"/>
  <c r="M1937" i="1"/>
  <c r="M1938" i="1"/>
  <c r="M1939" i="1"/>
  <c r="M1941" i="1"/>
  <c r="M1942" i="1"/>
  <c r="M1945" i="1"/>
  <c r="M1946" i="1"/>
  <c r="M1947" i="1"/>
  <c r="M1949" i="1"/>
  <c r="M1950" i="1"/>
  <c r="M1951" i="1"/>
  <c r="M1953" i="1"/>
  <c r="M1954" i="1"/>
  <c r="M1957" i="1"/>
  <c r="M1958" i="1"/>
  <c r="M1959" i="1"/>
  <c r="M1961" i="1"/>
  <c r="M1962" i="1"/>
  <c r="M1963" i="1"/>
  <c r="M1965" i="1"/>
  <c r="M1966" i="1"/>
  <c r="M1969" i="1"/>
  <c r="M1970" i="1"/>
  <c r="M1971" i="1"/>
  <c r="M1973" i="1"/>
  <c r="M1974" i="1"/>
  <c r="M1975" i="1"/>
  <c r="M1977" i="1"/>
  <c r="M1978" i="1"/>
  <c r="M1981" i="1"/>
  <c r="M1982" i="1"/>
  <c r="M1983" i="1"/>
  <c r="M1985" i="1"/>
  <c r="M1986" i="1"/>
  <c r="M1987" i="1"/>
  <c r="M1989" i="1"/>
  <c r="M1990" i="1"/>
  <c r="M1993" i="1"/>
  <c r="M1994" i="1"/>
  <c r="M1995" i="1"/>
  <c r="M1997" i="1"/>
  <c r="M1998" i="1"/>
  <c r="M1999" i="1"/>
  <c r="M2001" i="1"/>
  <c r="M2002" i="1"/>
  <c r="M2005" i="1"/>
  <c r="M2006" i="1"/>
  <c r="M2007" i="1"/>
  <c r="M2009" i="1"/>
  <c r="M2010" i="1"/>
  <c r="M2011" i="1"/>
  <c r="M2013" i="1"/>
  <c r="M2014" i="1"/>
  <c r="M2017" i="1"/>
  <c r="M2018" i="1"/>
  <c r="M2019" i="1"/>
  <c r="M2021" i="1"/>
  <c r="M2022" i="1"/>
  <c r="M2023" i="1"/>
  <c r="M2025" i="1"/>
  <c r="M2026" i="1"/>
  <c r="M2029" i="1"/>
  <c r="M2030" i="1"/>
  <c r="M2031" i="1"/>
  <c r="M2033" i="1"/>
  <c r="M2034" i="1"/>
  <c r="M2035" i="1"/>
  <c r="M2037" i="1"/>
  <c r="M2038" i="1"/>
  <c r="M2041" i="1"/>
  <c r="M2042" i="1"/>
  <c r="M2043" i="1"/>
  <c r="M2045" i="1"/>
  <c r="M2046" i="1"/>
  <c r="M2047" i="1"/>
  <c r="M2049" i="1"/>
  <c r="M2050" i="1"/>
  <c r="M2053" i="1"/>
  <c r="M2054" i="1"/>
  <c r="M2055" i="1"/>
  <c r="M2057" i="1"/>
  <c r="M2058" i="1"/>
  <c r="M2059" i="1"/>
  <c r="M2061" i="1"/>
  <c r="M2062" i="1"/>
  <c r="M2065" i="1"/>
  <c r="M2066" i="1"/>
  <c r="M2067" i="1"/>
  <c r="M2069" i="1"/>
  <c r="M2070" i="1"/>
  <c r="M2071" i="1"/>
  <c r="M2073" i="1"/>
  <c r="M2074" i="1"/>
  <c r="M2077" i="1"/>
  <c r="M2078" i="1"/>
  <c r="M2079" i="1"/>
  <c r="M2081" i="1"/>
  <c r="M2082" i="1"/>
  <c r="M2083" i="1"/>
  <c r="M2085" i="1"/>
  <c r="M2086" i="1"/>
  <c r="M2089" i="1"/>
  <c r="M2090" i="1"/>
  <c r="M2091" i="1"/>
  <c r="M2093" i="1"/>
  <c r="M2094" i="1"/>
  <c r="M2095" i="1"/>
  <c r="M2097" i="1"/>
  <c r="M2098" i="1"/>
  <c r="M2101" i="1"/>
  <c r="M2102" i="1"/>
  <c r="M2103" i="1"/>
  <c r="M2105" i="1"/>
  <c r="M2106" i="1"/>
  <c r="M2107" i="1"/>
  <c r="M2109" i="1"/>
  <c r="M2110" i="1"/>
  <c r="M2113" i="1"/>
  <c r="M2114" i="1"/>
  <c r="M2115" i="1"/>
  <c r="M2117" i="1"/>
  <c r="M2118" i="1"/>
  <c r="M2119" i="1"/>
  <c r="M2121" i="1"/>
  <c r="M2122" i="1"/>
  <c r="M2125" i="1"/>
  <c r="M2126" i="1"/>
  <c r="M2127" i="1"/>
  <c r="M2129" i="1"/>
  <c r="M2130" i="1"/>
  <c r="M2131" i="1"/>
  <c r="M2133" i="1"/>
  <c r="M2134" i="1"/>
  <c r="M2137" i="1"/>
  <c r="M2138" i="1"/>
  <c r="M2139" i="1"/>
  <c r="M2141" i="1"/>
  <c r="M2142" i="1"/>
  <c r="M2143" i="1"/>
  <c r="M2145" i="1"/>
  <c r="M2146" i="1"/>
  <c r="M2149" i="1"/>
  <c r="M2150" i="1"/>
  <c r="M2151" i="1"/>
  <c r="M2153" i="1"/>
  <c r="M2154" i="1"/>
  <c r="M2155" i="1"/>
  <c r="M2157" i="1"/>
  <c r="M2158" i="1"/>
  <c r="M2161" i="1"/>
  <c r="M2162" i="1"/>
  <c r="M2163" i="1"/>
  <c r="M2165" i="1"/>
  <c r="M2166" i="1"/>
  <c r="M2167" i="1"/>
  <c r="M2169" i="1"/>
  <c r="M2170" i="1"/>
  <c r="M2173" i="1"/>
  <c r="M2174" i="1"/>
  <c r="M2175" i="1"/>
  <c r="M2177" i="1"/>
  <c r="M2178" i="1"/>
  <c r="M2179" i="1"/>
  <c r="M2181" i="1"/>
  <c r="M2182" i="1"/>
  <c r="M2185" i="1"/>
  <c r="M2186" i="1"/>
  <c r="M2187" i="1"/>
  <c r="M2189" i="1"/>
  <c r="M2190" i="1"/>
  <c r="M2191" i="1"/>
  <c r="M2193" i="1"/>
  <c r="M2194" i="1"/>
  <c r="M2197" i="1"/>
  <c r="M2198" i="1"/>
  <c r="M2199" i="1"/>
  <c r="M2201" i="1"/>
  <c r="M2202" i="1"/>
  <c r="M2203" i="1"/>
  <c r="M2205" i="1"/>
  <c r="M2206" i="1"/>
  <c r="M2209" i="1"/>
  <c r="M2210" i="1"/>
  <c r="M2211" i="1"/>
  <c r="M2213" i="1"/>
  <c r="M2214" i="1"/>
  <c r="M2215" i="1"/>
  <c r="M2217" i="1"/>
  <c r="M2218" i="1"/>
  <c r="M2221" i="1"/>
  <c r="M2222" i="1"/>
  <c r="M2223" i="1"/>
  <c r="M2225" i="1"/>
  <c r="M2226" i="1"/>
  <c r="M2227" i="1"/>
  <c r="M2229" i="1"/>
  <c r="M2230" i="1"/>
  <c r="M2233" i="1"/>
  <c r="M2234" i="1"/>
  <c r="M2235" i="1"/>
  <c r="M2237" i="1"/>
  <c r="M2238" i="1"/>
  <c r="M2239" i="1"/>
  <c r="M2241" i="1"/>
  <c r="M2242" i="1"/>
  <c r="M2245" i="1"/>
  <c r="M2246" i="1"/>
  <c r="M2247" i="1"/>
  <c r="M2249" i="1"/>
  <c r="M2250" i="1"/>
  <c r="M2251" i="1"/>
  <c r="M2253" i="1"/>
  <c r="M2254" i="1"/>
  <c r="M2257" i="1"/>
  <c r="M2258" i="1"/>
  <c r="M2259" i="1"/>
  <c r="M2261" i="1"/>
  <c r="M2262" i="1"/>
  <c r="M2263" i="1"/>
  <c r="M2265" i="1"/>
  <c r="M2266" i="1"/>
  <c r="M2269" i="1"/>
  <c r="M2270" i="1"/>
  <c r="M2271" i="1"/>
  <c r="M2273" i="1"/>
  <c r="M2274" i="1"/>
  <c r="M2275" i="1"/>
  <c r="M2277" i="1"/>
  <c r="M2278" i="1"/>
  <c r="M2281" i="1"/>
  <c r="M2282" i="1"/>
  <c r="M2283" i="1"/>
  <c r="M2285" i="1"/>
  <c r="M2286" i="1"/>
  <c r="M2287" i="1"/>
  <c r="M2289" i="1"/>
  <c r="M2290" i="1"/>
  <c r="M2293" i="1"/>
  <c r="M2294" i="1"/>
  <c r="M2295" i="1"/>
  <c r="M2297" i="1"/>
  <c r="M2298" i="1"/>
  <c r="M2299" i="1"/>
  <c r="M2301" i="1"/>
  <c r="M2302" i="1"/>
  <c r="M2305" i="1"/>
  <c r="M2306" i="1"/>
  <c r="M2307" i="1"/>
  <c r="M2309" i="1"/>
  <c r="M2310" i="1"/>
  <c r="M2311" i="1"/>
  <c r="M2313" i="1"/>
  <c r="M2314" i="1"/>
  <c r="M2317" i="1"/>
  <c r="M2318" i="1"/>
  <c r="M2319" i="1"/>
  <c r="M2321" i="1"/>
  <c r="M2322" i="1"/>
  <c r="M2323" i="1"/>
  <c r="M2325" i="1"/>
  <c r="M2326" i="1"/>
  <c r="M2329" i="1"/>
  <c r="M2330" i="1"/>
  <c r="M2331" i="1"/>
  <c r="M2333" i="1"/>
  <c r="M2334" i="1"/>
  <c r="M2335" i="1"/>
  <c r="M2337" i="1"/>
  <c r="M2338" i="1"/>
  <c r="M2341" i="1"/>
  <c r="M2342" i="1"/>
  <c r="M2343" i="1"/>
  <c r="M2345" i="1"/>
  <c r="M2346" i="1"/>
  <c r="M2347" i="1"/>
  <c r="M2349" i="1"/>
  <c r="M2350" i="1"/>
  <c r="M2353" i="1"/>
  <c r="M2354" i="1"/>
  <c r="M2355" i="1"/>
  <c r="M2357" i="1"/>
  <c r="M2358" i="1"/>
  <c r="M2359" i="1"/>
  <c r="M2361" i="1"/>
  <c r="M2362" i="1"/>
  <c r="M2365" i="1"/>
  <c r="M2366" i="1"/>
  <c r="M2367" i="1"/>
  <c r="M2369" i="1"/>
  <c r="M2370" i="1"/>
  <c r="M2371" i="1"/>
  <c r="M2373" i="1"/>
  <c r="M2374" i="1"/>
  <c r="M2377" i="1"/>
  <c r="M2378" i="1"/>
  <c r="M2379" i="1"/>
  <c r="M2381" i="1"/>
  <c r="M2382" i="1"/>
  <c r="M2383" i="1"/>
  <c r="M2385" i="1"/>
  <c r="M2386" i="1"/>
  <c r="M2389" i="1"/>
  <c r="M2390" i="1"/>
  <c r="M2391" i="1"/>
  <c r="M2393" i="1"/>
  <c r="M2394" i="1"/>
  <c r="M2395" i="1"/>
  <c r="M2397" i="1"/>
  <c r="M2398" i="1"/>
  <c r="M2401" i="1"/>
  <c r="M2402" i="1"/>
  <c r="M2403" i="1"/>
  <c r="M2405" i="1"/>
  <c r="M2406" i="1"/>
  <c r="M2407" i="1"/>
  <c r="M2409" i="1"/>
  <c r="M2410" i="1"/>
  <c r="M2413" i="1"/>
  <c r="M2414" i="1"/>
  <c r="M2415" i="1"/>
  <c r="M2417" i="1"/>
  <c r="M2418" i="1"/>
  <c r="M2419" i="1"/>
  <c r="M2421" i="1"/>
  <c r="M2422" i="1"/>
  <c r="M2425" i="1"/>
  <c r="M2426" i="1"/>
  <c r="M2427" i="1"/>
  <c r="M2429" i="1"/>
  <c r="M2430" i="1"/>
  <c r="M2431" i="1"/>
  <c r="M2433" i="1"/>
  <c r="M2434" i="1"/>
  <c r="M2437" i="1"/>
  <c r="M2438" i="1"/>
  <c r="M2439" i="1"/>
  <c r="M2441" i="1"/>
  <c r="M2442" i="1"/>
  <c r="M2443" i="1"/>
  <c r="M2445" i="1"/>
  <c r="M2446" i="1"/>
  <c r="M2449" i="1"/>
  <c r="M2450" i="1"/>
  <c r="M2451" i="1"/>
  <c r="M2453" i="1"/>
  <c r="M2454" i="1"/>
  <c r="M2455" i="1"/>
  <c r="M2457" i="1"/>
  <c r="M2458" i="1"/>
  <c r="M2461" i="1"/>
  <c r="M2462" i="1"/>
  <c r="M2463" i="1"/>
  <c r="M2465" i="1"/>
  <c r="M2466" i="1"/>
  <c r="M2467" i="1"/>
  <c r="M2469" i="1"/>
  <c r="M2470" i="1"/>
  <c r="M2473" i="1"/>
  <c r="M2474" i="1"/>
  <c r="M2475" i="1"/>
  <c r="M2477" i="1"/>
  <c r="M2478" i="1"/>
  <c r="M2479" i="1"/>
  <c r="M2481" i="1"/>
  <c r="M2482" i="1"/>
  <c r="M2485" i="1"/>
  <c r="M2486" i="1"/>
  <c r="M2487" i="1"/>
  <c r="M2489" i="1"/>
  <c r="M2490" i="1"/>
  <c r="M2491" i="1"/>
  <c r="M2493" i="1"/>
  <c r="M2494" i="1"/>
  <c r="M2497" i="1"/>
  <c r="M2498" i="1"/>
  <c r="M2499" i="1"/>
  <c r="M2501" i="1"/>
  <c r="M2502" i="1"/>
  <c r="M2503" i="1"/>
  <c r="M2505" i="1"/>
  <c r="M2506" i="1"/>
  <c r="M2509" i="1"/>
  <c r="M2510" i="1"/>
  <c r="M2511" i="1"/>
  <c r="M2513" i="1"/>
  <c r="M2514" i="1"/>
  <c r="M2515" i="1"/>
  <c r="M2517" i="1"/>
  <c r="M2518" i="1"/>
  <c r="M2521" i="1"/>
  <c r="M2522" i="1"/>
  <c r="M2523" i="1"/>
  <c r="M2525" i="1"/>
  <c r="M2526" i="1"/>
  <c r="M2527" i="1"/>
  <c r="M2529" i="1"/>
  <c r="M2530" i="1"/>
  <c r="M2533" i="1"/>
  <c r="M2534" i="1"/>
  <c r="M2535" i="1"/>
  <c r="M2537" i="1"/>
  <c r="M2538" i="1"/>
  <c r="M2539" i="1"/>
  <c r="M2541" i="1"/>
  <c r="M2542" i="1"/>
  <c r="M2545" i="1"/>
  <c r="M2546" i="1"/>
  <c r="M2547" i="1"/>
  <c r="M2549" i="1"/>
  <c r="M2550" i="1"/>
  <c r="M2551" i="1"/>
  <c r="M2553" i="1"/>
  <c r="M2554" i="1"/>
  <c r="M2557" i="1"/>
  <c r="M2558" i="1"/>
  <c r="M2559" i="1"/>
  <c r="M2561" i="1"/>
  <c r="M2562" i="1"/>
  <c r="M2563" i="1"/>
  <c r="M2565" i="1"/>
  <c r="M2566" i="1"/>
  <c r="M2569" i="1"/>
  <c r="M2570" i="1"/>
  <c r="M2571" i="1"/>
  <c r="M2573" i="1"/>
  <c r="M2574" i="1"/>
  <c r="M2575" i="1"/>
  <c r="M2577" i="1"/>
  <c r="M2578" i="1"/>
  <c r="M2581" i="1"/>
  <c r="M2582" i="1"/>
  <c r="M2583" i="1"/>
  <c r="M2585" i="1"/>
  <c r="M2586" i="1"/>
  <c r="M2587" i="1"/>
  <c r="M2589" i="1"/>
  <c r="M2590" i="1"/>
  <c r="M2593" i="1"/>
  <c r="M2594" i="1"/>
  <c r="M2595" i="1"/>
  <c r="M2597" i="1"/>
  <c r="M2598" i="1"/>
  <c r="M2599" i="1"/>
  <c r="M2601" i="1"/>
  <c r="M2602" i="1"/>
  <c r="M2605" i="1"/>
  <c r="M2606" i="1"/>
  <c r="M2607" i="1"/>
  <c r="M2609" i="1"/>
  <c r="M2610" i="1"/>
  <c r="M2611" i="1"/>
  <c r="M2613" i="1"/>
  <c r="M2614" i="1"/>
  <c r="M2617" i="1"/>
  <c r="M2618" i="1"/>
  <c r="M2619" i="1"/>
  <c r="M2621" i="1"/>
  <c r="M2622" i="1"/>
  <c r="M2623" i="1"/>
  <c r="M2625" i="1"/>
  <c r="M2626" i="1"/>
  <c r="M2629" i="1"/>
  <c r="M2630" i="1"/>
  <c r="M2631" i="1"/>
  <c r="M2633" i="1"/>
  <c r="M2634" i="1"/>
  <c r="M2635" i="1"/>
  <c r="M2637" i="1"/>
  <c r="M2638" i="1"/>
  <c r="M2641" i="1"/>
  <c r="M2642" i="1"/>
  <c r="M2643" i="1"/>
  <c r="M2645" i="1"/>
  <c r="M2646" i="1"/>
  <c r="M2647" i="1"/>
  <c r="M2649" i="1"/>
  <c r="M2650" i="1"/>
  <c r="M2653" i="1"/>
  <c r="M2654" i="1"/>
  <c r="M2655" i="1"/>
  <c r="M2657" i="1"/>
  <c r="M2658" i="1"/>
  <c r="M2659" i="1"/>
  <c r="M2661" i="1"/>
  <c r="M2662" i="1"/>
  <c r="M2665" i="1"/>
  <c r="M2666" i="1"/>
  <c r="M2667" i="1"/>
  <c r="M2669" i="1"/>
  <c r="M2670" i="1"/>
  <c r="M2671" i="1"/>
  <c r="M2673" i="1"/>
  <c r="M2674" i="1"/>
  <c r="M2677" i="1"/>
  <c r="M2678" i="1"/>
  <c r="M2679" i="1"/>
  <c r="M2681" i="1"/>
  <c r="M2682" i="1"/>
  <c r="M2683" i="1"/>
  <c r="M2685" i="1"/>
  <c r="M2686" i="1"/>
  <c r="M2689" i="1"/>
  <c r="M2690" i="1"/>
  <c r="M2691" i="1"/>
  <c r="M2693" i="1"/>
  <c r="M2694" i="1"/>
  <c r="M2695" i="1"/>
  <c r="M2697" i="1"/>
  <c r="M2698" i="1"/>
  <c r="M2701" i="1"/>
  <c r="M2702" i="1"/>
  <c r="M2703" i="1"/>
  <c r="M2705" i="1"/>
  <c r="M2706" i="1"/>
  <c r="M2707" i="1"/>
  <c r="M2709" i="1"/>
  <c r="M2710" i="1"/>
  <c r="M2713" i="1"/>
  <c r="M2714" i="1"/>
  <c r="M2715" i="1"/>
  <c r="M2717" i="1"/>
  <c r="M2718" i="1"/>
  <c r="M2719" i="1"/>
  <c r="M2721" i="1"/>
  <c r="M2722" i="1"/>
  <c r="M2725" i="1"/>
  <c r="M2726" i="1"/>
  <c r="M2727" i="1"/>
  <c r="M2729" i="1"/>
  <c r="M2730" i="1"/>
  <c r="M2731" i="1"/>
  <c r="M2733" i="1"/>
  <c r="M2734" i="1"/>
  <c r="M2737" i="1"/>
  <c r="M2738" i="1"/>
  <c r="M2739" i="1"/>
  <c r="M2741" i="1"/>
  <c r="M2742" i="1"/>
  <c r="M2743" i="1"/>
  <c r="M2745" i="1"/>
  <c r="M2746" i="1"/>
  <c r="M2749" i="1"/>
  <c r="M2750" i="1"/>
  <c r="M2751" i="1"/>
  <c r="M2753" i="1"/>
  <c r="M2754" i="1"/>
  <c r="M2755" i="1"/>
  <c r="M2757" i="1"/>
  <c r="M2758" i="1"/>
  <c r="M2761" i="1"/>
  <c r="M2762" i="1"/>
  <c r="M2763" i="1"/>
  <c r="M2765" i="1"/>
  <c r="M2766" i="1"/>
  <c r="M2767" i="1"/>
  <c r="M2769" i="1"/>
  <c r="M2770" i="1"/>
  <c r="M2773" i="1"/>
  <c r="M2774" i="1"/>
  <c r="M2775" i="1"/>
  <c r="M2777" i="1"/>
  <c r="M2778" i="1"/>
  <c r="M2779" i="1"/>
  <c r="M2781" i="1"/>
  <c r="M2782" i="1"/>
  <c r="M2785" i="1"/>
  <c r="M2786" i="1"/>
  <c r="M2787" i="1"/>
  <c r="M2789" i="1"/>
  <c r="M2790" i="1"/>
  <c r="M2791" i="1"/>
  <c r="M2793" i="1"/>
  <c r="M2794" i="1"/>
  <c r="M2797" i="1"/>
  <c r="M2798" i="1"/>
  <c r="M2799" i="1"/>
  <c r="M2801" i="1"/>
  <c r="M2802" i="1"/>
  <c r="M2803" i="1"/>
  <c r="M2805" i="1"/>
  <c r="M2806" i="1"/>
  <c r="M2809" i="1"/>
  <c r="M2810" i="1"/>
  <c r="M2811" i="1"/>
  <c r="M2813" i="1"/>
  <c r="M2814" i="1"/>
  <c r="M2815" i="1"/>
  <c r="M2817" i="1"/>
  <c r="M2818" i="1"/>
  <c r="M2821" i="1"/>
  <c r="M2822" i="1"/>
  <c r="M2823" i="1"/>
  <c r="M2825" i="1"/>
  <c r="M2826" i="1"/>
  <c r="M2827" i="1"/>
  <c r="M2829" i="1"/>
  <c r="M2830" i="1"/>
  <c r="M2833" i="1"/>
  <c r="M2834" i="1"/>
  <c r="M2835" i="1"/>
  <c r="M2837" i="1"/>
  <c r="M2838" i="1"/>
  <c r="M2839" i="1"/>
  <c r="M2841" i="1"/>
  <c r="M2842" i="1"/>
  <c r="M2845" i="1"/>
  <c r="M2846" i="1"/>
  <c r="M2847" i="1"/>
  <c r="M2849" i="1"/>
  <c r="M2850" i="1"/>
  <c r="M2851" i="1"/>
  <c r="M2853" i="1"/>
  <c r="M2854" i="1"/>
  <c r="M2857" i="1"/>
  <c r="M2858" i="1"/>
  <c r="M2859" i="1"/>
  <c r="M2861" i="1"/>
  <c r="M2862" i="1"/>
  <c r="M2863" i="1"/>
  <c r="M2865" i="1"/>
  <c r="M2866" i="1"/>
  <c r="M2869" i="1"/>
  <c r="M2870" i="1"/>
  <c r="M2871" i="1"/>
  <c r="M2873" i="1"/>
  <c r="M2874" i="1"/>
  <c r="M2875" i="1"/>
  <c r="M2877" i="1"/>
  <c r="M2878" i="1"/>
  <c r="M2881" i="1"/>
  <c r="M2882" i="1"/>
  <c r="M2883" i="1"/>
  <c r="M2885" i="1"/>
  <c r="M2886" i="1"/>
  <c r="M2887" i="1"/>
  <c r="M2889" i="1"/>
  <c r="M2890" i="1"/>
  <c r="M2893" i="1"/>
  <c r="M2894" i="1"/>
  <c r="M2895" i="1"/>
  <c r="M2897" i="1"/>
  <c r="M2898" i="1"/>
  <c r="M2899" i="1"/>
  <c r="M2901" i="1"/>
  <c r="M2902" i="1"/>
  <c r="M2905" i="1"/>
  <c r="M2906" i="1"/>
  <c r="M2907" i="1"/>
  <c r="M2909" i="1"/>
  <c r="M2910" i="1"/>
  <c r="M2911" i="1"/>
  <c r="M2913" i="1"/>
  <c r="M2914" i="1"/>
  <c r="M2917" i="1"/>
  <c r="M2918" i="1"/>
  <c r="M2919" i="1"/>
  <c r="M2921" i="1"/>
  <c r="M2922" i="1"/>
  <c r="M2923" i="1"/>
  <c r="M2925" i="1"/>
  <c r="M2926" i="1"/>
  <c r="N1917" i="1"/>
  <c r="N1918" i="1"/>
  <c r="N1919" i="1"/>
  <c r="N1920" i="1"/>
  <c r="N1921" i="1"/>
  <c r="N1922" i="1"/>
  <c r="N1923" i="1"/>
  <c r="N1924" i="1"/>
  <c r="N1925" i="1"/>
  <c r="N1926" i="1"/>
  <c r="N1927" i="1"/>
  <c r="N1928" i="1"/>
  <c r="N1929" i="1"/>
  <c r="N1930" i="1"/>
  <c r="N1931" i="1"/>
  <c r="N1932" i="1"/>
  <c r="N1933" i="1"/>
  <c r="N1934" i="1"/>
  <c r="N1935" i="1"/>
  <c r="N1936" i="1"/>
  <c r="N1937" i="1"/>
  <c r="N1938" i="1"/>
  <c r="N1939" i="1"/>
  <c r="N1940" i="1"/>
  <c r="N1941" i="1"/>
  <c r="N1942" i="1"/>
  <c r="N1943" i="1"/>
  <c r="N1944" i="1"/>
  <c r="N1945" i="1"/>
  <c r="N1946" i="1"/>
  <c r="N1947" i="1"/>
  <c r="N1948" i="1"/>
  <c r="N1949" i="1"/>
  <c r="N1950" i="1"/>
  <c r="N1951" i="1"/>
  <c r="N1952" i="1"/>
  <c r="N1953" i="1"/>
  <c r="N1954" i="1"/>
  <c r="N1955" i="1"/>
  <c r="N1956" i="1"/>
  <c r="N1957" i="1"/>
  <c r="N1958" i="1"/>
  <c r="N1959" i="1"/>
  <c r="N1960" i="1"/>
  <c r="N1961" i="1"/>
  <c r="N1962" i="1"/>
  <c r="N1963" i="1"/>
  <c r="N1964" i="1"/>
  <c r="N1965" i="1"/>
  <c r="N1966" i="1"/>
  <c r="N1967" i="1"/>
  <c r="N1968" i="1"/>
  <c r="N1969" i="1"/>
  <c r="N1970" i="1"/>
  <c r="N1971" i="1"/>
  <c r="N1972" i="1"/>
  <c r="N1973" i="1"/>
  <c r="N1974" i="1"/>
  <c r="N1975" i="1"/>
  <c r="N1976" i="1"/>
  <c r="N1977" i="1"/>
  <c r="N1978" i="1"/>
  <c r="N1979" i="1"/>
  <c r="N1980" i="1"/>
  <c r="N1981" i="1"/>
  <c r="N1982" i="1"/>
  <c r="N1983" i="1"/>
  <c r="N1984" i="1"/>
  <c r="N1985" i="1"/>
  <c r="N1986" i="1"/>
  <c r="N1987" i="1"/>
  <c r="N1988" i="1"/>
  <c r="N1989" i="1"/>
  <c r="N1990" i="1"/>
  <c r="N1991" i="1"/>
  <c r="N1992" i="1"/>
  <c r="N1993" i="1"/>
  <c r="N1994" i="1"/>
  <c r="N1995" i="1"/>
  <c r="N1996" i="1"/>
  <c r="N1997" i="1"/>
  <c r="N1998" i="1"/>
  <c r="N1999" i="1"/>
  <c r="N2000" i="1"/>
  <c r="N2001" i="1"/>
  <c r="N2002" i="1"/>
  <c r="N2003" i="1"/>
  <c r="N2004" i="1"/>
  <c r="N2005" i="1"/>
  <c r="N2006" i="1"/>
  <c r="N2007" i="1"/>
  <c r="N2008" i="1"/>
  <c r="N2009" i="1"/>
  <c r="N2010" i="1"/>
  <c r="N2011" i="1"/>
  <c r="N2012" i="1"/>
  <c r="N2013" i="1"/>
  <c r="N2014" i="1"/>
  <c r="N2015" i="1"/>
  <c r="N2016" i="1"/>
  <c r="N2017" i="1"/>
  <c r="N2018" i="1"/>
  <c r="N2019" i="1"/>
  <c r="N2020" i="1"/>
  <c r="N2021" i="1"/>
  <c r="N2022" i="1"/>
  <c r="N2023" i="1"/>
  <c r="N2024" i="1"/>
  <c r="N2025" i="1"/>
  <c r="N2026" i="1"/>
  <c r="N2027" i="1"/>
  <c r="N2028" i="1"/>
  <c r="N2029" i="1"/>
  <c r="N2030" i="1"/>
  <c r="N2031" i="1"/>
  <c r="N2032" i="1"/>
  <c r="N2033" i="1"/>
  <c r="N2034" i="1"/>
  <c r="N2035" i="1"/>
  <c r="N2036" i="1"/>
  <c r="N2037" i="1"/>
  <c r="N2038" i="1"/>
  <c r="N2039" i="1"/>
  <c r="N2040" i="1"/>
  <c r="N2041" i="1"/>
  <c r="N2042" i="1"/>
  <c r="N2043" i="1"/>
  <c r="N2044" i="1"/>
  <c r="N2045" i="1"/>
  <c r="N2046" i="1"/>
  <c r="N2047" i="1"/>
  <c r="N2048" i="1"/>
  <c r="N2049" i="1"/>
  <c r="N2050" i="1"/>
  <c r="N2051" i="1"/>
  <c r="N2052" i="1"/>
  <c r="N2053" i="1"/>
  <c r="N2054" i="1"/>
  <c r="N2055" i="1"/>
  <c r="N2056" i="1"/>
  <c r="N2057" i="1"/>
  <c r="N2058" i="1"/>
  <c r="N2059" i="1"/>
  <c r="N2060" i="1"/>
  <c r="N2061" i="1"/>
  <c r="N2062" i="1"/>
  <c r="N2063" i="1"/>
  <c r="N2064" i="1"/>
  <c r="N2065" i="1"/>
  <c r="N2066" i="1"/>
  <c r="N2067" i="1"/>
  <c r="N2068" i="1"/>
  <c r="N2069" i="1"/>
  <c r="N2070" i="1"/>
  <c r="N2071" i="1"/>
  <c r="N2072" i="1"/>
  <c r="N2073" i="1"/>
  <c r="N2074" i="1"/>
  <c r="N2075" i="1"/>
  <c r="N2076" i="1"/>
  <c r="N2077" i="1"/>
  <c r="N2078" i="1"/>
  <c r="N2079" i="1"/>
  <c r="N2080" i="1"/>
  <c r="N2081" i="1"/>
  <c r="N2082" i="1"/>
  <c r="N2083" i="1"/>
  <c r="N2084" i="1"/>
  <c r="N2085" i="1"/>
  <c r="N2086" i="1"/>
  <c r="N2087" i="1"/>
  <c r="N2088" i="1"/>
  <c r="N2089" i="1"/>
  <c r="N2090" i="1"/>
  <c r="N2091" i="1"/>
  <c r="N2092" i="1"/>
  <c r="N2093" i="1"/>
  <c r="N2094" i="1"/>
  <c r="N2095" i="1"/>
  <c r="N2096" i="1"/>
  <c r="N2097" i="1"/>
  <c r="N2098" i="1"/>
  <c r="N2099" i="1"/>
  <c r="N2100" i="1"/>
  <c r="N2101" i="1"/>
  <c r="N2102" i="1"/>
  <c r="N2103" i="1"/>
  <c r="N2104" i="1"/>
  <c r="N2105" i="1"/>
  <c r="N2106" i="1"/>
  <c r="N2107" i="1"/>
  <c r="N2108" i="1"/>
  <c r="N2109" i="1"/>
  <c r="N2110" i="1"/>
  <c r="N2111" i="1"/>
  <c r="N2112" i="1"/>
  <c r="N2113" i="1"/>
  <c r="N2114" i="1"/>
  <c r="N2115" i="1"/>
  <c r="N2116" i="1"/>
  <c r="N2117" i="1"/>
  <c r="N2118" i="1"/>
  <c r="N2119" i="1"/>
  <c r="N2120" i="1"/>
  <c r="N2121" i="1"/>
  <c r="N2122" i="1"/>
  <c r="N2123" i="1"/>
  <c r="N2124" i="1"/>
  <c r="N2125" i="1"/>
  <c r="N2126" i="1"/>
  <c r="N2127" i="1"/>
  <c r="N2128" i="1"/>
  <c r="N2129" i="1"/>
  <c r="N2130" i="1"/>
  <c r="N2131" i="1"/>
  <c r="N2132" i="1"/>
  <c r="N2133" i="1"/>
  <c r="N2134" i="1"/>
  <c r="N2135" i="1"/>
  <c r="N2136" i="1"/>
  <c r="N2137" i="1"/>
  <c r="N2138" i="1"/>
  <c r="N2139" i="1"/>
  <c r="N2140" i="1"/>
  <c r="N2141" i="1"/>
  <c r="N2142" i="1"/>
  <c r="N2143" i="1"/>
  <c r="N2144" i="1"/>
  <c r="N2145" i="1"/>
  <c r="N2146" i="1"/>
  <c r="N2147" i="1"/>
  <c r="N2148" i="1"/>
  <c r="N2149" i="1"/>
  <c r="N2150" i="1"/>
  <c r="N2151" i="1"/>
  <c r="N2152" i="1"/>
  <c r="N2153" i="1"/>
  <c r="N2154" i="1"/>
  <c r="N2155" i="1"/>
  <c r="N2156" i="1"/>
  <c r="N2157" i="1"/>
  <c r="N2158" i="1"/>
  <c r="N2159" i="1"/>
  <c r="N2160" i="1"/>
  <c r="N2161" i="1"/>
  <c r="N2162" i="1"/>
  <c r="N2163" i="1"/>
  <c r="N2164" i="1"/>
  <c r="N2165" i="1"/>
  <c r="N2166" i="1"/>
  <c r="N2167" i="1"/>
  <c r="N2168" i="1"/>
  <c r="N2169" i="1"/>
  <c r="N2170" i="1"/>
  <c r="N2171" i="1"/>
  <c r="N2172" i="1"/>
  <c r="N2173" i="1"/>
  <c r="N2174" i="1"/>
  <c r="N2175" i="1"/>
  <c r="N2176" i="1"/>
  <c r="N2177" i="1"/>
  <c r="N2178" i="1"/>
  <c r="N2179" i="1"/>
  <c r="N2180" i="1"/>
  <c r="N2181" i="1"/>
  <c r="N2182" i="1"/>
  <c r="N2183" i="1"/>
  <c r="N2184" i="1"/>
  <c r="N2185" i="1"/>
  <c r="N2186" i="1"/>
  <c r="N2187" i="1"/>
  <c r="N2188" i="1"/>
  <c r="N2189" i="1"/>
  <c r="N2190" i="1"/>
  <c r="N2191" i="1"/>
  <c r="N2192" i="1"/>
  <c r="N2193" i="1"/>
  <c r="N2194" i="1"/>
  <c r="N2195" i="1"/>
  <c r="N2196" i="1"/>
  <c r="N2197" i="1"/>
  <c r="N2198" i="1"/>
  <c r="N2199" i="1"/>
  <c r="N2200" i="1"/>
  <c r="N2201" i="1"/>
  <c r="N2202" i="1"/>
  <c r="N2203" i="1"/>
  <c r="N2204" i="1"/>
  <c r="N2205" i="1"/>
  <c r="N2206" i="1"/>
  <c r="N2207" i="1"/>
  <c r="N2208" i="1"/>
  <c r="N2209" i="1"/>
  <c r="N2210" i="1"/>
  <c r="N2211" i="1"/>
  <c r="N2212" i="1"/>
  <c r="N2213" i="1"/>
  <c r="N2214" i="1"/>
  <c r="N2215" i="1"/>
  <c r="N2216" i="1"/>
  <c r="N2217" i="1"/>
  <c r="N2218" i="1"/>
  <c r="N2219" i="1"/>
  <c r="N2220" i="1"/>
  <c r="N2221" i="1"/>
  <c r="N2222" i="1"/>
  <c r="N2223" i="1"/>
  <c r="N2224" i="1"/>
  <c r="N2225" i="1"/>
  <c r="N2226" i="1"/>
  <c r="N2227" i="1"/>
  <c r="N2228" i="1"/>
  <c r="N2229" i="1"/>
  <c r="N2230" i="1"/>
  <c r="N2231" i="1"/>
  <c r="N2232" i="1"/>
  <c r="N2233" i="1"/>
  <c r="N2234" i="1"/>
  <c r="N2235" i="1"/>
  <c r="N2236" i="1"/>
  <c r="N2237" i="1"/>
  <c r="N2238" i="1"/>
  <c r="N2239" i="1"/>
  <c r="N2240" i="1"/>
  <c r="N2241" i="1"/>
  <c r="N2242" i="1"/>
  <c r="N2243" i="1"/>
  <c r="N2244" i="1"/>
  <c r="N2245" i="1"/>
  <c r="N2246" i="1"/>
  <c r="N2247" i="1"/>
  <c r="N2248" i="1"/>
  <c r="N2249" i="1"/>
  <c r="N2250" i="1"/>
  <c r="N2251" i="1"/>
  <c r="N2252" i="1"/>
  <c r="N2253" i="1"/>
  <c r="N2254" i="1"/>
  <c r="N2255" i="1"/>
  <c r="N2256" i="1"/>
  <c r="N2257" i="1"/>
  <c r="N2258" i="1"/>
  <c r="N2259" i="1"/>
  <c r="N2260" i="1"/>
  <c r="N2261" i="1"/>
  <c r="N2262" i="1"/>
  <c r="N2263" i="1"/>
  <c r="N2264" i="1"/>
  <c r="N2265" i="1"/>
  <c r="N2266" i="1"/>
  <c r="N2267" i="1"/>
  <c r="N2268" i="1"/>
  <c r="N2269" i="1"/>
  <c r="N2270" i="1"/>
  <c r="N2271" i="1"/>
  <c r="N2272" i="1"/>
  <c r="N2273" i="1"/>
  <c r="N2274" i="1"/>
  <c r="N2275" i="1"/>
  <c r="N2276" i="1"/>
  <c r="N2277" i="1"/>
  <c r="N2278" i="1"/>
  <c r="N2279" i="1"/>
  <c r="N2280" i="1"/>
  <c r="N2281" i="1"/>
  <c r="N2282" i="1"/>
  <c r="N2283" i="1"/>
  <c r="N2284" i="1"/>
  <c r="N2285" i="1"/>
  <c r="N2286" i="1"/>
  <c r="N2287" i="1"/>
  <c r="N2288" i="1"/>
  <c r="N2289" i="1"/>
  <c r="N2290" i="1"/>
  <c r="N2291" i="1"/>
  <c r="N2292" i="1"/>
  <c r="N2293" i="1"/>
  <c r="N2294" i="1"/>
  <c r="N2295" i="1"/>
  <c r="N2296" i="1"/>
  <c r="N2297" i="1"/>
  <c r="N2298" i="1"/>
  <c r="N2299" i="1"/>
  <c r="N2300" i="1"/>
  <c r="N2301" i="1"/>
  <c r="N2302" i="1"/>
  <c r="N2303" i="1"/>
  <c r="N2304" i="1"/>
  <c r="N2305" i="1"/>
  <c r="N2306" i="1"/>
  <c r="N2307" i="1"/>
  <c r="N2308" i="1"/>
  <c r="N2309" i="1"/>
  <c r="N2310" i="1"/>
  <c r="N2311" i="1"/>
  <c r="N2312" i="1"/>
  <c r="N2313" i="1"/>
  <c r="N2314" i="1"/>
  <c r="N2315" i="1"/>
  <c r="N2316" i="1"/>
  <c r="N2317" i="1"/>
  <c r="N2318" i="1"/>
  <c r="N2319" i="1"/>
  <c r="N2320" i="1"/>
  <c r="N2321" i="1"/>
  <c r="N2322" i="1"/>
  <c r="N2323" i="1"/>
  <c r="N2324" i="1"/>
  <c r="N2325" i="1"/>
  <c r="N2326" i="1"/>
  <c r="N2327" i="1"/>
  <c r="N2328" i="1"/>
  <c r="N2329" i="1"/>
  <c r="N2330" i="1"/>
  <c r="N2331" i="1"/>
  <c r="N2332" i="1"/>
  <c r="N2333" i="1"/>
  <c r="N2334" i="1"/>
  <c r="N2335" i="1"/>
  <c r="N2336" i="1"/>
  <c r="N2337" i="1"/>
  <c r="N2338" i="1"/>
  <c r="N2339" i="1"/>
  <c r="N2340" i="1"/>
  <c r="N2341" i="1"/>
  <c r="N2342" i="1"/>
  <c r="N2343" i="1"/>
  <c r="N2344" i="1"/>
  <c r="N2345" i="1"/>
  <c r="N2346" i="1"/>
  <c r="N2347" i="1"/>
  <c r="N2348" i="1"/>
  <c r="N2349" i="1"/>
  <c r="N2350" i="1"/>
  <c r="N2351" i="1"/>
  <c r="N2352" i="1"/>
  <c r="N2353" i="1"/>
  <c r="N2354" i="1"/>
  <c r="N2355" i="1"/>
  <c r="N2356" i="1"/>
  <c r="N2357" i="1"/>
  <c r="N2358" i="1"/>
  <c r="N2359" i="1"/>
  <c r="N2360" i="1"/>
  <c r="N2361" i="1"/>
  <c r="N2362" i="1"/>
  <c r="N2363" i="1"/>
  <c r="N2364" i="1"/>
  <c r="N2365" i="1"/>
  <c r="N2366" i="1"/>
  <c r="N2367" i="1"/>
  <c r="N2368" i="1"/>
  <c r="N2369" i="1"/>
  <c r="N2370" i="1"/>
  <c r="N2371" i="1"/>
  <c r="N2372" i="1"/>
  <c r="N2373" i="1"/>
  <c r="N2374" i="1"/>
  <c r="N2375" i="1"/>
  <c r="N2376" i="1"/>
  <c r="N2377" i="1"/>
  <c r="N2378" i="1"/>
  <c r="N2379" i="1"/>
  <c r="N2380" i="1"/>
  <c r="N2381" i="1"/>
  <c r="N2382" i="1"/>
  <c r="N2383" i="1"/>
  <c r="N2384" i="1"/>
  <c r="N2385" i="1"/>
  <c r="N2386" i="1"/>
  <c r="N2387" i="1"/>
  <c r="N2388" i="1"/>
  <c r="N2389" i="1"/>
  <c r="N2390" i="1"/>
  <c r="N2391" i="1"/>
  <c r="N2392" i="1"/>
  <c r="N2393" i="1"/>
  <c r="N2394" i="1"/>
  <c r="N2395" i="1"/>
  <c r="N2396" i="1"/>
  <c r="N2397" i="1"/>
  <c r="N2398" i="1"/>
  <c r="N2399" i="1"/>
  <c r="N2400" i="1"/>
  <c r="N2401" i="1"/>
  <c r="N2402" i="1"/>
  <c r="N2403" i="1"/>
  <c r="N2404" i="1"/>
  <c r="N2405" i="1"/>
  <c r="N2406" i="1"/>
  <c r="N2407" i="1"/>
  <c r="N2408" i="1"/>
  <c r="N2409" i="1"/>
  <c r="N2410" i="1"/>
  <c r="N2411" i="1"/>
  <c r="N2412" i="1"/>
  <c r="N2413" i="1"/>
  <c r="N2414" i="1"/>
  <c r="N2415" i="1"/>
  <c r="N2416" i="1"/>
  <c r="N2417" i="1"/>
  <c r="N2418" i="1"/>
  <c r="N2419" i="1"/>
  <c r="N2420" i="1"/>
  <c r="N2421" i="1"/>
  <c r="N2422" i="1"/>
  <c r="N2423" i="1"/>
  <c r="N2424" i="1"/>
  <c r="N2425" i="1"/>
  <c r="N2426" i="1"/>
  <c r="N2427" i="1"/>
  <c r="N2428" i="1"/>
  <c r="N2429" i="1"/>
  <c r="N2430" i="1"/>
  <c r="N2431" i="1"/>
  <c r="N2432" i="1"/>
  <c r="N2433" i="1"/>
  <c r="N2434" i="1"/>
  <c r="N2435" i="1"/>
  <c r="N2436" i="1"/>
  <c r="N2437" i="1"/>
  <c r="N2438" i="1"/>
  <c r="N2439" i="1"/>
  <c r="N2440" i="1"/>
  <c r="N2441" i="1"/>
  <c r="N2442" i="1"/>
  <c r="N2443" i="1"/>
  <c r="N2444" i="1"/>
  <c r="N2445" i="1"/>
  <c r="N2446" i="1"/>
  <c r="N2447" i="1"/>
  <c r="N2448" i="1"/>
  <c r="N2449" i="1"/>
  <c r="N2450" i="1"/>
  <c r="N2451" i="1"/>
  <c r="N2452" i="1"/>
  <c r="N2453" i="1"/>
  <c r="N2454" i="1"/>
  <c r="N2455" i="1"/>
  <c r="N2456" i="1"/>
  <c r="N2457" i="1"/>
  <c r="N2458" i="1"/>
  <c r="N2459" i="1"/>
  <c r="N2460" i="1"/>
  <c r="N2461" i="1"/>
  <c r="N2462" i="1"/>
  <c r="N2463" i="1"/>
  <c r="N2464" i="1"/>
  <c r="N2465" i="1"/>
  <c r="N2466" i="1"/>
  <c r="N2467" i="1"/>
  <c r="N2468" i="1"/>
  <c r="N2469" i="1"/>
  <c r="N2470" i="1"/>
  <c r="N2471" i="1"/>
  <c r="N2472" i="1"/>
  <c r="N2473" i="1"/>
  <c r="N2474" i="1"/>
  <c r="N2475" i="1"/>
  <c r="N2476" i="1"/>
  <c r="N2477" i="1"/>
  <c r="N2478" i="1"/>
  <c r="N2479" i="1"/>
  <c r="N2480" i="1"/>
  <c r="N2481" i="1"/>
  <c r="N2482" i="1"/>
  <c r="N2483" i="1"/>
  <c r="N2484" i="1"/>
  <c r="N2485" i="1"/>
  <c r="N2486" i="1"/>
  <c r="N2487" i="1"/>
  <c r="N2488" i="1"/>
  <c r="N2489" i="1"/>
  <c r="N2490" i="1"/>
  <c r="N2491" i="1"/>
  <c r="N2492" i="1"/>
  <c r="N2493" i="1"/>
  <c r="N2494" i="1"/>
  <c r="N2495" i="1"/>
  <c r="N2496" i="1"/>
  <c r="N2497" i="1"/>
  <c r="N2498" i="1"/>
  <c r="N2499" i="1"/>
  <c r="N2500" i="1"/>
  <c r="N2501" i="1"/>
  <c r="N2502" i="1"/>
  <c r="N2503" i="1"/>
  <c r="N2504" i="1"/>
  <c r="N2505" i="1"/>
  <c r="N2506" i="1"/>
  <c r="N2507" i="1"/>
  <c r="N2508" i="1"/>
  <c r="N2509" i="1"/>
  <c r="N2510" i="1"/>
  <c r="N2511" i="1"/>
  <c r="N2512" i="1"/>
  <c r="N2513" i="1"/>
  <c r="N2514" i="1"/>
  <c r="N2515" i="1"/>
  <c r="N2516" i="1"/>
  <c r="N2517" i="1"/>
  <c r="N2518" i="1"/>
  <c r="N2519" i="1"/>
  <c r="N2520" i="1"/>
  <c r="N2521" i="1"/>
  <c r="N2522" i="1"/>
  <c r="N2523" i="1"/>
  <c r="N2524" i="1"/>
  <c r="N2525" i="1"/>
  <c r="N2526" i="1"/>
  <c r="N2527" i="1"/>
  <c r="N2528" i="1"/>
  <c r="N2529" i="1"/>
  <c r="N2530" i="1"/>
  <c r="N2531" i="1"/>
  <c r="N2532" i="1"/>
  <c r="N2533" i="1"/>
  <c r="N2534" i="1"/>
  <c r="N2535" i="1"/>
  <c r="N2536" i="1"/>
  <c r="N2537" i="1"/>
  <c r="N2538" i="1"/>
  <c r="N2539" i="1"/>
  <c r="N2540" i="1"/>
  <c r="N2541" i="1"/>
  <c r="N2542" i="1"/>
  <c r="N2543" i="1"/>
  <c r="N2544" i="1"/>
  <c r="N2545" i="1"/>
  <c r="N2546" i="1"/>
  <c r="N2547" i="1"/>
  <c r="N2548" i="1"/>
  <c r="N2549" i="1"/>
  <c r="N2550" i="1"/>
  <c r="N2551" i="1"/>
  <c r="N2552" i="1"/>
  <c r="N2553" i="1"/>
  <c r="N2554" i="1"/>
  <c r="N2555" i="1"/>
  <c r="N2556" i="1"/>
  <c r="N2557" i="1"/>
  <c r="N2558" i="1"/>
  <c r="N2559" i="1"/>
  <c r="N2560" i="1"/>
  <c r="N2561" i="1"/>
  <c r="N2562" i="1"/>
  <c r="N2563" i="1"/>
  <c r="N2564" i="1"/>
  <c r="N2565" i="1"/>
  <c r="N2566" i="1"/>
  <c r="N2567" i="1"/>
  <c r="N2568" i="1"/>
  <c r="N2569" i="1"/>
  <c r="N2570" i="1"/>
  <c r="N2571" i="1"/>
  <c r="N2572" i="1"/>
  <c r="N2573" i="1"/>
  <c r="N2574" i="1"/>
  <c r="N2575" i="1"/>
  <c r="N2576" i="1"/>
  <c r="N2577" i="1"/>
  <c r="N2578" i="1"/>
  <c r="N2579" i="1"/>
  <c r="N2580" i="1"/>
  <c r="N2581" i="1"/>
  <c r="N2582" i="1"/>
  <c r="N2583" i="1"/>
  <c r="N2584" i="1"/>
  <c r="N2585" i="1"/>
  <c r="N2586" i="1"/>
  <c r="N2587" i="1"/>
  <c r="N2588" i="1"/>
  <c r="N2589" i="1"/>
  <c r="N2590" i="1"/>
  <c r="N2591" i="1"/>
  <c r="N2592" i="1"/>
  <c r="N2593" i="1"/>
  <c r="N2594" i="1"/>
  <c r="N2595" i="1"/>
  <c r="N2596" i="1"/>
  <c r="N2597" i="1"/>
  <c r="N2598" i="1"/>
  <c r="N2599" i="1"/>
  <c r="N2600" i="1"/>
  <c r="N2601" i="1"/>
  <c r="N2602" i="1"/>
  <c r="N2603" i="1"/>
  <c r="N2604" i="1"/>
  <c r="N2605" i="1"/>
  <c r="N2606" i="1"/>
  <c r="N2607" i="1"/>
  <c r="N2608" i="1"/>
  <c r="N2609" i="1"/>
  <c r="N2610" i="1"/>
  <c r="N2611" i="1"/>
  <c r="N2612" i="1"/>
  <c r="N2613" i="1"/>
  <c r="N2614" i="1"/>
  <c r="N2615" i="1"/>
  <c r="N2616" i="1"/>
  <c r="N2617" i="1"/>
  <c r="N2618" i="1"/>
  <c r="N2619" i="1"/>
  <c r="N2620" i="1"/>
  <c r="N2621" i="1"/>
  <c r="N2622" i="1"/>
  <c r="N2623" i="1"/>
  <c r="N2624" i="1"/>
  <c r="N2625" i="1"/>
  <c r="N2626" i="1"/>
  <c r="N2627" i="1"/>
  <c r="N2628" i="1"/>
  <c r="N2629" i="1"/>
  <c r="N2630" i="1"/>
  <c r="N2631" i="1"/>
  <c r="N2632" i="1"/>
  <c r="N2633" i="1"/>
  <c r="N2634" i="1"/>
  <c r="N2635" i="1"/>
  <c r="N2636" i="1"/>
  <c r="N2637" i="1"/>
  <c r="N2638" i="1"/>
  <c r="N2639" i="1"/>
  <c r="N2640" i="1"/>
  <c r="N2641" i="1"/>
  <c r="N2642" i="1"/>
  <c r="N2643" i="1"/>
  <c r="N2644" i="1"/>
  <c r="N2645" i="1"/>
  <c r="N2646" i="1"/>
  <c r="N2647" i="1"/>
  <c r="N2648" i="1"/>
  <c r="N2649" i="1"/>
  <c r="N2650" i="1"/>
  <c r="N2651" i="1"/>
  <c r="N2652" i="1"/>
  <c r="N2653" i="1"/>
  <c r="N2654" i="1"/>
  <c r="N2655" i="1"/>
  <c r="N2656" i="1"/>
  <c r="N2657" i="1"/>
  <c r="N2658" i="1"/>
  <c r="N2659" i="1"/>
  <c r="N2660" i="1"/>
  <c r="N2661" i="1"/>
  <c r="N2662" i="1"/>
  <c r="N2663" i="1"/>
  <c r="N2664" i="1"/>
  <c r="N2665" i="1"/>
  <c r="N2666" i="1"/>
  <c r="N2667" i="1"/>
  <c r="N2668" i="1"/>
  <c r="N2669" i="1"/>
  <c r="N2670" i="1"/>
  <c r="N2671" i="1"/>
  <c r="N2672" i="1"/>
  <c r="N2673" i="1"/>
  <c r="N2674" i="1"/>
  <c r="N2675" i="1"/>
  <c r="N2676" i="1"/>
  <c r="N2677" i="1"/>
  <c r="N2678" i="1"/>
  <c r="N2679" i="1"/>
  <c r="N2680" i="1"/>
  <c r="N2681" i="1"/>
  <c r="N2682" i="1"/>
  <c r="N2683" i="1"/>
  <c r="N2684" i="1"/>
  <c r="N2685" i="1"/>
  <c r="N2686" i="1"/>
  <c r="N2687" i="1"/>
  <c r="N2688" i="1"/>
  <c r="N2689" i="1"/>
  <c r="N2690" i="1"/>
  <c r="N2691" i="1"/>
  <c r="N2692" i="1"/>
  <c r="N2693" i="1"/>
  <c r="N2694" i="1"/>
  <c r="N2695" i="1"/>
  <c r="N2696" i="1"/>
  <c r="N2697" i="1"/>
  <c r="N2698" i="1"/>
  <c r="N2699" i="1"/>
  <c r="N2700" i="1"/>
  <c r="N2701" i="1"/>
  <c r="N2702" i="1"/>
  <c r="N2703" i="1"/>
  <c r="N2704" i="1"/>
  <c r="N2705" i="1"/>
  <c r="N2706" i="1"/>
  <c r="N2707" i="1"/>
  <c r="N2708" i="1"/>
  <c r="N2709" i="1"/>
  <c r="N2710" i="1"/>
  <c r="N2711" i="1"/>
  <c r="N2712" i="1"/>
  <c r="N2713" i="1"/>
  <c r="N2714" i="1"/>
  <c r="N2715" i="1"/>
  <c r="N2716" i="1"/>
  <c r="N2717" i="1"/>
  <c r="N2718" i="1"/>
  <c r="N2719" i="1"/>
  <c r="N2720" i="1"/>
  <c r="N2721" i="1"/>
  <c r="N2722" i="1"/>
  <c r="N2723" i="1"/>
  <c r="N2724" i="1"/>
  <c r="N2725" i="1"/>
  <c r="N2726" i="1"/>
  <c r="N2727" i="1"/>
  <c r="N2728" i="1"/>
  <c r="N2729" i="1"/>
  <c r="N2730" i="1"/>
  <c r="N2731" i="1"/>
  <c r="N2732" i="1"/>
  <c r="N2733" i="1"/>
  <c r="N2734" i="1"/>
  <c r="N2735" i="1"/>
  <c r="N2736" i="1"/>
  <c r="N2737" i="1"/>
  <c r="N2738" i="1"/>
  <c r="N2739" i="1"/>
  <c r="N2740" i="1"/>
  <c r="N2741" i="1"/>
  <c r="N2742" i="1"/>
  <c r="N2743" i="1"/>
  <c r="N2744" i="1"/>
  <c r="N2745" i="1"/>
  <c r="N2746" i="1"/>
  <c r="N2747" i="1"/>
  <c r="N2748" i="1"/>
  <c r="N2749" i="1"/>
  <c r="N2750" i="1"/>
  <c r="N2751" i="1"/>
  <c r="N2752" i="1"/>
  <c r="N2753" i="1"/>
  <c r="N2754" i="1"/>
  <c r="N2755" i="1"/>
  <c r="N2756" i="1"/>
  <c r="N2757" i="1"/>
  <c r="N2758" i="1"/>
  <c r="N2759" i="1"/>
  <c r="N2760" i="1"/>
  <c r="N2761" i="1"/>
  <c r="N2762" i="1"/>
  <c r="N2763" i="1"/>
  <c r="N2764" i="1"/>
  <c r="N2765" i="1"/>
  <c r="N2766" i="1"/>
  <c r="N2767" i="1"/>
  <c r="N2768" i="1"/>
  <c r="N2769" i="1"/>
  <c r="N2770" i="1"/>
  <c r="N2771" i="1"/>
  <c r="N2772" i="1"/>
  <c r="N2773" i="1"/>
  <c r="N2774" i="1"/>
  <c r="N2775" i="1"/>
  <c r="N2776" i="1"/>
  <c r="N2777" i="1"/>
  <c r="N2778" i="1"/>
  <c r="N2779" i="1"/>
  <c r="N2780" i="1"/>
  <c r="N2781" i="1"/>
  <c r="N2782" i="1"/>
  <c r="N2783" i="1"/>
  <c r="N2784" i="1"/>
  <c r="N2785" i="1"/>
  <c r="N2786" i="1"/>
  <c r="N2787" i="1"/>
  <c r="N2788" i="1"/>
  <c r="N2789" i="1"/>
  <c r="N2790" i="1"/>
  <c r="N2791" i="1"/>
  <c r="N2792" i="1"/>
  <c r="N2793" i="1"/>
  <c r="N2794" i="1"/>
  <c r="N2795" i="1"/>
  <c r="N2796" i="1"/>
  <c r="N2797" i="1"/>
  <c r="N2798" i="1"/>
  <c r="N2799" i="1"/>
  <c r="N2800" i="1"/>
  <c r="N2801" i="1"/>
  <c r="N2802" i="1"/>
  <c r="N2803" i="1"/>
  <c r="N2804" i="1"/>
  <c r="N2805" i="1"/>
  <c r="N2806" i="1"/>
  <c r="N2807" i="1"/>
  <c r="N2808" i="1"/>
  <c r="N2809" i="1"/>
  <c r="N2810" i="1"/>
  <c r="N2811" i="1"/>
  <c r="N2812" i="1"/>
  <c r="N2813" i="1"/>
  <c r="N2814" i="1"/>
  <c r="N2815" i="1"/>
  <c r="N2816" i="1"/>
  <c r="N2817" i="1"/>
  <c r="N2818" i="1"/>
  <c r="N2819" i="1"/>
  <c r="N2820" i="1"/>
  <c r="N2821" i="1"/>
  <c r="N2822" i="1"/>
  <c r="N2823" i="1"/>
  <c r="N2824" i="1"/>
  <c r="N2825" i="1"/>
  <c r="N2826" i="1"/>
  <c r="N2827" i="1"/>
  <c r="N2828" i="1"/>
  <c r="N2829" i="1"/>
  <c r="N2830" i="1"/>
  <c r="N2831" i="1"/>
  <c r="N2832" i="1"/>
  <c r="N2833" i="1"/>
  <c r="N2834" i="1"/>
  <c r="N2835" i="1"/>
  <c r="N2836" i="1"/>
  <c r="N2837" i="1"/>
  <c r="N2838" i="1"/>
  <c r="N2839" i="1"/>
  <c r="N2840" i="1"/>
  <c r="N2841" i="1"/>
  <c r="N2842" i="1"/>
  <c r="N2843" i="1"/>
  <c r="N2844" i="1"/>
  <c r="N2845" i="1"/>
  <c r="N2846" i="1"/>
  <c r="N2847" i="1"/>
  <c r="N2848" i="1"/>
  <c r="N2849" i="1"/>
  <c r="N2850" i="1"/>
  <c r="N2851" i="1"/>
  <c r="N2852" i="1"/>
  <c r="N2853" i="1"/>
  <c r="N2854" i="1"/>
  <c r="N2855" i="1"/>
  <c r="N2856" i="1"/>
  <c r="N2857" i="1"/>
  <c r="N2858" i="1"/>
  <c r="N2859" i="1"/>
  <c r="N2860" i="1"/>
  <c r="N2861" i="1"/>
  <c r="N2862" i="1"/>
  <c r="N2863" i="1"/>
  <c r="N2864" i="1"/>
  <c r="N2865" i="1"/>
  <c r="N2866" i="1"/>
  <c r="N2867" i="1"/>
  <c r="N2868" i="1"/>
  <c r="N2869" i="1"/>
  <c r="N2870" i="1"/>
  <c r="N2871" i="1"/>
  <c r="N2872" i="1"/>
  <c r="N2873" i="1"/>
  <c r="N2874" i="1"/>
  <c r="N2875" i="1"/>
  <c r="N2876" i="1"/>
  <c r="N2877" i="1"/>
  <c r="N2878" i="1"/>
  <c r="N2879" i="1"/>
  <c r="N2880" i="1"/>
  <c r="N2881" i="1"/>
  <c r="N2882" i="1"/>
  <c r="N2883" i="1"/>
  <c r="N2884" i="1"/>
  <c r="N2885" i="1"/>
  <c r="N2886" i="1"/>
  <c r="N2887" i="1"/>
  <c r="N2888" i="1"/>
  <c r="N2889" i="1"/>
  <c r="N2890" i="1"/>
  <c r="N2891" i="1"/>
  <c r="N2892" i="1"/>
  <c r="N2893" i="1"/>
  <c r="N2894" i="1"/>
  <c r="N2895" i="1"/>
  <c r="N2896" i="1"/>
  <c r="N2897" i="1"/>
  <c r="N2898" i="1"/>
  <c r="N2899" i="1"/>
  <c r="N2900" i="1"/>
  <c r="N2901" i="1"/>
  <c r="N2902" i="1"/>
  <c r="N2903" i="1"/>
  <c r="N2904" i="1"/>
  <c r="N2905" i="1"/>
  <c r="N2906" i="1"/>
  <c r="N2907" i="1"/>
  <c r="N2908" i="1"/>
  <c r="N2909" i="1"/>
  <c r="N2910" i="1"/>
  <c r="N2911" i="1"/>
  <c r="N2912" i="1"/>
  <c r="N2913" i="1"/>
  <c r="N2914" i="1"/>
  <c r="N2915" i="1"/>
  <c r="N2916" i="1"/>
  <c r="N2917" i="1"/>
  <c r="N2918" i="1"/>
  <c r="N2919" i="1"/>
  <c r="N2920" i="1"/>
  <c r="N2921" i="1"/>
  <c r="N2922" i="1"/>
  <c r="N2923" i="1"/>
  <c r="N2924" i="1"/>
  <c r="N2925" i="1"/>
  <c r="N2926" i="1"/>
  <c r="B18" i="24" l="1"/>
  <c r="B25" i="24"/>
  <c r="B27" i="24"/>
  <c r="B31" i="24"/>
  <c r="B28" i="24"/>
  <c r="B24" i="24"/>
  <c r="B29" i="24"/>
  <c r="B32" i="24"/>
  <c r="B34" i="24"/>
  <c r="B33" i="24"/>
  <c r="B26" i="24"/>
  <c r="B30" i="24"/>
  <c r="B35" i="24" l="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L1877" i="1"/>
  <c r="M1877" i="1" s="1"/>
  <c r="L1878" i="1"/>
  <c r="M1878" i="1" s="1"/>
  <c r="L1879" i="1"/>
  <c r="M1879" i="1" s="1"/>
  <c r="L1880" i="1"/>
  <c r="L1881" i="1"/>
  <c r="L1882" i="1"/>
  <c r="L1883" i="1"/>
  <c r="L1884" i="1"/>
  <c r="M1884" i="1" s="1"/>
  <c r="L1885" i="1"/>
  <c r="L1886" i="1"/>
  <c r="L1887" i="1"/>
  <c r="L1888" i="1"/>
  <c r="M1888" i="1" s="1"/>
  <c r="L1889" i="1"/>
  <c r="M1889" i="1" s="1"/>
  <c r="L1890" i="1"/>
  <c r="M1890" i="1" s="1"/>
  <c r="L1891" i="1"/>
  <c r="M1891" i="1" s="1"/>
  <c r="L1892" i="1"/>
  <c r="M1892" i="1" s="1"/>
  <c r="L1893" i="1"/>
  <c r="M1893" i="1" s="1"/>
  <c r="L1894" i="1"/>
  <c r="L1895" i="1"/>
  <c r="M1895" i="1" s="1"/>
  <c r="L1896" i="1"/>
  <c r="L1897" i="1"/>
  <c r="L1898" i="1"/>
  <c r="L1899" i="1"/>
  <c r="L1900" i="1"/>
  <c r="M1900" i="1" s="1"/>
  <c r="L1901" i="1"/>
  <c r="M1901" i="1" s="1"/>
  <c r="L1902" i="1"/>
  <c r="M1902" i="1" s="1"/>
  <c r="L1903" i="1"/>
  <c r="M1903" i="1" s="1"/>
  <c r="L1904" i="1"/>
  <c r="M1904" i="1" s="1"/>
  <c r="L1905" i="1"/>
  <c r="M1905" i="1" s="1"/>
  <c r="L1906" i="1"/>
  <c r="M1906" i="1" s="1"/>
  <c r="L1907" i="1"/>
  <c r="M1907" i="1" s="1"/>
  <c r="L1908" i="1"/>
  <c r="M1908" i="1" s="1"/>
  <c r="L1909" i="1"/>
  <c r="L1910" i="1"/>
  <c r="L1911" i="1"/>
  <c r="L1912" i="1"/>
  <c r="M1912" i="1" s="1"/>
  <c r="L1913" i="1"/>
  <c r="M1913" i="1" s="1"/>
  <c r="L1914" i="1"/>
  <c r="M1914" i="1" s="1"/>
  <c r="L1915" i="1"/>
  <c r="M1915" i="1" s="1"/>
  <c r="L1916" i="1"/>
  <c r="M1880" i="1"/>
  <c r="M1881" i="1"/>
  <c r="M1882" i="1"/>
  <c r="M1883" i="1"/>
  <c r="M1885" i="1"/>
  <c r="M1886" i="1"/>
  <c r="M1887" i="1"/>
  <c r="M1894" i="1"/>
  <c r="M1896" i="1"/>
  <c r="M1897" i="1"/>
  <c r="M1898" i="1"/>
  <c r="M1899" i="1"/>
  <c r="M1909" i="1"/>
  <c r="M1910" i="1"/>
  <c r="M1911" i="1"/>
  <c r="M1916" i="1"/>
  <c r="N1877" i="1"/>
  <c r="N1878" i="1"/>
  <c r="N1879" i="1"/>
  <c r="N1880" i="1"/>
  <c r="N1881" i="1"/>
  <c r="N1882" i="1"/>
  <c r="N1883" i="1"/>
  <c r="N1884" i="1"/>
  <c r="N1885" i="1"/>
  <c r="N1886" i="1"/>
  <c r="N1887" i="1"/>
  <c r="N1888" i="1"/>
  <c r="N1889" i="1"/>
  <c r="N1890" i="1"/>
  <c r="N1891" i="1"/>
  <c r="N1892" i="1"/>
  <c r="N1893" i="1"/>
  <c r="N1894" i="1"/>
  <c r="N1895" i="1"/>
  <c r="N1896" i="1"/>
  <c r="N1897" i="1"/>
  <c r="N1898" i="1"/>
  <c r="N1899" i="1"/>
  <c r="N1900" i="1"/>
  <c r="N1901" i="1"/>
  <c r="N1902" i="1"/>
  <c r="N1903" i="1"/>
  <c r="N1904" i="1"/>
  <c r="N1905" i="1"/>
  <c r="N1906" i="1"/>
  <c r="N1907" i="1"/>
  <c r="N1908" i="1"/>
  <c r="N1909" i="1"/>
  <c r="N1910" i="1"/>
  <c r="N1911" i="1"/>
  <c r="N1912" i="1"/>
  <c r="N1913" i="1"/>
  <c r="N1914" i="1"/>
  <c r="N1915" i="1"/>
  <c r="N1916" i="1"/>
  <c r="J3" i="1" l="1"/>
  <c r="K3" i="1"/>
  <c r="L3" i="1"/>
  <c r="M3" i="1" s="1"/>
  <c r="N3" i="1"/>
  <c r="J4" i="1"/>
  <c r="K4" i="1"/>
  <c r="L4" i="1"/>
  <c r="M4" i="1" s="1"/>
  <c r="N4" i="1"/>
  <c r="J5" i="1"/>
  <c r="K5" i="1"/>
  <c r="L5" i="1"/>
  <c r="M5" i="1" s="1"/>
  <c r="N5" i="1"/>
  <c r="J6" i="1"/>
  <c r="K6" i="1"/>
  <c r="L6" i="1"/>
  <c r="M6" i="1" s="1"/>
  <c r="N6" i="1"/>
  <c r="J7" i="1"/>
  <c r="K7" i="1"/>
  <c r="L7" i="1"/>
  <c r="M7" i="1" s="1"/>
  <c r="N7" i="1"/>
  <c r="J8" i="1"/>
  <c r="K8" i="1"/>
  <c r="L8" i="1"/>
  <c r="M8" i="1" s="1"/>
  <c r="N8" i="1"/>
  <c r="J9" i="1"/>
  <c r="K9" i="1"/>
  <c r="L9" i="1"/>
  <c r="M9" i="1" s="1"/>
  <c r="N9" i="1"/>
  <c r="J10" i="1"/>
  <c r="K10" i="1"/>
  <c r="L10" i="1"/>
  <c r="M10" i="1" s="1"/>
  <c r="N10" i="1"/>
  <c r="J11" i="1"/>
  <c r="K11" i="1"/>
  <c r="L11" i="1"/>
  <c r="M11" i="1" s="1"/>
  <c r="N11" i="1"/>
  <c r="J12" i="1"/>
  <c r="K12" i="1"/>
  <c r="L12" i="1"/>
  <c r="M12" i="1" s="1"/>
  <c r="N12" i="1"/>
  <c r="J13" i="1"/>
  <c r="K13" i="1"/>
  <c r="L13" i="1"/>
  <c r="M13" i="1" s="1"/>
  <c r="N13" i="1"/>
  <c r="J14" i="1"/>
  <c r="K14" i="1"/>
  <c r="L14" i="1"/>
  <c r="M14" i="1" s="1"/>
  <c r="N14" i="1"/>
  <c r="J15" i="1"/>
  <c r="K15" i="1"/>
  <c r="L15" i="1"/>
  <c r="M15" i="1" s="1"/>
  <c r="N15" i="1"/>
  <c r="J16" i="1"/>
  <c r="K16" i="1"/>
  <c r="L16" i="1"/>
  <c r="M16" i="1" s="1"/>
  <c r="N16" i="1"/>
  <c r="J17" i="1"/>
  <c r="K17" i="1"/>
  <c r="L17" i="1"/>
  <c r="M17" i="1" s="1"/>
  <c r="N17" i="1"/>
  <c r="J18" i="1"/>
  <c r="K18" i="1"/>
  <c r="L18" i="1"/>
  <c r="M18" i="1" s="1"/>
  <c r="N18" i="1"/>
  <c r="J19" i="1"/>
  <c r="K19" i="1"/>
  <c r="L19" i="1"/>
  <c r="M19" i="1" s="1"/>
  <c r="N19" i="1"/>
  <c r="J20" i="1"/>
  <c r="K20" i="1"/>
  <c r="L20" i="1"/>
  <c r="M20" i="1" s="1"/>
  <c r="N20" i="1"/>
  <c r="J21" i="1"/>
  <c r="K21" i="1"/>
  <c r="L21" i="1"/>
  <c r="M21" i="1" s="1"/>
  <c r="N21" i="1"/>
  <c r="J22" i="1"/>
  <c r="K22" i="1"/>
  <c r="L22" i="1"/>
  <c r="M22" i="1" s="1"/>
  <c r="N22" i="1"/>
  <c r="J23" i="1"/>
  <c r="K23" i="1"/>
  <c r="L23" i="1"/>
  <c r="M23" i="1" s="1"/>
  <c r="N23" i="1"/>
  <c r="J24" i="1"/>
  <c r="K24" i="1"/>
  <c r="L24" i="1"/>
  <c r="M24" i="1" s="1"/>
  <c r="N24" i="1"/>
  <c r="J25" i="1"/>
  <c r="K25" i="1"/>
  <c r="L25" i="1"/>
  <c r="M25" i="1" s="1"/>
  <c r="N25" i="1"/>
  <c r="J26" i="1"/>
  <c r="K26" i="1"/>
  <c r="L26" i="1"/>
  <c r="M26" i="1" s="1"/>
  <c r="N26" i="1"/>
  <c r="J27" i="1"/>
  <c r="K27" i="1"/>
  <c r="L27" i="1"/>
  <c r="M27" i="1" s="1"/>
  <c r="N27" i="1"/>
  <c r="J28" i="1"/>
  <c r="K28" i="1"/>
  <c r="L28" i="1"/>
  <c r="M28" i="1" s="1"/>
  <c r="N28" i="1"/>
  <c r="J29" i="1"/>
  <c r="K29" i="1"/>
  <c r="L29" i="1"/>
  <c r="M29" i="1" s="1"/>
  <c r="N29" i="1"/>
  <c r="J30" i="1"/>
  <c r="K30" i="1"/>
  <c r="L30" i="1"/>
  <c r="M30" i="1" s="1"/>
  <c r="N30" i="1"/>
  <c r="J31" i="1"/>
  <c r="K31" i="1"/>
  <c r="L31" i="1"/>
  <c r="M31" i="1" s="1"/>
  <c r="N31" i="1"/>
  <c r="J32" i="1"/>
  <c r="K32" i="1"/>
  <c r="L32" i="1"/>
  <c r="M32" i="1" s="1"/>
  <c r="N32" i="1"/>
  <c r="J33" i="1"/>
  <c r="K33" i="1"/>
  <c r="L33" i="1"/>
  <c r="M33" i="1" s="1"/>
  <c r="N33" i="1"/>
  <c r="J34" i="1"/>
  <c r="K34" i="1"/>
  <c r="L34" i="1"/>
  <c r="M34" i="1" s="1"/>
  <c r="N34" i="1"/>
  <c r="J35" i="1"/>
  <c r="K35" i="1"/>
  <c r="L35" i="1"/>
  <c r="M35" i="1" s="1"/>
  <c r="N35" i="1"/>
  <c r="J36" i="1"/>
  <c r="K36" i="1"/>
  <c r="L36" i="1"/>
  <c r="M36" i="1" s="1"/>
  <c r="N36" i="1"/>
  <c r="J37" i="1"/>
  <c r="K37" i="1"/>
  <c r="L37" i="1"/>
  <c r="M37" i="1" s="1"/>
  <c r="N37" i="1"/>
  <c r="J38" i="1"/>
  <c r="K38" i="1"/>
  <c r="L38" i="1"/>
  <c r="M38" i="1" s="1"/>
  <c r="N38" i="1"/>
  <c r="J39" i="1"/>
  <c r="K39" i="1"/>
  <c r="L39" i="1"/>
  <c r="M39" i="1" s="1"/>
  <c r="N39" i="1"/>
  <c r="J40" i="1"/>
  <c r="K40" i="1"/>
  <c r="L40" i="1"/>
  <c r="M40" i="1" s="1"/>
  <c r="N40" i="1"/>
  <c r="J41" i="1"/>
  <c r="K41" i="1"/>
  <c r="L41" i="1"/>
  <c r="M41" i="1" s="1"/>
  <c r="N41" i="1"/>
  <c r="J42" i="1"/>
  <c r="K42" i="1"/>
  <c r="L42" i="1"/>
  <c r="M42" i="1" s="1"/>
  <c r="N42" i="1"/>
  <c r="J43" i="1"/>
  <c r="K43" i="1"/>
  <c r="L43" i="1"/>
  <c r="M43" i="1" s="1"/>
  <c r="N43" i="1"/>
  <c r="J44" i="1"/>
  <c r="K44" i="1"/>
  <c r="L44" i="1"/>
  <c r="M44" i="1" s="1"/>
  <c r="N44" i="1"/>
  <c r="J45" i="1"/>
  <c r="K45" i="1"/>
  <c r="L45" i="1"/>
  <c r="M45" i="1" s="1"/>
  <c r="N45" i="1"/>
  <c r="J46" i="1"/>
  <c r="K46" i="1"/>
  <c r="L46" i="1"/>
  <c r="M46" i="1" s="1"/>
  <c r="N46" i="1"/>
  <c r="J47" i="1"/>
  <c r="K47" i="1"/>
  <c r="L47" i="1"/>
  <c r="M47" i="1" s="1"/>
  <c r="N47" i="1"/>
  <c r="J48" i="1"/>
  <c r="K48" i="1"/>
  <c r="L48" i="1"/>
  <c r="M48" i="1" s="1"/>
  <c r="N48" i="1"/>
  <c r="J49" i="1"/>
  <c r="K49" i="1"/>
  <c r="L49" i="1"/>
  <c r="M49" i="1" s="1"/>
  <c r="N49" i="1"/>
  <c r="J50" i="1"/>
  <c r="K50" i="1"/>
  <c r="L50" i="1"/>
  <c r="M50" i="1" s="1"/>
  <c r="N50" i="1"/>
  <c r="J51" i="1"/>
  <c r="K51" i="1"/>
  <c r="L51" i="1"/>
  <c r="M51" i="1" s="1"/>
  <c r="N51" i="1"/>
  <c r="J52" i="1"/>
  <c r="K52" i="1"/>
  <c r="L52" i="1"/>
  <c r="M52" i="1" s="1"/>
  <c r="N52" i="1"/>
  <c r="J53" i="1"/>
  <c r="K53" i="1"/>
  <c r="L53" i="1"/>
  <c r="M53" i="1" s="1"/>
  <c r="N53" i="1"/>
  <c r="J54" i="1"/>
  <c r="K54" i="1"/>
  <c r="L54" i="1"/>
  <c r="M54" i="1" s="1"/>
  <c r="N54" i="1"/>
  <c r="J55" i="1"/>
  <c r="K55" i="1"/>
  <c r="L55" i="1"/>
  <c r="M55" i="1" s="1"/>
  <c r="N55" i="1"/>
  <c r="J56" i="1"/>
  <c r="K56" i="1"/>
  <c r="L56" i="1"/>
  <c r="M56" i="1" s="1"/>
  <c r="N56" i="1"/>
  <c r="J57" i="1"/>
  <c r="K57" i="1"/>
  <c r="L57" i="1"/>
  <c r="M57" i="1" s="1"/>
  <c r="N57" i="1"/>
  <c r="J58" i="1"/>
  <c r="K58" i="1"/>
  <c r="L58" i="1"/>
  <c r="M58" i="1" s="1"/>
  <c r="N58" i="1"/>
  <c r="J59" i="1"/>
  <c r="K59" i="1"/>
  <c r="L59" i="1"/>
  <c r="M59" i="1" s="1"/>
  <c r="N59" i="1"/>
  <c r="J60" i="1"/>
  <c r="K60" i="1"/>
  <c r="L60" i="1"/>
  <c r="M60" i="1" s="1"/>
  <c r="N60" i="1"/>
  <c r="J61" i="1"/>
  <c r="K61" i="1"/>
  <c r="L61" i="1"/>
  <c r="M61" i="1" s="1"/>
  <c r="N61" i="1"/>
  <c r="J62" i="1"/>
  <c r="K62" i="1"/>
  <c r="L62" i="1"/>
  <c r="M62" i="1" s="1"/>
  <c r="N62" i="1"/>
  <c r="J63" i="1"/>
  <c r="K63" i="1"/>
  <c r="L63" i="1"/>
  <c r="M63" i="1" s="1"/>
  <c r="N63" i="1"/>
  <c r="J64" i="1"/>
  <c r="K64" i="1"/>
  <c r="L64" i="1"/>
  <c r="M64" i="1" s="1"/>
  <c r="N64" i="1"/>
  <c r="J65" i="1"/>
  <c r="K65" i="1"/>
  <c r="L65" i="1"/>
  <c r="M65" i="1" s="1"/>
  <c r="N65" i="1"/>
  <c r="J66" i="1"/>
  <c r="K66" i="1"/>
  <c r="L66" i="1"/>
  <c r="M66" i="1" s="1"/>
  <c r="N66" i="1"/>
  <c r="J67" i="1"/>
  <c r="K67" i="1"/>
  <c r="L67" i="1"/>
  <c r="M67" i="1" s="1"/>
  <c r="N67" i="1"/>
  <c r="J68" i="1"/>
  <c r="K68" i="1"/>
  <c r="L68" i="1"/>
  <c r="M68" i="1" s="1"/>
  <c r="N68" i="1"/>
  <c r="J69" i="1"/>
  <c r="K69" i="1"/>
  <c r="L69" i="1"/>
  <c r="M69" i="1" s="1"/>
  <c r="N69" i="1"/>
  <c r="J70" i="1"/>
  <c r="K70" i="1"/>
  <c r="L70" i="1"/>
  <c r="M70" i="1" s="1"/>
  <c r="N70" i="1"/>
  <c r="J71" i="1"/>
  <c r="K71" i="1"/>
  <c r="L71" i="1"/>
  <c r="M71" i="1" s="1"/>
  <c r="N71" i="1"/>
  <c r="J72" i="1"/>
  <c r="K72" i="1"/>
  <c r="L72" i="1"/>
  <c r="M72" i="1" s="1"/>
  <c r="N72" i="1"/>
  <c r="J73" i="1"/>
  <c r="K73" i="1"/>
  <c r="L73" i="1"/>
  <c r="M73" i="1" s="1"/>
  <c r="N73" i="1"/>
  <c r="J74" i="1"/>
  <c r="K74" i="1"/>
  <c r="L74" i="1"/>
  <c r="M74" i="1" s="1"/>
  <c r="N74" i="1"/>
  <c r="J75" i="1"/>
  <c r="K75" i="1"/>
  <c r="L75" i="1"/>
  <c r="M75" i="1" s="1"/>
  <c r="N75" i="1"/>
  <c r="J76" i="1"/>
  <c r="K76" i="1"/>
  <c r="L76" i="1"/>
  <c r="M76" i="1" s="1"/>
  <c r="N76" i="1"/>
  <c r="J77" i="1"/>
  <c r="K77" i="1"/>
  <c r="L77" i="1"/>
  <c r="M77" i="1" s="1"/>
  <c r="N77" i="1"/>
  <c r="J78" i="1"/>
  <c r="K78" i="1"/>
  <c r="L78" i="1"/>
  <c r="M78" i="1" s="1"/>
  <c r="N78" i="1"/>
  <c r="J79" i="1"/>
  <c r="K79" i="1"/>
  <c r="L79" i="1"/>
  <c r="M79" i="1" s="1"/>
  <c r="N79" i="1"/>
  <c r="J80" i="1"/>
  <c r="K80" i="1"/>
  <c r="L80" i="1"/>
  <c r="M80" i="1" s="1"/>
  <c r="N80" i="1"/>
  <c r="J81" i="1"/>
  <c r="K81" i="1"/>
  <c r="L81" i="1"/>
  <c r="M81" i="1" s="1"/>
  <c r="N81" i="1"/>
  <c r="J82" i="1"/>
  <c r="K82" i="1"/>
  <c r="L82" i="1"/>
  <c r="M82" i="1" s="1"/>
  <c r="N82" i="1"/>
  <c r="J83" i="1"/>
  <c r="K83" i="1"/>
  <c r="L83" i="1"/>
  <c r="M83" i="1" s="1"/>
  <c r="N83" i="1"/>
  <c r="J84" i="1"/>
  <c r="K84" i="1"/>
  <c r="L84" i="1"/>
  <c r="M84" i="1" s="1"/>
  <c r="N84" i="1"/>
  <c r="J85" i="1"/>
  <c r="K85" i="1"/>
  <c r="L85" i="1"/>
  <c r="M85" i="1" s="1"/>
  <c r="N85" i="1"/>
  <c r="J86" i="1"/>
  <c r="K86" i="1"/>
  <c r="L86" i="1"/>
  <c r="M86" i="1" s="1"/>
  <c r="N86" i="1"/>
  <c r="J87" i="1"/>
  <c r="K87" i="1"/>
  <c r="L87" i="1"/>
  <c r="M87" i="1" s="1"/>
  <c r="N87" i="1"/>
  <c r="J88" i="1"/>
  <c r="K88" i="1"/>
  <c r="L88" i="1"/>
  <c r="M88" i="1" s="1"/>
  <c r="N88" i="1"/>
  <c r="J89" i="1"/>
  <c r="K89" i="1"/>
  <c r="L89" i="1"/>
  <c r="M89" i="1" s="1"/>
  <c r="N89" i="1"/>
  <c r="J90" i="1"/>
  <c r="K90" i="1"/>
  <c r="L90" i="1"/>
  <c r="M90" i="1" s="1"/>
  <c r="N90" i="1"/>
  <c r="J91" i="1"/>
  <c r="K91" i="1"/>
  <c r="L91" i="1"/>
  <c r="M91" i="1" s="1"/>
  <c r="N91" i="1"/>
  <c r="J92" i="1"/>
  <c r="K92" i="1"/>
  <c r="L92" i="1"/>
  <c r="M92" i="1" s="1"/>
  <c r="N92" i="1"/>
  <c r="J93" i="1"/>
  <c r="K93" i="1"/>
  <c r="L93" i="1"/>
  <c r="M93" i="1" s="1"/>
  <c r="N93" i="1"/>
  <c r="J94" i="1"/>
  <c r="K94" i="1"/>
  <c r="L94" i="1"/>
  <c r="M94" i="1" s="1"/>
  <c r="N94" i="1"/>
  <c r="J95" i="1"/>
  <c r="K95" i="1"/>
  <c r="L95" i="1"/>
  <c r="M95" i="1" s="1"/>
  <c r="N95" i="1"/>
  <c r="J96" i="1"/>
  <c r="K96" i="1"/>
  <c r="L96" i="1"/>
  <c r="M96" i="1" s="1"/>
  <c r="N96" i="1"/>
  <c r="J97" i="1"/>
  <c r="K97" i="1"/>
  <c r="L97" i="1"/>
  <c r="M97" i="1" s="1"/>
  <c r="N97" i="1"/>
  <c r="J98" i="1"/>
  <c r="K98" i="1"/>
  <c r="L98" i="1"/>
  <c r="M98" i="1" s="1"/>
  <c r="N98" i="1"/>
  <c r="J99" i="1"/>
  <c r="K99" i="1"/>
  <c r="L99" i="1"/>
  <c r="M99" i="1" s="1"/>
  <c r="N99" i="1"/>
  <c r="J100" i="1"/>
  <c r="K100" i="1"/>
  <c r="L100" i="1"/>
  <c r="M100" i="1" s="1"/>
  <c r="N100" i="1"/>
  <c r="J101" i="1"/>
  <c r="K101" i="1"/>
  <c r="L101" i="1"/>
  <c r="M101" i="1" s="1"/>
  <c r="N101" i="1"/>
  <c r="J102" i="1"/>
  <c r="K102" i="1"/>
  <c r="L102" i="1"/>
  <c r="M102" i="1" s="1"/>
  <c r="N102" i="1"/>
  <c r="J103" i="1"/>
  <c r="K103" i="1"/>
  <c r="L103" i="1"/>
  <c r="M103" i="1" s="1"/>
  <c r="N103" i="1"/>
  <c r="J104" i="1"/>
  <c r="K104" i="1"/>
  <c r="L104" i="1"/>
  <c r="M104" i="1" s="1"/>
  <c r="N104" i="1"/>
  <c r="J105" i="1"/>
  <c r="K105" i="1"/>
  <c r="L105" i="1"/>
  <c r="M105" i="1" s="1"/>
  <c r="N105" i="1"/>
  <c r="J106" i="1"/>
  <c r="K106" i="1"/>
  <c r="L106" i="1"/>
  <c r="M106" i="1" s="1"/>
  <c r="N106" i="1"/>
  <c r="J107" i="1"/>
  <c r="K107" i="1"/>
  <c r="L107" i="1"/>
  <c r="M107" i="1" s="1"/>
  <c r="N107" i="1"/>
  <c r="J108" i="1"/>
  <c r="K108" i="1"/>
  <c r="L108" i="1"/>
  <c r="M108" i="1" s="1"/>
  <c r="N108" i="1"/>
  <c r="J109" i="1"/>
  <c r="K109" i="1"/>
  <c r="L109" i="1"/>
  <c r="M109" i="1" s="1"/>
  <c r="N109" i="1"/>
  <c r="J110" i="1"/>
  <c r="K110" i="1"/>
  <c r="L110" i="1"/>
  <c r="M110" i="1" s="1"/>
  <c r="N110" i="1"/>
  <c r="J111" i="1"/>
  <c r="K111" i="1"/>
  <c r="L111" i="1"/>
  <c r="M111" i="1" s="1"/>
  <c r="N111" i="1"/>
  <c r="J112" i="1"/>
  <c r="K112" i="1"/>
  <c r="L112" i="1"/>
  <c r="M112" i="1" s="1"/>
  <c r="N112" i="1"/>
  <c r="J113" i="1"/>
  <c r="K113" i="1"/>
  <c r="L113" i="1"/>
  <c r="M113" i="1" s="1"/>
  <c r="N113" i="1"/>
  <c r="J114" i="1"/>
  <c r="K114" i="1"/>
  <c r="L114" i="1"/>
  <c r="M114" i="1" s="1"/>
  <c r="N114" i="1"/>
  <c r="J115" i="1"/>
  <c r="K115" i="1"/>
  <c r="L115" i="1"/>
  <c r="M115" i="1" s="1"/>
  <c r="N115" i="1"/>
  <c r="J116" i="1"/>
  <c r="K116" i="1"/>
  <c r="L116" i="1"/>
  <c r="M116" i="1" s="1"/>
  <c r="N116" i="1"/>
  <c r="J117" i="1"/>
  <c r="K117" i="1"/>
  <c r="L117" i="1"/>
  <c r="M117" i="1" s="1"/>
  <c r="N117" i="1"/>
  <c r="J118" i="1"/>
  <c r="K118" i="1"/>
  <c r="L118" i="1"/>
  <c r="M118" i="1" s="1"/>
  <c r="N118" i="1"/>
  <c r="J119" i="1"/>
  <c r="K119" i="1"/>
  <c r="L119" i="1"/>
  <c r="M119" i="1" s="1"/>
  <c r="N119" i="1"/>
  <c r="J120" i="1"/>
  <c r="K120" i="1"/>
  <c r="L120" i="1"/>
  <c r="M120" i="1" s="1"/>
  <c r="N120" i="1"/>
  <c r="J121" i="1"/>
  <c r="K121" i="1"/>
  <c r="L121" i="1"/>
  <c r="M121" i="1" s="1"/>
  <c r="N121" i="1"/>
  <c r="J122" i="1"/>
  <c r="K122" i="1"/>
  <c r="L122" i="1"/>
  <c r="M122" i="1" s="1"/>
  <c r="N122" i="1"/>
  <c r="J123" i="1"/>
  <c r="K123" i="1"/>
  <c r="L123" i="1"/>
  <c r="M123" i="1" s="1"/>
  <c r="N123" i="1"/>
  <c r="J124" i="1"/>
  <c r="K124" i="1"/>
  <c r="L124" i="1"/>
  <c r="M124" i="1" s="1"/>
  <c r="N124" i="1"/>
  <c r="J125" i="1"/>
  <c r="K125" i="1"/>
  <c r="L125" i="1"/>
  <c r="M125" i="1" s="1"/>
  <c r="N125" i="1"/>
  <c r="J126" i="1"/>
  <c r="K126" i="1"/>
  <c r="L126" i="1"/>
  <c r="M126" i="1" s="1"/>
  <c r="N126" i="1"/>
  <c r="J127" i="1"/>
  <c r="K127" i="1"/>
  <c r="L127" i="1"/>
  <c r="M127" i="1" s="1"/>
  <c r="N127" i="1"/>
  <c r="J128" i="1"/>
  <c r="K128" i="1"/>
  <c r="L128" i="1"/>
  <c r="M128" i="1" s="1"/>
  <c r="N128" i="1"/>
  <c r="J129" i="1"/>
  <c r="K129" i="1"/>
  <c r="L129" i="1"/>
  <c r="M129" i="1" s="1"/>
  <c r="N129" i="1"/>
  <c r="J130" i="1"/>
  <c r="K130" i="1"/>
  <c r="L130" i="1"/>
  <c r="M130" i="1" s="1"/>
  <c r="N130" i="1"/>
  <c r="J131" i="1"/>
  <c r="K131" i="1"/>
  <c r="L131" i="1"/>
  <c r="M131" i="1" s="1"/>
  <c r="N131" i="1"/>
  <c r="J132" i="1"/>
  <c r="K132" i="1"/>
  <c r="L132" i="1"/>
  <c r="M132" i="1" s="1"/>
  <c r="N132" i="1"/>
  <c r="J133" i="1"/>
  <c r="K133" i="1"/>
  <c r="L133" i="1"/>
  <c r="M133" i="1" s="1"/>
  <c r="N133" i="1"/>
  <c r="J134" i="1"/>
  <c r="K134" i="1"/>
  <c r="L134" i="1"/>
  <c r="M134" i="1" s="1"/>
  <c r="N134" i="1"/>
  <c r="J135" i="1"/>
  <c r="K135" i="1"/>
  <c r="L135" i="1"/>
  <c r="M135" i="1" s="1"/>
  <c r="N135" i="1"/>
  <c r="J136" i="1"/>
  <c r="K136" i="1"/>
  <c r="L136" i="1"/>
  <c r="M136" i="1" s="1"/>
  <c r="N136" i="1"/>
  <c r="J137" i="1"/>
  <c r="K137" i="1"/>
  <c r="L137" i="1"/>
  <c r="M137" i="1" s="1"/>
  <c r="N137" i="1"/>
  <c r="J138" i="1"/>
  <c r="K138" i="1"/>
  <c r="L138" i="1"/>
  <c r="M138" i="1" s="1"/>
  <c r="N138" i="1"/>
  <c r="J139" i="1"/>
  <c r="K139" i="1"/>
  <c r="L139" i="1"/>
  <c r="M139" i="1" s="1"/>
  <c r="N139" i="1"/>
  <c r="J140" i="1"/>
  <c r="K140" i="1"/>
  <c r="L140" i="1"/>
  <c r="M140" i="1" s="1"/>
  <c r="N140" i="1"/>
  <c r="J141" i="1"/>
  <c r="K141" i="1"/>
  <c r="L141" i="1"/>
  <c r="M141" i="1" s="1"/>
  <c r="N141" i="1"/>
  <c r="J142" i="1"/>
  <c r="K142" i="1"/>
  <c r="L142" i="1"/>
  <c r="M142" i="1" s="1"/>
  <c r="N142" i="1"/>
  <c r="J143" i="1"/>
  <c r="K143" i="1"/>
  <c r="L143" i="1"/>
  <c r="M143" i="1" s="1"/>
  <c r="N143" i="1"/>
  <c r="J144" i="1"/>
  <c r="K144" i="1"/>
  <c r="L144" i="1"/>
  <c r="M144" i="1" s="1"/>
  <c r="N144" i="1"/>
  <c r="J145" i="1"/>
  <c r="K145" i="1"/>
  <c r="L145" i="1"/>
  <c r="M145" i="1" s="1"/>
  <c r="N145" i="1"/>
  <c r="J146" i="1"/>
  <c r="K146" i="1"/>
  <c r="L146" i="1"/>
  <c r="M146" i="1" s="1"/>
  <c r="N146" i="1"/>
  <c r="J147" i="1"/>
  <c r="K147" i="1"/>
  <c r="L147" i="1"/>
  <c r="M147" i="1" s="1"/>
  <c r="N147" i="1"/>
  <c r="J148" i="1"/>
  <c r="K148" i="1"/>
  <c r="L148" i="1"/>
  <c r="M148" i="1" s="1"/>
  <c r="N148" i="1"/>
  <c r="J149" i="1"/>
  <c r="K149" i="1"/>
  <c r="L149" i="1"/>
  <c r="M149" i="1" s="1"/>
  <c r="N149" i="1"/>
  <c r="J150" i="1"/>
  <c r="K150" i="1"/>
  <c r="L150" i="1"/>
  <c r="M150" i="1" s="1"/>
  <c r="N150" i="1"/>
  <c r="J151" i="1"/>
  <c r="K151" i="1"/>
  <c r="L151" i="1"/>
  <c r="M151" i="1" s="1"/>
  <c r="N151" i="1"/>
  <c r="J152" i="1"/>
  <c r="K152" i="1"/>
  <c r="L152" i="1"/>
  <c r="M152" i="1" s="1"/>
  <c r="N152" i="1"/>
  <c r="J153" i="1"/>
  <c r="K153" i="1"/>
  <c r="L153" i="1"/>
  <c r="M153" i="1" s="1"/>
  <c r="N153" i="1"/>
  <c r="J154" i="1"/>
  <c r="K154" i="1"/>
  <c r="L154" i="1"/>
  <c r="M154" i="1" s="1"/>
  <c r="N154" i="1"/>
  <c r="J155" i="1"/>
  <c r="K155" i="1"/>
  <c r="L155" i="1"/>
  <c r="M155" i="1" s="1"/>
  <c r="N155" i="1"/>
  <c r="J156" i="1"/>
  <c r="K156" i="1"/>
  <c r="L156" i="1"/>
  <c r="M156" i="1" s="1"/>
  <c r="N156" i="1"/>
  <c r="J157" i="1"/>
  <c r="K157" i="1"/>
  <c r="L157" i="1"/>
  <c r="M157" i="1" s="1"/>
  <c r="N157" i="1"/>
  <c r="J158" i="1"/>
  <c r="K158" i="1"/>
  <c r="L158" i="1"/>
  <c r="M158" i="1" s="1"/>
  <c r="N158" i="1"/>
  <c r="J159" i="1"/>
  <c r="K159" i="1"/>
  <c r="L159" i="1"/>
  <c r="M159" i="1" s="1"/>
  <c r="N159" i="1"/>
  <c r="J160" i="1"/>
  <c r="K160" i="1"/>
  <c r="L160" i="1"/>
  <c r="M160" i="1" s="1"/>
  <c r="N160" i="1"/>
  <c r="J161" i="1"/>
  <c r="K161" i="1"/>
  <c r="L161" i="1"/>
  <c r="M161" i="1" s="1"/>
  <c r="N161" i="1"/>
  <c r="J162" i="1"/>
  <c r="K162" i="1"/>
  <c r="L162" i="1"/>
  <c r="M162" i="1" s="1"/>
  <c r="N162" i="1"/>
  <c r="J163" i="1"/>
  <c r="K163" i="1"/>
  <c r="L163" i="1"/>
  <c r="M163" i="1" s="1"/>
  <c r="N163" i="1"/>
  <c r="J164" i="1"/>
  <c r="K164" i="1"/>
  <c r="L164" i="1"/>
  <c r="M164" i="1" s="1"/>
  <c r="N164" i="1"/>
  <c r="J165" i="1"/>
  <c r="K165" i="1"/>
  <c r="L165" i="1"/>
  <c r="M165" i="1" s="1"/>
  <c r="N165" i="1"/>
  <c r="J166" i="1"/>
  <c r="K166" i="1"/>
  <c r="L166" i="1"/>
  <c r="M166" i="1" s="1"/>
  <c r="N166" i="1"/>
  <c r="J167" i="1"/>
  <c r="K167" i="1"/>
  <c r="L167" i="1"/>
  <c r="M167" i="1" s="1"/>
  <c r="N167" i="1"/>
  <c r="J168" i="1"/>
  <c r="K168" i="1"/>
  <c r="L168" i="1"/>
  <c r="M168" i="1" s="1"/>
  <c r="N168" i="1"/>
  <c r="J169" i="1"/>
  <c r="K169" i="1"/>
  <c r="L169" i="1"/>
  <c r="M169" i="1" s="1"/>
  <c r="N169" i="1"/>
  <c r="J170" i="1"/>
  <c r="K170" i="1"/>
  <c r="L170" i="1"/>
  <c r="M170" i="1" s="1"/>
  <c r="N170" i="1"/>
  <c r="J171" i="1"/>
  <c r="K171" i="1"/>
  <c r="L171" i="1"/>
  <c r="M171" i="1" s="1"/>
  <c r="N171" i="1"/>
  <c r="J172" i="1"/>
  <c r="K172" i="1"/>
  <c r="L172" i="1"/>
  <c r="M172" i="1" s="1"/>
  <c r="N172" i="1"/>
  <c r="J173" i="1"/>
  <c r="K173" i="1"/>
  <c r="L173" i="1"/>
  <c r="M173" i="1" s="1"/>
  <c r="N173" i="1"/>
  <c r="J174" i="1"/>
  <c r="K174" i="1"/>
  <c r="L174" i="1"/>
  <c r="M174" i="1" s="1"/>
  <c r="N174" i="1"/>
  <c r="J175" i="1"/>
  <c r="K175" i="1"/>
  <c r="L175" i="1"/>
  <c r="M175" i="1" s="1"/>
  <c r="N175" i="1"/>
  <c r="J176" i="1"/>
  <c r="K176" i="1"/>
  <c r="L176" i="1"/>
  <c r="M176" i="1" s="1"/>
  <c r="N176" i="1"/>
  <c r="J177" i="1"/>
  <c r="K177" i="1"/>
  <c r="L177" i="1"/>
  <c r="M177" i="1" s="1"/>
  <c r="N177" i="1"/>
  <c r="J178" i="1"/>
  <c r="K178" i="1"/>
  <c r="L178" i="1"/>
  <c r="M178" i="1" s="1"/>
  <c r="N178" i="1"/>
  <c r="J179" i="1"/>
  <c r="K179" i="1"/>
  <c r="L179" i="1"/>
  <c r="M179" i="1" s="1"/>
  <c r="N179" i="1"/>
  <c r="J180" i="1"/>
  <c r="K180" i="1"/>
  <c r="L180" i="1"/>
  <c r="M180" i="1" s="1"/>
  <c r="N180" i="1"/>
  <c r="J181" i="1"/>
  <c r="K181" i="1"/>
  <c r="L181" i="1"/>
  <c r="M181" i="1" s="1"/>
  <c r="N181" i="1"/>
  <c r="J182" i="1"/>
  <c r="K182" i="1"/>
  <c r="L182" i="1"/>
  <c r="M182" i="1" s="1"/>
  <c r="N182" i="1"/>
  <c r="J183" i="1"/>
  <c r="K183" i="1"/>
  <c r="L183" i="1"/>
  <c r="M183" i="1" s="1"/>
  <c r="N183" i="1"/>
  <c r="J184" i="1"/>
  <c r="K184" i="1"/>
  <c r="L184" i="1"/>
  <c r="M184" i="1" s="1"/>
  <c r="N184" i="1"/>
  <c r="J185" i="1"/>
  <c r="K185" i="1"/>
  <c r="L185" i="1"/>
  <c r="M185" i="1" s="1"/>
  <c r="N185" i="1"/>
  <c r="J186" i="1"/>
  <c r="K186" i="1"/>
  <c r="L186" i="1"/>
  <c r="M186" i="1" s="1"/>
  <c r="N186" i="1"/>
  <c r="J187" i="1"/>
  <c r="K187" i="1"/>
  <c r="L187" i="1"/>
  <c r="M187" i="1" s="1"/>
  <c r="N187" i="1"/>
  <c r="J188" i="1"/>
  <c r="K188" i="1"/>
  <c r="L188" i="1"/>
  <c r="M188" i="1" s="1"/>
  <c r="N188" i="1"/>
  <c r="J189" i="1"/>
  <c r="K189" i="1"/>
  <c r="L189" i="1"/>
  <c r="M189" i="1" s="1"/>
  <c r="N189" i="1"/>
  <c r="J190" i="1"/>
  <c r="K190" i="1"/>
  <c r="L190" i="1"/>
  <c r="M190" i="1" s="1"/>
  <c r="N190" i="1"/>
  <c r="J191" i="1"/>
  <c r="K191" i="1"/>
  <c r="L191" i="1"/>
  <c r="M191" i="1" s="1"/>
  <c r="N191" i="1"/>
  <c r="J192" i="1"/>
  <c r="K192" i="1"/>
  <c r="L192" i="1"/>
  <c r="M192" i="1" s="1"/>
  <c r="N192" i="1"/>
  <c r="J193" i="1"/>
  <c r="K193" i="1"/>
  <c r="L193" i="1"/>
  <c r="M193" i="1" s="1"/>
  <c r="N193" i="1"/>
  <c r="J194" i="1"/>
  <c r="K194" i="1"/>
  <c r="L194" i="1"/>
  <c r="M194" i="1" s="1"/>
  <c r="N194" i="1"/>
  <c r="J195" i="1"/>
  <c r="K195" i="1"/>
  <c r="L195" i="1"/>
  <c r="M195" i="1" s="1"/>
  <c r="N195" i="1"/>
  <c r="J196" i="1"/>
  <c r="K196" i="1"/>
  <c r="L196" i="1"/>
  <c r="M196" i="1" s="1"/>
  <c r="N196" i="1"/>
  <c r="J197" i="1"/>
  <c r="K197" i="1"/>
  <c r="L197" i="1"/>
  <c r="M197" i="1" s="1"/>
  <c r="N197" i="1"/>
  <c r="J198" i="1"/>
  <c r="K198" i="1"/>
  <c r="L198" i="1"/>
  <c r="M198" i="1" s="1"/>
  <c r="N198" i="1"/>
  <c r="J199" i="1"/>
  <c r="K199" i="1"/>
  <c r="L199" i="1"/>
  <c r="M199" i="1" s="1"/>
  <c r="N199" i="1"/>
  <c r="J200" i="1"/>
  <c r="K200" i="1"/>
  <c r="L200" i="1"/>
  <c r="M200" i="1" s="1"/>
  <c r="N200" i="1"/>
  <c r="J201" i="1"/>
  <c r="K201" i="1"/>
  <c r="L201" i="1"/>
  <c r="M201" i="1" s="1"/>
  <c r="N201" i="1"/>
  <c r="J202" i="1"/>
  <c r="K202" i="1"/>
  <c r="L202" i="1"/>
  <c r="M202" i="1" s="1"/>
  <c r="N202" i="1"/>
  <c r="J203" i="1"/>
  <c r="K203" i="1"/>
  <c r="L203" i="1"/>
  <c r="M203" i="1" s="1"/>
  <c r="N203" i="1"/>
  <c r="J204" i="1"/>
  <c r="K204" i="1"/>
  <c r="L204" i="1"/>
  <c r="M204" i="1" s="1"/>
  <c r="N204" i="1"/>
  <c r="J205" i="1"/>
  <c r="K205" i="1"/>
  <c r="L205" i="1"/>
  <c r="M205" i="1" s="1"/>
  <c r="N205" i="1"/>
  <c r="J206" i="1"/>
  <c r="K206" i="1"/>
  <c r="L206" i="1"/>
  <c r="M206" i="1" s="1"/>
  <c r="N206" i="1"/>
  <c r="J207" i="1"/>
  <c r="K207" i="1"/>
  <c r="L207" i="1"/>
  <c r="M207" i="1" s="1"/>
  <c r="N207" i="1"/>
  <c r="J208" i="1"/>
  <c r="K208" i="1"/>
  <c r="L208" i="1"/>
  <c r="M208" i="1" s="1"/>
  <c r="N208" i="1"/>
  <c r="J209" i="1"/>
  <c r="K209" i="1"/>
  <c r="L209" i="1"/>
  <c r="M209" i="1" s="1"/>
  <c r="N209" i="1"/>
  <c r="J210" i="1"/>
  <c r="K210" i="1"/>
  <c r="L210" i="1"/>
  <c r="M210" i="1" s="1"/>
  <c r="N210" i="1"/>
  <c r="J211" i="1"/>
  <c r="K211" i="1"/>
  <c r="L211" i="1"/>
  <c r="M211" i="1" s="1"/>
  <c r="N211" i="1"/>
  <c r="J212" i="1"/>
  <c r="K212" i="1"/>
  <c r="L212" i="1"/>
  <c r="M212" i="1" s="1"/>
  <c r="N212" i="1"/>
  <c r="J213" i="1"/>
  <c r="K213" i="1"/>
  <c r="L213" i="1"/>
  <c r="M213" i="1" s="1"/>
  <c r="N213" i="1"/>
  <c r="J214" i="1"/>
  <c r="K214" i="1"/>
  <c r="L214" i="1"/>
  <c r="M214" i="1" s="1"/>
  <c r="N214" i="1"/>
  <c r="J215" i="1"/>
  <c r="K215" i="1"/>
  <c r="L215" i="1"/>
  <c r="M215" i="1" s="1"/>
  <c r="N215" i="1"/>
  <c r="J216" i="1"/>
  <c r="K216" i="1"/>
  <c r="L216" i="1"/>
  <c r="M216" i="1" s="1"/>
  <c r="N216" i="1"/>
  <c r="J217" i="1"/>
  <c r="K217" i="1"/>
  <c r="L217" i="1"/>
  <c r="M217" i="1" s="1"/>
  <c r="N217" i="1"/>
  <c r="J218" i="1"/>
  <c r="K218" i="1"/>
  <c r="L218" i="1"/>
  <c r="M218" i="1" s="1"/>
  <c r="N218" i="1"/>
  <c r="J219" i="1"/>
  <c r="K219" i="1"/>
  <c r="L219" i="1"/>
  <c r="M219" i="1" s="1"/>
  <c r="N219" i="1"/>
  <c r="J220" i="1"/>
  <c r="K220" i="1"/>
  <c r="L220" i="1"/>
  <c r="M220" i="1" s="1"/>
  <c r="N220" i="1"/>
  <c r="J221" i="1"/>
  <c r="K221" i="1"/>
  <c r="L221" i="1"/>
  <c r="M221" i="1" s="1"/>
  <c r="N221" i="1"/>
  <c r="J222" i="1"/>
  <c r="K222" i="1"/>
  <c r="L222" i="1"/>
  <c r="M222" i="1" s="1"/>
  <c r="N222" i="1"/>
  <c r="J223" i="1"/>
  <c r="K223" i="1"/>
  <c r="L223" i="1"/>
  <c r="M223" i="1" s="1"/>
  <c r="N223" i="1"/>
  <c r="J224" i="1"/>
  <c r="K224" i="1"/>
  <c r="L224" i="1"/>
  <c r="M224" i="1" s="1"/>
  <c r="N224" i="1"/>
  <c r="J225" i="1"/>
  <c r="K225" i="1"/>
  <c r="L225" i="1"/>
  <c r="M225" i="1" s="1"/>
  <c r="N225" i="1"/>
  <c r="J226" i="1"/>
  <c r="K226" i="1"/>
  <c r="L226" i="1"/>
  <c r="M226" i="1" s="1"/>
  <c r="N226" i="1"/>
  <c r="J227" i="1"/>
  <c r="K227" i="1"/>
  <c r="L227" i="1"/>
  <c r="M227" i="1" s="1"/>
  <c r="N227" i="1"/>
  <c r="J228" i="1"/>
  <c r="K228" i="1"/>
  <c r="L228" i="1"/>
  <c r="M228" i="1" s="1"/>
  <c r="N228" i="1"/>
  <c r="J229" i="1"/>
  <c r="K229" i="1"/>
  <c r="L229" i="1"/>
  <c r="M229" i="1" s="1"/>
  <c r="N229" i="1"/>
  <c r="J230" i="1"/>
  <c r="K230" i="1"/>
  <c r="L230" i="1"/>
  <c r="M230" i="1" s="1"/>
  <c r="N230" i="1"/>
  <c r="J231" i="1"/>
  <c r="K231" i="1"/>
  <c r="L231" i="1"/>
  <c r="M231" i="1" s="1"/>
  <c r="N231" i="1"/>
  <c r="J232" i="1"/>
  <c r="K232" i="1"/>
  <c r="L232" i="1"/>
  <c r="M232" i="1" s="1"/>
  <c r="N232" i="1"/>
  <c r="J233" i="1"/>
  <c r="K233" i="1"/>
  <c r="L233" i="1"/>
  <c r="M233" i="1" s="1"/>
  <c r="N233" i="1"/>
  <c r="J234" i="1"/>
  <c r="K234" i="1"/>
  <c r="L234" i="1"/>
  <c r="M234" i="1" s="1"/>
  <c r="N234" i="1"/>
  <c r="J235" i="1"/>
  <c r="K235" i="1"/>
  <c r="L235" i="1"/>
  <c r="M235" i="1" s="1"/>
  <c r="N235" i="1"/>
  <c r="J236" i="1"/>
  <c r="K236" i="1"/>
  <c r="L236" i="1"/>
  <c r="M236" i="1" s="1"/>
  <c r="N236" i="1"/>
  <c r="J237" i="1"/>
  <c r="K237" i="1"/>
  <c r="L237" i="1"/>
  <c r="M237" i="1" s="1"/>
  <c r="N237" i="1"/>
  <c r="J238" i="1"/>
  <c r="K238" i="1"/>
  <c r="L238" i="1"/>
  <c r="M238" i="1" s="1"/>
  <c r="N238" i="1"/>
  <c r="J239" i="1"/>
  <c r="K239" i="1"/>
  <c r="L239" i="1"/>
  <c r="M239" i="1" s="1"/>
  <c r="N239" i="1"/>
  <c r="J240" i="1"/>
  <c r="K240" i="1"/>
  <c r="L240" i="1"/>
  <c r="M240" i="1" s="1"/>
  <c r="N240" i="1"/>
  <c r="J241" i="1"/>
  <c r="K241" i="1"/>
  <c r="L241" i="1"/>
  <c r="M241" i="1" s="1"/>
  <c r="N241" i="1"/>
  <c r="J242" i="1"/>
  <c r="K242" i="1"/>
  <c r="L242" i="1"/>
  <c r="M242" i="1" s="1"/>
  <c r="N242" i="1"/>
  <c r="J243" i="1"/>
  <c r="K243" i="1"/>
  <c r="L243" i="1"/>
  <c r="M243" i="1" s="1"/>
  <c r="N243" i="1"/>
  <c r="J244" i="1"/>
  <c r="K244" i="1"/>
  <c r="L244" i="1"/>
  <c r="M244" i="1" s="1"/>
  <c r="N244" i="1"/>
  <c r="J245" i="1"/>
  <c r="K245" i="1"/>
  <c r="L245" i="1"/>
  <c r="M245" i="1" s="1"/>
  <c r="N245" i="1"/>
  <c r="J246" i="1"/>
  <c r="K246" i="1"/>
  <c r="L246" i="1"/>
  <c r="M246" i="1" s="1"/>
  <c r="N246" i="1"/>
  <c r="J247" i="1"/>
  <c r="K247" i="1"/>
  <c r="L247" i="1"/>
  <c r="M247" i="1" s="1"/>
  <c r="N247" i="1"/>
  <c r="J248" i="1"/>
  <c r="K248" i="1"/>
  <c r="L248" i="1"/>
  <c r="M248" i="1" s="1"/>
  <c r="N248" i="1"/>
  <c r="J249" i="1"/>
  <c r="K249" i="1"/>
  <c r="L249" i="1"/>
  <c r="M249" i="1" s="1"/>
  <c r="N249" i="1"/>
  <c r="J250" i="1"/>
  <c r="K250" i="1"/>
  <c r="L250" i="1"/>
  <c r="M250" i="1" s="1"/>
  <c r="N250" i="1"/>
  <c r="J251" i="1"/>
  <c r="K251" i="1"/>
  <c r="L251" i="1"/>
  <c r="M251" i="1" s="1"/>
  <c r="N251" i="1"/>
  <c r="J252" i="1"/>
  <c r="K252" i="1"/>
  <c r="L252" i="1"/>
  <c r="M252" i="1" s="1"/>
  <c r="N252" i="1"/>
  <c r="J253" i="1"/>
  <c r="K253" i="1"/>
  <c r="L253" i="1"/>
  <c r="M253" i="1" s="1"/>
  <c r="N253" i="1"/>
  <c r="J254" i="1"/>
  <c r="K254" i="1"/>
  <c r="L254" i="1"/>
  <c r="M254" i="1" s="1"/>
  <c r="N254" i="1"/>
  <c r="J255" i="1"/>
  <c r="K255" i="1"/>
  <c r="L255" i="1"/>
  <c r="M255" i="1" s="1"/>
  <c r="N255" i="1"/>
  <c r="J256" i="1"/>
  <c r="K256" i="1"/>
  <c r="L256" i="1"/>
  <c r="M256" i="1" s="1"/>
  <c r="N256" i="1"/>
  <c r="J257" i="1"/>
  <c r="K257" i="1"/>
  <c r="L257" i="1"/>
  <c r="M257" i="1" s="1"/>
  <c r="N257" i="1"/>
  <c r="J258" i="1"/>
  <c r="K258" i="1"/>
  <c r="L258" i="1"/>
  <c r="M258" i="1" s="1"/>
  <c r="N258" i="1"/>
  <c r="J259" i="1"/>
  <c r="K259" i="1"/>
  <c r="L259" i="1"/>
  <c r="M259" i="1" s="1"/>
  <c r="N259" i="1"/>
  <c r="J260" i="1"/>
  <c r="K260" i="1"/>
  <c r="L260" i="1"/>
  <c r="M260" i="1" s="1"/>
  <c r="N260" i="1"/>
  <c r="J261" i="1"/>
  <c r="K261" i="1"/>
  <c r="L261" i="1"/>
  <c r="M261" i="1" s="1"/>
  <c r="N261" i="1"/>
  <c r="J262" i="1"/>
  <c r="K262" i="1"/>
  <c r="L262" i="1"/>
  <c r="M262" i="1" s="1"/>
  <c r="N262" i="1"/>
  <c r="J263" i="1"/>
  <c r="K263" i="1"/>
  <c r="L263" i="1"/>
  <c r="M263" i="1" s="1"/>
  <c r="N263" i="1"/>
  <c r="J264" i="1"/>
  <c r="K264" i="1"/>
  <c r="L264" i="1"/>
  <c r="M264" i="1" s="1"/>
  <c r="N264" i="1"/>
  <c r="J265" i="1"/>
  <c r="K265" i="1"/>
  <c r="L265" i="1"/>
  <c r="M265" i="1" s="1"/>
  <c r="N265" i="1"/>
  <c r="J266" i="1"/>
  <c r="K266" i="1"/>
  <c r="L266" i="1"/>
  <c r="M266" i="1" s="1"/>
  <c r="N266" i="1"/>
  <c r="J267" i="1"/>
  <c r="K267" i="1"/>
  <c r="L267" i="1"/>
  <c r="M267" i="1" s="1"/>
  <c r="N267" i="1"/>
  <c r="J268" i="1"/>
  <c r="K268" i="1"/>
  <c r="L268" i="1"/>
  <c r="M268" i="1" s="1"/>
  <c r="N268" i="1"/>
  <c r="J269" i="1"/>
  <c r="K269" i="1"/>
  <c r="L269" i="1"/>
  <c r="M269" i="1" s="1"/>
  <c r="N269" i="1"/>
  <c r="J270" i="1"/>
  <c r="K270" i="1"/>
  <c r="L270" i="1"/>
  <c r="M270" i="1" s="1"/>
  <c r="N270" i="1"/>
  <c r="J271" i="1"/>
  <c r="K271" i="1"/>
  <c r="L271" i="1"/>
  <c r="M271" i="1" s="1"/>
  <c r="N271" i="1"/>
  <c r="J272" i="1"/>
  <c r="K272" i="1"/>
  <c r="L272" i="1"/>
  <c r="M272" i="1" s="1"/>
  <c r="N272" i="1"/>
  <c r="J273" i="1"/>
  <c r="K273" i="1"/>
  <c r="L273" i="1"/>
  <c r="M273" i="1" s="1"/>
  <c r="N273" i="1"/>
  <c r="J274" i="1"/>
  <c r="K274" i="1"/>
  <c r="L274" i="1"/>
  <c r="M274" i="1" s="1"/>
  <c r="N274" i="1"/>
  <c r="J275" i="1"/>
  <c r="K275" i="1"/>
  <c r="L275" i="1"/>
  <c r="M275" i="1" s="1"/>
  <c r="N275" i="1"/>
  <c r="J276" i="1"/>
  <c r="K276" i="1"/>
  <c r="L276" i="1"/>
  <c r="M276" i="1" s="1"/>
  <c r="N276" i="1"/>
  <c r="J277" i="1"/>
  <c r="K277" i="1"/>
  <c r="L277" i="1"/>
  <c r="M277" i="1" s="1"/>
  <c r="N277" i="1"/>
  <c r="J278" i="1"/>
  <c r="K278" i="1"/>
  <c r="L278" i="1"/>
  <c r="M278" i="1" s="1"/>
  <c r="N278" i="1"/>
  <c r="J279" i="1"/>
  <c r="K279" i="1"/>
  <c r="L279" i="1"/>
  <c r="M279" i="1" s="1"/>
  <c r="N279" i="1"/>
  <c r="J280" i="1"/>
  <c r="K280" i="1"/>
  <c r="L280" i="1"/>
  <c r="M280" i="1" s="1"/>
  <c r="N280" i="1"/>
  <c r="J281" i="1"/>
  <c r="K281" i="1"/>
  <c r="L281" i="1"/>
  <c r="M281" i="1" s="1"/>
  <c r="N281" i="1"/>
  <c r="J282" i="1"/>
  <c r="K282" i="1"/>
  <c r="L282" i="1"/>
  <c r="M282" i="1" s="1"/>
  <c r="N282" i="1"/>
  <c r="J283" i="1"/>
  <c r="K283" i="1"/>
  <c r="L283" i="1"/>
  <c r="M283" i="1" s="1"/>
  <c r="N283" i="1"/>
  <c r="J284" i="1"/>
  <c r="K284" i="1"/>
  <c r="L284" i="1"/>
  <c r="M284" i="1" s="1"/>
  <c r="N284" i="1"/>
  <c r="J285" i="1"/>
  <c r="K285" i="1"/>
  <c r="L285" i="1"/>
  <c r="M285" i="1" s="1"/>
  <c r="N285" i="1"/>
  <c r="J286" i="1"/>
  <c r="K286" i="1"/>
  <c r="L286" i="1"/>
  <c r="M286" i="1" s="1"/>
  <c r="N286" i="1"/>
  <c r="J287" i="1"/>
  <c r="K287" i="1"/>
  <c r="L287" i="1"/>
  <c r="M287" i="1" s="1"/>
  <c r="N287" i="1"/>
  <c r="J288" i="1"/>
  <c r="K288" i="1"/>
  <c r="L288" i="1"/>
  <c r="M288" i="1" s="1"/>
  <c r="N288" i="1"/>
  <c r="J289" i="1"/>
  <c r="K289" i="1"/>
  <c r="L289" i="1"/>
  <c r="M289" i="1" s="1"/>
  <c r="N289" i="1"/>
  <c r="J290" i="1"/>
  <c r="K290" i="1"/>
  <c r="L290" i="1"/>
  <c r="M290" i="1" s="1"/>
  <c r="N290" i="1"/>
  <c r="J291" i="1"/>
  <c r="K291" i="1"/>
  <c r="L291" i="1"/>
  <c r="M291" i="1" s="1"/>
  <c r="N291" i="1"/>
  <c r="J292" i="1"/>
  <c r="K292" i="1"/>
  <c r="L292" i="1"/>
  <c r="M292" i="1" s="1"/>
  <c r="N292" i="1"/>
  <c r="J293" i="1"/>
  <c r="K293" i="1"/>
  <c r="L293" i="1"/>
  <c r="M293" i="1" s="1"/>
  <c r="N293" i="1"/>
  <c r="J294" i="1"/>
  <c r="K294" i="1"/>
  <c r="L294" i="1"/>
  <c r="M294" i="1" s="1"/>
  <c r="N294" i="1"/>
  <c r="J295" i="1"/>
  <c r="K295" i="1"/>
  <c r="L295" i="1"/>
  <c r="M295" i="1" s="1"/>
  <c r="N295" i="1"/>
  <c r="J296" i="1"/>
  <c r="K296" i="1"/>
  <c r="L296" i="1"/>
  <c r="M296" i="1" s="1"/>
  <c r="N296" i="1"/>
  <c r="J297" i="1"/>
  <c r="K297" i="1"/>
  <c r="L297" i="1"/>
  <c r="M297" i="1" s="1"/>
  <c r="N297" i="1"/>
  <c r="J298" i="1"/>
  <c r="K298" i="1"/>
  <c r="L298" i="1"/>
  <c r="M298" i="1" s="1"/>
  <c r="N298" i="1"/>
  <c r="J299" i="1"/>
  <c r="K299" i="1"/>
  <c r="L299" i="1"/>
  <c r="M299" i="1" s="1"/>
  <c r="N299" i="1"/>
  <c r="J300" i="1"/>
  <c r="K300" i="1"/>
  <c r="L300" i="1"/>
  <c r="M300" i="1" s="1"/>
  <c r="N300" i="1"/>
  <c r="J301" i="1"/>
  <c r="K301" i="1"/>
  <c r="L301" i="1"/>
  <c r="M301" i="1" s="1"/>
  <c r="N301" i="1"/>
  <c r="J302" i="1"/>
  <c r="K302" i="1"/>
  <c r="L302" i="1"/>
  <c r="M302" i="1" s="1"/>
  <c r="N302" i="1"/>
  <c r="J303" i="1"/>
  <c r="K303" i="1"/>
  <c r="L303" i="1"/>
  <c r="M303" i="1" s="1"/>
  <c r="N303" i="1"/>
  <c r="J304" i="1"/>
  <c r="K304" i="1"/>
  <c r="L304" i="1"/>
  <c r="M304" i="1" s="1"/>
  <c r="N304" i="1"/>
  <c r="J305" i="1"/>
  <c r="K305" i="1"/>
  <c r="L305" i="1"/>
  <c r="M305" i="1" s="1"/>
  <c r="N305" i="1"/>
  <c r="J306" i="1"/>
  <c r="K306" i="1"/>
  <c r="L306" i="1"/>
  <c r="M306" i="1" s="1"/>
  <c r="N306" i="1"/>
  <c r="J307" i="1"/>
  <c r="K307" i="1"/>
  <c r="L307" i="1"/>
  <c r="M307" i="1" s="1"/>
  <c r="N307" i="1"/>
  <c r="J308" i="1"/>
  <c r="K308" i="1"/>
  <c r="L308" i="1"/>
  <c r="M308" i="1" s="1"/>
  <c r="N308" i="1"/>
  <c r="J309" i="1"/>
  <c r="K309" i="1"/>
  <c r="L309" i="1"/>
  <c r="M309" i="1" s="1"/>
  <c r="N309" i="1"/>
  <c r="J310" i="1"/>
  <c r="K310" i="1"/>
  <c r="L310" i="1"/>
  <c r="M310" i="1" s="1"/>
  <c r="N310" i="1"/>
  <c r="J311" i="1"/>
  <c r="K311" i="1"/>
  <c r="L311" i="1"/>
  <c r="M311" i="1" s="1"/>
  <c r="N311" i="1"/>
  <c r="J312" i="1"/>
  <c r="K312" i="1"/>
  <c r="L312" i="1"/>
  <c r="M312" i="1" s="1"/>
  <c r="N312" i="1"/>
  <c r="J313" i="1"/>
  <c r="K313" i="1"/>
  <c r="L313" i="1"/>
  <c r="M313" i="1" s="1"/>
  <c r="N313" i="1"/>
  <c r="J314" i="1"/>
  <c r="K314" i="1"/>
  <c r="L314" i="1"/>
  <c r="M314" i="1" s="1"/>
  <c r="N314" i="1"/>
  <c r="J315" i="1"/>
  <c r="K315" i="1"/>
  <c r="L315" i="1"/>
  <c r="M315" i="1" s="1"/>
  <c r="N315" i="1"/>
  <c r="J316" i="1"/>
  <c r="K316" i="1"/>
  <c r="L316" i="1"/>
  <c r="M316" i="1" s="1"/>
  <c r="N316" i="1"/>
  <c r="J317" i="1"/>
  <c r="K317" i="1"/>
  <c r="L317" i="1"/>
  <c r="M317" i="1" s="1"/>
  <c r="N317" i="1"/>
  <c r="J318" i="1"/>
  <c r="K318" i="1"/>
  <c r="L318" i="1"/>
  <c r="M318" i="1" s="1"/>
  <c r="N318" i="1"/>
  <c r="J319" i="1"/>
  <c r="K319" i="1"/>
  <c r="L319" i="1"/>
  <c r="M319" i="1" s="1"/>
  <c r="N319" i="1"/>
  <c r="J320" i="1"/>
  <c r="K320" i="1"/>
  <c r="L320" i="1"/>
  <c r="M320" i="1" s="1"/>
  <c r="N320" i="1"/>
  <c r="J321" i="1"/>
  <c r="K321" i="1"/>
  <c r="L321" i="1"/>
  <c r="M321" i="1" s="1"/>
  <c r="N321" i="1"/>
  <c r="J322" i="1"/>
  <c r="K322" i="1"/>
  <c r="L322" i="1"/>
  <c r="M322" i="1" s="1"/>
  <c r="N322" i="1"/>
  <c r="J323" i="1"/>
  <c r="K323" i="1"/>
  <c r="L323" i="1"/>
  <c r="M323" i="1" s="1"/>
  <c r="N323" i="1"/>
  <c r="J324" i="1"/>
  <c r="K324" i="1"/>
  <c r="L324" i="1"/>
  <c r="M324" i="1" s="1"/>
  <c r="N324" i="1"/>
  <c r="J325" i="1"/>
  <c r="K325" i="1"/>
  <c r="L325" i="1"/>
  <c r="M325" i="1" s="1"/>
  <c r="N325" i="1"/>
  <c r="J326" i="1"/>
  <c r="K326" i="1"/>
  <c r="L326" i="1"/>
  <c r="M326" i="1" s="1"/>
  <c r="N326" i="1"/>
  <c r="J327" i="1"/>
  <c r="K327" i="1"/>
  <c r="L327" i="1"/>
  <c r="M327" i="1" s="1"/>
  <c r="N327" i="1"/>
  <c r="J328" i="1"/>
  <c r="K328" i="1"/>
  <c r="L328" i="1"/>
  <c r="M328" i="1" s="1"/>
  <c r="N328" i="1"/>
  <c r="J329" i="1"/>
  <c r="K329" i="1"/>
  <c r="L329" i="1"/>
  <c r="M329" i="1" s="1"/>
  <c r="N329" i="1"/>
  <c r="J330" i="1"/>
  <c r="K330" i="1"/>
  <c r="L330" i="1"/>
  <c r="M330" i="1" s="1"/>
  <c r="N330" i="1"/>
  <c r="J331" i="1"/>
  <c r="K331" i="1"/>
  <c r="L331" i="1"/>
  <c r="M331" i="1" s="1"/>
  <c r="N331" i="1"/>
  <c r="J332" i="1"/>
  <c r="K332" i="1"/>
  <c r="L332" i="1"/>
  <c r="M332" i="1" s="1"/>
  <c r="N332" i="1"/>
  <c r="J333" i="1"/>
  <c r="K333" i="1"/>
  <c r="L333" i="1"/>
  <c r="M333" i="1" s="1"/>
  <c r="N333" i="1"/>
  <c r="J334" i="1"/>
  <c r="K334" i="1"/>
  <c r="L334" i="1"/>
  <c r="M334" i="1" s="1"/>
  <c r="N334" i="1"/>
  <c r="J335" i="1"/>
  <c r="K335" i="1"/>
  <c r="L335" i="1"/>
  <c r="M335" i="1" s="1"/>
  <c r="N335" i="1"/>
  <c r="J336" i="1"/>
  <c r="K336" i="1"/>
  <c r="L336" i="1"/>
  <c r="M336" i="1" s="1"/>
  <c r="N336" i="1"/>
  <c r="J337" i="1"/>
  <c r="K337" i="1"/>
  <c r="L337" i="1"/>
  <c r="M337" i="1" s="1"/>
  <c r="N337" i="1"/>
  <c r="J338" i="1"/>
  <c r="K338" i="1"/>
  <c r="L338" i="1"/>
  <c r="M338" i="1" s="1"/>
  <c r="N338" i="1"/>
  <c r="J339" i="1"/>
  <c r="K339" i="1"/>
  <c r="L339" i="1"/>
  <c r="M339" i="1" s="1"/>
  <c r="N339" i="1"/>
  <c r="J340" i="1"/>
  <c r="K340" i="1"/>
  <c r="L340" i="1"/>
  <c r="M340" i="1" s="1"/>
  <c r="N340" i="1"/>
  <c r="J341" i="1"/>
  <c r="K341" i="1"/>
  <c r="L341" i="1"/>
  <c r="M341" i="1" s="1"/>
  <c r="N341" i="1"/>
  <c r="J342" i="1"/>
  <c r="K342" i="1"/>
  <c r="L342" i="1"/>
  <c r="M342" i="1" s="1"/>
  <c r="N342" i="1"/>
  <c r="J343" i="1"/>
  <c r="K343" i="1"/>
  <c r="L343" i="1"/>
  <c r="M343" i="1" s="1"/>
  <c r="N343" i="1"/>
  <c r="J344" i="1"/>
  <c r="K344" i="1"/>
  <c r="L344" i="1"/>
  <c r="M344" i="1" s="1"/>
  <c r="N344" i="1"/>
  <c r="J345" i="1"/>
  <c r="K345" i="1"/>
  <c r="L345" i="1"/>
  <c r="M345" i="1" s="1"/>
  <c r="N345" i="1"/>
  <c r="J346" i="1"/>
  <c r="K346" i="1"/>
  <c r="L346" i="1"/>
  <c r="M346" i="1" s="1"/>
  <c r="N346" i="1"/>
  <c r="J347" i="1"/>
  <c r="K347" i="1"/>
  <c r="L347" i="1"/>
  <c r="M347" i="1" s="1"/>
  <c r="N347" i="1"/>
  <c r="J348" i="1"/>
  <c r="K348" i="1"/>
  <c r="L348" i="1"/>
  <c r="M348" i="1" s="1"/>
  <c r="N348" i="1"/>
  <c r="J349" i="1"/>
  <c r="K349" i="1"/>
  <c r="L349" i="1"/>
  <c r="M349" i="1" s="1"/>
  <c r="N349" i="1"/>
  <c r="J350" i="1"/>
  <c r="K350" i="1"/>
  <c r="L350" i="1"/>
  <c r="M350" i="1" s="1"/>
  <c r="N350" i="1"/>
  <c r="J351" i="1"/>
  <c r="K351" i="1"/>
  <c r="L351" i="1"/>
  <c r="M351" i="1" s="1"/>
  <c r="N351" i="1"/>
  <c r="J352" i="1"/>
  <c r="K352" i="1"/>
  <c r="L352" i="1"/>
  <c r="M352" i="1" s="1"/>
  <c r="N352" i="1"/>
  <c r="J353" i="1"/>
  <c r="K353" i="1"/>
  <c r="L353" i="1"/>
  <c r="M353" i="1" s="1"/>
  <c r="N353" i="1"/>
  <c r="J354" i="1"/>
  <c r="K354" i="1"/>
  <c r="L354" i="1"/>
  <c r="M354" i="1" s="1"/>
  <c r="N354" i="1"/>
  <c r="J355" i="1"/>
  <c r="K355" i="1"/>
  <c r="L355" i="1"/>
  <c r="M355" i="1" s="1"/>
  <c r="N355" i="1"/>
  <c r="J356" i="1"/>
  <c r="K356" i="1"/>
  <c r="L356" i="1"/>
  <c r="M356" i="1" s="1"/>
  <c r="N356" i="1"/>
  <c r="J357" i="1"/>
  <c r="K357" i="1"/>
  <c r="L357" i="1"/>
  <c r="M357" i="1" s="1"/>
  <c r="N357" i="1"/>
  <c r="J358" i="1"/>
  <c r="K358" i="1"/>
  <c r="L358" i="1"/>
  <c r="M358" i="1" s="1"/>
  <c r="N358" i="1"/>
  <c r="J359" i="1"/>
  <c r="K359" i="1"/>
  <c r="L359" i="1"/>
  <c r="M359" i="1" s="1"/>
  <c r="N359" i="1"/>
  <c r="J360" i="1"/>
  <c r="K360" i="1"/>
  <c r="L360" i="1"/>
  <c r="M360" i="1" s="1"/>
  <c r="N360" i="1"/>
  <c r="J361" i="1"/>
  <c r="K361" i="1"/>
  <c r="L361" i="1"/>
  <c r="M361" i="1" s="1"/>
  <c r="N361" i="1"/>
  <c r="J362" i="1"/>
  <c r="K362" i="1"/>
  <c r="L362" i="1"/>
  <c r="M362" i="1" s="1"/>
  <c r="N362" i="1"/>
  <c r="J363" i="1"/>
  <c r="K363" i="1"/>
  <c r="L363" i="1"/>
  <c r="M363" i="1" s="1"/>
  <c r="N363" i="1"/>
  <c r="J364" i="1"/>
  <c r="K364" i="1"/>
  <c r="L364" i="1"/>
  <c r="M364" i="1" s="1"/>
  <c r="N364" i="1"/>
  <c r="J365" i="1"/>
  <c r="K365" i="1"/>
  <c r="L365" i="1"/>
  <c r="M365" i="1" s="1"/>
  <c r="N365" i="1"/>
  <c r="J366" i="1"/>
  <c r="K366" i="1"/>
  <c r="L366" i="1"/>
  <c r="M366" i="1" s="1"/>
  <c r="N366" i="1"/>
  <c r="J367" i="1"/>
  <c r="K367" i="1"/>
  <c r="L367" i="1"/>
  <c r="M367" i="1" s="1"/>
  <c r="N367" i="1"/>
  <c r="J368" i="1"/>
  <c r="K368" i="1"/>
  <c r="L368" i="1"/>
  <c r="M368" i="1" s="1"/>
  <c r="N368" i="1"/>
  <c r="J369" i="1"/>
  <c r="K369" i="1"/>
  <c r="L369" i="1"/>
  <c r="M369" i="1" s="1"/>
  <c r="N369" i="1"/>
  <c r="J370" i="1"/>
  <c r="K370" i="1"/>
  <c r="L370" i="1"/>
  <c r="M370" i="1" s="1"/>
  <c r="N370" i="1"/>
  <c r="J371" i="1"/>
  <c r="K371" i="1"/>
  <c r="L371" i="1"/>
  <c r="M371" i="1" s="1"/>
  <c r="N371" i="1"/>
  <c r="J372" i="1"/>
  <c r="K372" i="1"/>
  <c r="L372" i="1"/>
  <c r="M372" i="1" s="1"/>
  <c r="N372" i="1"/>
  <c r="J373" i="1"/>
  <c r="K373" i="1"/>
  <c r="L373" i="1"/>
  <c r="M373" i="1" s="1"/>
  <c r="N373" i="1"/>
  <c r="J374" i="1"/>
  <c r="K374" i="1"/>
  <c r="L374" i="1"/>
  <c r="M374" i="1" s="1"/>
  <c r="N374" i="1"/>
  <c r="J375" i="1"/>
  <c r="K375" i="1"/>
  <c r="L375" i="1"/>
  <c r="M375" i="1" s="1"/>
  <c r="N375" i="1"/>
  <c r="J376" i="1"/>
  <c r="K376" i="1"/>
  <c r="L376" i="1"/>
  <c r="M376" i="1" s="1"/>
  <c r="N376" i="1"/>
  <c r="J377" i="1"/>
  <c r="K377" i="1"/>
  <c r="L377" i="1"/>
  <c r="M377" i="1" s="1"/>
  <c r="N377" i="1"/>
  <c r="J378" i="1"/>
  <c r="K378" i="1"/>
  <c r="L378" i="1"/>
  <c r="M378" i="1" s="1"/>
  <c r="N378" i="1"/>
  <c r="J379" i="1"/>
  <c r="K379" i="1"/>
  <c r="L379" i="1"/>
  <c r="M379" i="1" s="1"/>
  <c r="N379" i="1"/>
  <c r="J380" i="1"/>
  <c r="K380" i="1"/>
  <c r="L380" i="1"/>
  <c r="M380" i="1" s="1"/>
  <c r="N380" i="1"/>
  <c r="J381" i="1"/>
  <c r="K381" i="1"/>
  <c r="L381" i="1"/>
  <c r="M381" i="1" s="1"/>
  <c r="N381" i="1"/>
  <c r="J382" i="1"/>
  <c r="K382" i="1"/>
  <c r="L382" i="1"/>
  <c r="M382" i="1" s="1"/>
  <c r="N382" i="1"/>
  <c r="J383" i="1"/>
  <c r="K383" i="1"/>
  <c r="L383" i="1"/>
  <c r="M383" i="1" s="1"/>
  <c r="N383" i="1"/>
  <c r="J384" i="1"/>
  <c r="K384" i="1"/>
  <c r="L384" i="1"/>
  <c r="M384" i="1" s="1"/>
  <c r="N384" i="1"/>
  <c r="J385" i="1"/>
  <c r="K385" i="1"/>
  <c r="L385" i="1"/>
  <c r="M385" i="1" s="1"/>
  <c r="N385" i="1"/>
  <c r="J386" i="1"/>
  <c r="K386" i="1"/>
  <c r="L386" i="1"/>
  <c r="M386" i="1" s="1"/>
  <c r="N386" i="1"/>
  <c r="J387" i="1"/>
  <c r="K387" i="1"/>
  <c r="L387" i="1"/>
  <c r="M387" i="1" s="1"/>
  <c r="N387" i="1"/>
  <c r="J388" i="1"/>
  <c r="K388" i="1"/>
  <c r="L388" i="1"/>
  <c r="M388" i="1" s="1"/>
  <c r="N388" i="1"/>
  <c r="J389" i="1"/>
  <c r="K389" i="1"/>
  <c r="L389" i="1"/>
  <c r="M389" i="1" s="1"/>
  <c r="N389" i="1"/>
  <c r="J390" i="1"/>
  <c r="K390" i="1"/>
  <c r="L390" i="1"/>
  <c r="M390" i="1" s="1"/>
  <c r="N390" i="1"/>
  <c r="J391" i="1"/>
  <c r="K391" i="1"/>
  <c r="L391" i="1"/>
  <c r="M391" i="1" s="1"/>
  <c r="N391" i="1"/>
  <c r="J392" i="1"/>
  <c r="K392" i="1"/>
  <c r="L392" i="1"/>
  <c r="M392" i="1" s="1"/>
  <c r="N392" i="1"/>
  <c r="J393" i="1"/>
  <c r="K393" i="1"/>
  <c r="L393" i="1"/>
  <c r="M393" i="1" s="1"/>
  <c r="N393" i="1"/>
  <c r="J394" i="1"/>
  <c r="K394" i="1"/>
  <c r="L394" i="1"/>
  <c r="M394" i="1" s="1"/>
  <c r="N394" i="1"/>
  <c r="J395" i="1"/>
  <c r="K395" i="1"/>
  <c r="L395" i="1"/>
  <c r="M395" i="1" s="1"/>
  <c r="N395" i="1"/>
  <c r="J396" i="1"/>
  <c r="K396" i="1"/>
  <c r="L396" i="1"/>
  <c r="M396" i="1" s="1"/>
  <c r="N396" i="1"/>
  <c r="J397" i="1"/>
  <c r="K397" i="1"/>
  <c r="L397" i="1"/>
  <c r="M397" i="1" s="1"/>
  <c r="N397" i="1"/>
  <c r="J398" i="1"/>
  <c r="K398" i="1"/>
  <c r="L398" i="1"/>
  <c r="M398" i="1" s="1"/>
  <c r="N398" i="1"/>
  <c r="J399" i="1"/>
  <c r="K399" i="1"/>
  <c r="L399" i="1"/>
  <c r="M399" i="1" s="1"/>
  <c r="N399" i="1"/>
  <c r="J400" i="1"/>
  <c r="K400" i="1"/>
  <c r="L400" i="1"/>
  <c r="M400" i="1" s="1"/>
  <c r="N400" i="1"/>
  <c r="J401" i="1"/>
  <c r="K401" i="1"/>
  <c r="L401" i="1"/>
  <c r="M401" i="1" s="1"/>
  <c r="N401" i="1"/>
  <c r="J402" i="1"/>
  <c r="K402" i="1"/>
  <c r="L402" i="1"/>
  <c r="M402" i="1" s="1"/>
  <c r="N402" i="1"/>
  <c r="J403" i="1"/>
  <c r="K403" i="1"/>
  <c r="L403" i="1"/>
  <c r="M403" i="1" s="1"/>
  <c r="N403" i="1"/>
  <c r="J404" i="1"/>
  <c r="K404" i="1"/>
  <c r="L404" i="1"/>
  <c r="M404" i="1" s="1"/>
  <c r="N404" i="1"/>
  <c r="J405" i="1"/>
  <c r="K405" i="1"/>
  <c r="L405" i="1"/>
  <c r="M405" i="1" s="1"/>
  <c r="N405" i="1"/>
  <c r="J406" i="1"/>
  <c r="K406" i="1"/>
  <c r="L406" i="1"/>
  <c r="M406" i="1" s="1"/>
  <c r="N406" i="1"/>
  <c r="J407" i="1"/>
  <c r="K407" i="1"/>
  <c r="L407" i="1"/>
  <c r="M407" i="1" s="1"/>
  <c r="N407" i="1"/>
  <c r="J408" i="1"/>
  <c r="K408" i="1"/>
  <c r="L408" i="1"/>
  <c r="M408" i="1" s="1"/>
  <c r="N408" i="1"/>
  <c r="J409" i="1"/>
  <c r="K409" i="1"/>
  <c r="L409" i="1"/>
  <c r="M409" i="1" s="1"/>
  <c r="N409" i="1"/>
  <c r="J410" i="1"/>
  <c r="K410" i="1"/>
  <c r="L410" i="1"/>
  <c r="M410" i="1" s="1"/>
  <c r="N410" i="1"/>
  <c r="J411" i="1"/>
  <c r="K411" i="1"/>
  <c r="L411" i="1"/>
  <c r="M411" i="1" s="1"/>
  <c r="N411" i="1"/>
  <c r="J412" i="1"/>
  <c r="K412" i="1"/>
  <c r="L412" i="1"/>
  <c r="M412" i="1" s="1"/>
  <c r="N412" i="1"/>
  <c r="J413" i="1"/>
  <c r="K413" i="1"/>
  <c r="L413" i="1"/>
  <c r="M413" i="1" s="1"/>
  <c r="N413" i="1"/>
  <c r="J414" i="1"/>
  <c r="K414" i="1"/>
  <c r="L414" i="1"/>
  <c r="M414" i="1" s="1"/>
  <c r="N414" i="1"/>
  <c r="J415" i="1"/>
  <c r="K415" i="1"/>
  <c r="L415" i="1"/>
  <c r="M415" i="1" s="1"/>
  <c r="N415" i="1"/>
  <c r="J416" i="1"/>
  <c r="K416" i="1"/>
  <c r="L416" i="1"/>
  <c r="M416" i="1" s="1"/>
  <c r="N416" i="1"/>
  <c r="J417" i="1"/>
  <c r="K417" i="1"/>
  <c r="L417" i="1"/>
  <c r="M417" i="1" s="1"/>
  <c r="N417" i="1"/>
  <c r="J418" i="1"/>
  <c r="K418" i="1"/>
  <c r="L418" i="1"/>
  <c r="M418" i="1" s="1"/>
  <c r="N418" i="1"/>
  <c r="J419" i="1"/>
  <c r="K419" i="1"/>
  <c r="L419" i="1"/>
  <c r="M419" i="1" s="1"/>
  <c r="N419" i="1"/>
  <c r="J420" i="1"/>
  <c r="K420" i="1"/>
  <c r="L420" i="1"/>
  <c r="M420" i="1" s="1"/>
  <c r="N420" i="1"/>
  <c r="J421" i="1"/>
  <c r="K421" i="1"/>
  <c r="L421" i="1"/>
  <c r="M421" i="1" s="1"/>
  <c r="N421" i="1"/>
  <c r="J422" i="1"/>
  <c r="K422" i="1"/>
  <c r="L422" i="1"/>
  <c r="M422" i="1" s="1"/>
  <c r="N422" i="1"/>
  <c r="J423" i="1"/>
  <c r="K423" i="1"/>
  <c r="L423" i="1"/>
  <c r="M423" i="1" s="1"/>
  <c r="N423" i="1"/>
  <c r="J424" i="1"/>
  <c r="K424" i="1"/>
  <c r="L424" i="1"/>
  <c r="M424" i="1" s="1"/>
  <c r="N424" i="1"/>
  <c r="J425" i="1"/>
  <c r="K425" i="1"/>
  <c r="L425" i="1"/>
  <c r="M425" i="1" s="1"/>
  <c r="N425" i="1"/>
  <c r="J426" i="1"/>
  <c r="K426" i="1"/>
  <c r="L426" i="1"/>
  <c r="M426" i="1" s="1"/>
  <c r="N426" i="1"/>
  <c r="J427" i="1"/>
  <c r="K427" i="1"/>
  <c r="L427" i="1"/>
  <c r="M427" i="1" s="1"/>
  <c r="N427" i="1"/>
  <c r="J428" i="1"/>
  <c r="K428" i="1"/>
  <c r="L428" i="1"/>
  <c r="M428" i="1" s="1"/>
  <c r="N428" i="1"/>
  <c r="J429" i="1"/>
  <c r="K429" i="1"/>
  <c r="L429" i="1"/>
  <c r="M429" i="1" s="1"/>
  <c r="N429" i="1"/>
  <c r="J430" i="1"/>
  <c r="K430" i="1"/>
  <c r="L430" i="1"/>
  <c r="M430" i="1" s="1"/>
  <c r="N430" i="1"/>
  <c r="J431" i="1"/>
  <c r="K431" i="1"/>
  <c r="L431" i="1"/>
  <c r="M431" i="1" s="1"/>
  <c r="N431" i="1"/>
  <c r="J432" i="1"/>
  <c r="K432" i="1"/>
  <c r="L432" i="1"/>
  <c r="M432" i="1" s="1"/>
  <c r="N432" i="1"/>
  <c r="J433" i="1"/>
  <c r="K433" i="1"/>
  <c r="L433" i="1"/>
  <c r="M433" i="1" s="1"/>
  <c r="N433" i="1"/>
  <c r="J434" i="1"/>
  <c r="K434" i="1"/>
  <c r="L434" i="1"/>
  <c r="M434" i="1" s="1"/>
  <c r="N434" i="1"/>
  <c r="J435" i="1"/>
  <c r="K435" i="1"/>
  <c r="L435" i="1"/>
  <c r="M435" i="1" s="1"/>
  <c r="N435" i="1"/>
  <c r="J436" i="1"/>
  <c r="K436" i="1"/>
  <c r="L436" i="1"/>
  <c r="M436" i="1" s="1"/>
  <c r="N436" i="1"/>
  <c r="J437" i="1"/>
  <c r="K437" i="1"/>
  <c r="L437" i="1"/>
  <c r="M437" i="1" s="1"/>
  <c r="N437" i="1"/>
  <c r="J438" i="1"/>
  <c r="K438" i="1"/>
  <c r="L438" i="1"/>
  <c r="M438" i="1" s="1"/>
  <c r="N438" i="1"/>
  <c r="J439" i="1"/>
  <c r="K439" i="1"/>
  <c r="L439" i="1"/>
  <c r="M439" i="1" s="1"/>
  <c r="N439" i="1"/>
  <c r="J440" i="1"/>
  <c r="K440" i="1"/>
  <c r="L440" i="1"/>
  <c r="M440" i="1" s="1"/>
  <c r="N440" i="1"/>
  <c r="J441" i="1"/>
  <c r="K441" i="1"/>
  <c r="L441" i="1"/>
  <c r="M441" i="1" s="1"/>
  <c r="N441" i="1"/>
  <c r="J442" i="1"/>
  <c r="K442" i="1"/>
  <c r="L442" i="1"/>
  <c r="M442" i="1" s="1"/>
  <c r="N442" i="1"/>
  <c r="J443" i="1"/>
  <c r="K443" i="1"/>
  <c r="L443" i="1"/>
  <c r="M443" i="1" s="1"/>
  <c r="N443" i="1"/>
  <c r="J444" i="1"/>
  <c r="K444" i="1"/>
  <c r="L444" i="1"/>
  <c r="M444" i="1" s="1"/>
  <c r="N444" i="1"/>
  <c r="J445" i="1"/>
  <c r="K445" i="1"/>
  <c r="L445" i="1"/>
  <c r="M445" i="1" s="1"/>
  <c r="N445" i="1"/>
  <c r="J446" i="1"/>
  <c r="K446" i="1"/>
  <c r="L446" i="1"/>
  <c r="M446" i="1" s="1"/>
  <c r="N446" i="1"/>
  <c r="J447" i="1"/>
  <c r="K447" i="1"/>
  <c r="L447" i="1"/>
  <c r="M447" i="1" s="1"/>
  <c r="N447" i="1"/>
  <c r="J448" i="1"/>
  <c r="K448" i="1"/>
  <c r="L448" i="1"/>
  <c r="M448" i="1" s="1"/>
  <c r="N448" i="1"/>
  <c r="J449" i="1"/>
  <c r="K449" i="1"/>
  <c r="L449" i="1"/>
  <c r="M449" i="1" s="1"/>
  <c r="N449" i="1"/>
  <c r="J450" i="1"/>
  <c r="K450" i="1"/>
  <c r="L450" i="1"/>
  <c r="M450" i="1" s="1"/>
  <c r="N450" i="1"/>
  <c r="J451" i="1"/>
  <c r="K451" i="1"/>
  <c r="L451" i="1"/>
  <c r="M451" i="1" s="1"/>
  <c r="N451" i="1"/>
  <c r="J452" i="1"/>
  <c r="K452" i="1"/>
  <c r="L452" i="1"/>
  <c r="M452" i="1" s="1"/>
  <c r="N452" i="1"/>
  <c r="J453" i="1"/>
  <c r="K453" i="1"/>
  <c r="L453" i="1"/>
  <c r="M453" i="1" s="1"/>
  <c r="N453" i="1"/>
  <c r="J454" i="1"/>
  <c r="K454" i="1"/>
  <c r="L454" i="1"/>
  <c r="M454" i="1" s="1"/>
  <c r="N454" i="1"/>
  <c r="J455" i="1"/>
  <c r="K455" i="1"/>
  <c r="L455" i="1"/>
  <c r="M455" i="1" s="1"/>
  <c r="N455" i="1"/>
  <c r="J456" i="1"/>
  <c r="K456" i="1"/>
  <c r="L456" i="1"/>
  <c r="M456" i="1" s="1"/>
  <c r="N456" i="1"/>
  <c r="J457" i="1"/>
  <c r="K457" i="1"/>
  <c r="L457" i="1"/>
  <c r="M457" i="1" s="1"/>
  <c r="N457" i="1"/>
  <c r="J458" i="1"/>
  <c r="K458" i="1"/>
  <c r="L458" i="1"/>
  <c r="M458" i="1" s="1"/>
  <c r="N458" i="1"/>
  <c r="J459" i="1"/>
  <c r="K459" i="1"/>
  <c r="L459" i="1"/>
  <c r="M459" i="1" s="1"/>
  <c r="N459" i="1"/>
  <c r="J460" i="1"/>
  <c r="K460" i="1"/>
  <c r="L460" i="1"/>
  <c r="M460" i="1" s="1"/>
  <c r="N460" i="1"/>
  <c r="J461" i="1"/>
  <c r="K461" i="1"/>
  <c r="L461" i="1"/>
  <c r="M461" i="1" s="1"/>
  <c r="N461" i="1"/>
  <c r="J462" i="1"/>
  <c r="K462" i="1"/>
  <c r="L462" i="1"/>
  <c r="M462" i="1" s="1"/>
  <c r="N462" i="1"/>
  <c r="J463" i="1"/>
  <c r="K463" i="1"/>
  <c r="L463" i="1"/>
  <c r="M463" i="1" s="1"/>
  <c r="N463" i="1"/>
  <c r="J464" i="1"/>
  <c r="K464" i="1"/>
  <c r="L464" i="1"/>
  <c r="M464" i="1" s="1"/>
  <c r="N464" i="1"/>
  <c r="J465" i="1"/>
  <c r="K465" i="1"/>
  <c r="L465" i="1"/>
  <c r="M465" i="1" s="1"/>
  <c r="N465" i="1"/>
  <c r="J466" i="1"/>
  <c r="K466" i="1"/>
  <c r="L466" i="1"/>
  <c r="M466" i="1" s="1"/>
  <c r="N466" i="1"/>
  <c r="J467" i="1"/>
  <c r="K467" i="1"/>
  <c r="L467" i="1"/>
  <c r="M467" i="1" s="1"/>
  <c r="N467" i="1"/>
  <c r="J468" i="1"/>
  <c r="K468" i="1"/>
  <c r="L468" i="1"/>
  <c r="M468" i="1" s="1"/>
  <c r="N468" i="1"/>
  <c r="J469" i="1"/>
  <c r="K469" i="1"/>
  <c r="L469" i="1"/>
  <c r="M469" i="1" s="1"/>
  <c r="N469" i="1"/>
  <c r="J470" i="1"/>
  <c r="K470" i="1"/>
  <c r="L470" i="1"/>
  <c r="M470" i="1" s="1"/>
  <c r="N470" i="1"/>
  <c r="J471" i="1"/>
  <c r="K471" i="1"/>
  <c r="L471" i="1"/>
  <c r="M471" i="1" s="1"/>
  <c r="N471" i="1"/>
  <c r="J472" i="1"/>
  <c r="K472" i="1"/>
  <c r="L472" i="1"/>
  <c r="M472" i="1" s="1"/>
  <c r="N472" i="1"/>
  <c r="J473" i="1"/>
  <c r="K473" i="1"/>
  <c r="L473" i="1"/>
  <c r="M473" i="1" s="1"/>
  <c r="N473" i="1"/>
  <c r="J474" i="1"/>
  <c r="K474" i="1"/>
  <c r="L474" i="1"/>
  <c r="M474" i="1" s="1"/>
  <c r="N474" i="1"/>
  <c r="J475" i="1"/>
  <c r="K475" i="1"/>
  <c r="L475" i="1"/>
  <c r="M475" i="1" s="1"/>
  <c r="N475" i="1"/>
  <c r="J476" i="1"/>
  <c r="K476" i="1"/>
  <c r="L476" i="1"/>
  <c r="M476" i="1" s="1"/>
  <c r="N476" i="1"/>
  <c r="J477" i="1"/>
  <c r="K477" i="1"/>
  <c r="L477" i="1"/>
  <c r="M477" i="1" s="1"/>
  <c r="N477" i="1"/>
  <c r="J478" i="1"/>
  <c r="K478" i="1"/>
  <c r="L478" i="1"/>
  <c r="M478" i="1" s="1"/>
  <c r="N478" i="1"/>
  <c r="J479" i="1"/>
  <c r="K479" i="1"/>
  <c r="L479" i="1"/>
  <c r="M479" i="1" s="1"/>
  <c r="N479" i="1"/>
  <c r="J480" i="1"/>
  <c r="K480" i="1"/>
  <c r="L480" i="1"/>
  <c r="M480" i="1" s="1"/>
  <c r="N480" i="1"/>
  <c r="J481" i="1"/>
  <c r="K481" i="1"/>
  <c r="L481" i="1"/>
  <c r="M481" i="1" s="1"/>
  <c r="N481" i="1"/>
  <c r="J482" i="1"/>
  <c r="K482" i="1"/>
  <c r="L482" i="1"/>
  <c r="M482" i="1" s="1"/>
  <c r="N482" i="1"/>
  <c r="J483" i="1"/>
  <c r="K483" i="1"/>
  <c r="L483" i="1"/>
  <c r="M483" i="1" s="1"/>
  <c r="N483" i="1"/>
  <c r="J484" i="1"/>
  <c r="K484" i="1"/>
  <c r="L484" i="1"/>
  <c r="M484" i="1" s="1"/>
  <c r="N484" i="1"/>
  <c r="J485" i="1"/>
  <c r="K485" i="1"/>
  <c r="L485" i="1"/>
  <c r="M485" i="1" s="1"/>
  <c r="N485" i="1"/>
  <c r="J486" i="1"/>
  <c r="K486" i="1"/>
  <c r="L486" i="1"/>
  <c r="M486" i="1" s="1"/>
  <c r="N486" i="1"/>
  <c r="J487" i="1"/>
  <c r="K487" i="1"/>
  <c r="L487" i="1"/>
  <c r="M487" i="1" s="1"/>
  <c r="N487" i="1"/>
  <c r="J488" i="1"/>
  <c r="K488" i="1"/>
  <c r="L488" i="1"/>
  <c r="M488" i="1" s="1"/>
  <c r="N488" i="1"/>
  <c r="J489" i="1"/>
  <c r="K489" i="1"/>
  <c r="L489" i="1"/>
  <c r="M489" i="1" s="1"/>
  <c r="N489" i="1"/>
  <c r="J490" i="1"/>
  <c r="K490" i="1"/>
  <c r="L490" i="1"/>
  <c r="M490" i="1" s="1"/>
  <c r="N490" i="1"/>
  <c r="J491" i="1"/>
  <c r="K491" i="1"/>
  <c r="L491" i="1"/>
  <c r="M491" i="1" s="1"/>
  <c r="N491" i="1"/>
  <c r="J492" i="1"/>
  <c r="K492" i="1"/>
  <c r="L492" i="1"/>
  <c r="M492" i="1" s="1"/>
  <c r="N492" i="1"/>
  <c r="J493" i="1"/>
  <c r="K493" i="1"/>
  <c r="L493" i="1"/>
  <c r="M493" i="1" s="1"/>
  <c r="N493" i="1"/>
  <c r="J494" i="1"/>
  <c r="K494" i="1"/>
  <c r="L494" i="1"/>
  <c r="M494" i="1" s="1"/>
  <c r="N494" i="1"/>
  <c r="J495" i="1"/>
  <c r="K495" i="1"/>
  <c r="L495" i="1"/>
  <c r="M495" i="1" s="1"/>
  <c r="N495" i="1"/>
  <c r="J496" i="1"/>
  <c r="K496" i="1"/>
  <c r="L496" i="1"/>
  <c r="M496" i="1" s="1"/>
  <c r="N496" i="1"/>
  <c r="J497" i="1"/>
  <c r="K497" i="1"/>
  <c r="L497" i="1"/>
  <c r="M497" i="1" s="1"/>
  <c r="N497" i="1"/>
  <c r="J498" i="1"/>
  <c r="K498" i="1"/>
  <c r="L498" i="1"/>
  <c r="M498" i="1" s="1"/>
  <c r="N498" i="1"/>
  <c r="J499" i="1"/>
  <c r="K499" i="1"/>
  <c r="L499" i="1"/>
  <c r="M499" i="1" s="1"/>
  <c r="N499" i="1"/>
  <c r="J500" i="1"/>
  <c r="K500" i="1"/>
  <c r="L500" i="1"/>
  <c r="M500" i="1" s="1"/>
  <c r="N500" i="1"/>
  <c r="J501" i="1"/>
  <c r="K501" i="1"/>
  <c r="L501" i="1"/>
  <c r="M501" i="1" s="1"/>
  <c r="N501" i="1"/>
  <c r="J502" i="1"/>
  <c r="K502" i="1"/>
  <c r="L502" i="1"/>
  <c r="M502" i="1" s="1"/>
  <c r="N502" i="1"/>
  <c r="J503" i="1"/>
  <c r="K503" i="1"/>
  <c r="L503" i="1"/>
  <c r="M503" i="1" s="1"/>
  <c r="N503" i="1"/>
  <c r="J504" i="1"/>
  <c r="K504" i="1"/>
  <c r="L504" i="1"/>
  <c r="M504" i="1" s="1"/>
  <c r="N504" i="1"/>
  <c r="J505" i="1"/>
  <c r="K505" i="1"/>
  <c r="L505" i="1"/>
  <c r="M505" i="1" s="1"/>
  <c r="N505" i="1"/>
  <c r="J506" i="1"/>
  <c r="K506" i="1"/>
  <c r="L506" i="1"/>
  <c r="M506" i="1" s="1"/>
  <c r="N506" i="1"/>
  <c r="J507" i="1"/>
  <c r="K507" i="1"/>
  <c r="L507" i="1"/>
  <c r="M507" i="1" s="1"/>
  <c r="N507" i="1"/>
  <c r="J508" i="1"/>
  <c r="K508" i="1"/>
  <c r="L508" i="1"/>
  <c r="M508" i="1" s="1"/>
  <c r="N508" i="1"/>
  <c r="J509" i="1"/>
  <c r="K509" i="1"/>
  <c r="L509" i="1"/>
  <c r="M509" i="1" s="1"/>
  <c r="N509" i="1"/>
  <c r="J510" i="1"/>
  <c r="K510" i="1"/>
  <c r="L510" i="1"/>
  <c r="M510" i="1" s="1"/>
  <c r="N510" i="1"/>
  <c r="J511" i="1"/>
  <c r="K511" i="1"/>
  <c r="L511" i="1"/>
  <c r="M511" i="1" s="1"/>
  <c r="N511" i="1"/>
  <c r="J512" i="1"/>
  <c r="K512" i="1"/>
  <c r="L512" i="1"/>
  <c r="M512" i="1" s="1"/>
  <c r="N512" i="1"/>
  <c r="J513" i="1"/>
  <c r="K513" i="1"/>
  <c r="L513" i="1"/>
  <c r="M513" i="1" s="1"/>
  <c r="N513" i="1"/>
  <c r="J514" i="1"/>
  <c r="K514" i="1"/>
  <c r="L514" i="1"/>
  <c r="M514" i="1" s="1"/>
  <c r="N514" i="1"/>
  <c r="J515" i="1"/>
  <c r="K515" i="1"/>
  <c r="L515" i="1"/>
  <c r="M515" i="1" s="1"/>
  <c r="N515" i="1"/>
  <c r="J516" i="1"/>
  <c r="K516" i="1"/>
  <c r="L516" i="1"/>
  <c r="M516" i="1" s="1"/>
  <c r="N516" i="1"/>
  <c r="J517" i="1"/>
  <c r="K517" i="1"/>
  <c r="L517" i="1"/>
  <c r="M517" i="1" s="1"/>
  <c r="N517" i="1"/>
  <c r="J518" i="1"/>
  <c r="K518" i="1"/>
  <c r="L518" i="1"/>
  <c r="M518" i="1" s="1"/>
  <c r="N518" i="1"/>
  <c r="J519" i="1"/>
  <c r="K519" i="1"/>
  <c r="L519" i="1"/>
  <c r="M519" i="1" s="1"/>
  <c r="N519" i="1"/>
  <c r="J520" i="1"/>
  <c r="K520" i="1"/>
  <c r="L520" i="1"/>
  <c r="M520" i="1" s="1"/>
  <c r="N520" i="1"/>
  <c r="J521" i="1"/>
  <c r="K521" i="1"/>
  <c r="L521" i="1"/>
  <c r="M521" i="1" s="1"/>
  <c r="N521" i="1"/>
  <c r="J522" i="1"/>
  <c r="K522" i="1"/>
  <c r="L522" i="1"/>
  <c r="M522" i="1" s="1"/>
  <c r="N522" i="1"/>
  <c r="J523" i="1"/>
  <c r="K523" i="1"/>
  <c r="L523" i="1"/>
  <c r="M523" i="1" s="1"/>
  <c r="N523" i="1"/>
  <c r="J524" i="1"/>
  <c r="K524" i="1"/>
  <c r="L524" i="1"/>
  <c r="M524" i="1" s="1"/>
  <c r="N524" i="1"/>
  <c r="J525" i="1"/>
  <c r="K525" i="1"/>
  <c r="L525" i="1"/>
  <c r="M525" i="1" s="1"/>
  <c r="N525" i="1"/>
  <c r="J526" i="1"/>
  <c r="K526" i="1"/>
  <c r="L526" i="1"/>
  <c r="M526" i="1" s="1"/>
  <c r="N526" i="1"/>
  <c r="J527" i="1"/>
  <c r="K527" i="1"/>
  <c r="L527" i="1"/>
  <c r="M527" i="1" s="1"/>
  <c r="N527" i="1"/>
  <c r="J528" i="1"/>
  <c r="K528" i="1"/>
  <c r="L528" i="1"/>
  <c r="M528" i="1" s="1"/>
  <c r="N528" i="1"/>
  <c r="J529" i="1"/>
  <c r="K529" i="1"/>
  <c r="L529" i="1"/>
  <c r="M529" i="1" s="1"/>
  <c r="N529" i="1"/>
  <c r="J530" i="1"/>
  <c r="K530" i="1"/>
  <c r="L530" i="1"/>
  <c r="M530" i="1" s="1"/>
  <c r="N530" i="1"/>
  <c r="J531" i="1"/>
  <c r="K531" i="1"/>
  <c r="L531" i="1"/>
  <c r="M531" i="1" s="1"/>
  <c r="N531" i="1"/>
  <c r="J532" i="1"/>
  <c r="K532" i="1"/>
  <c r="L532" i="1"/>
  <c r="M532" i="1" s="1"/>
  <c r="N532" i="1"/>
  <c r="J533" i="1"/>
  <c r="K533" i="1"/>
  <c r="L533" i="1"/>
  <c r="M533" i="1" s="1"/>
  <c r="N533" i="1"/>
  <c r="J534" i="1"/>
  <c r="K534" i="1"/>
  <c r="L534" i="1"/>
  <c r="M534" i="1" s="1"/>
  <c r="N534" i="1"/>
  <c r="J535" i="1"/>
  <c r="K535" i="1"/>
  <c r="L535" i="1"/>
  <c r="M535" i="1" s="1"/>
  <c r="N535" i="1"/>
  <c r="J536" i="1"/>
  <c r="K536" i="1"/>
  <c r="L536" i="1"/>
  <c r="M536" i="1" s="1"/>
  <c r="N536" i="1"/>
  <c r="J537" i="1"/>
  <c r="K537" i="1"/>
  <c r="L537" i="1"/>
  <c r="M537" i="1" s="1"/>
  <c r="N537" i="1"/>
  <c r="J538" i="1"/>
  <c r="K538" i="1"/>
  <c r="L538" i="1"/>
  <c r="M538" i="1" s="1"/>
  <c r="N538" i="1"/>
  <c r="J539" i="1"/>
  <c r="K539" i="1"/>
  <c r="L539" i="1"/>
  <c r="M539" i="1" s="1"/>
  <c r="N539" i="1"/>
  <c r="J540" i="1"/>
  <c r="K540" i="1"/>
  <c r="L540" i="1"/>
  <c r="M540" i="1" s="1"/>
  <c r="N540" i="1"/>
  <c r="J541" i="1"/>
  <c r="K541" i="1"/>
  <c r="L541" i="1"/>
  <c r="M541" i="1" s="1"/>
  <c r="N541" i="1"/>
  <c r="J542" i="1"/>
  <c r="K542" i="1"/>
  <c r="L542" i="1"/>
  <c r="M542" i="1" s="1"/>
  <c r="N542" i="1"/>
  <c r="J543" i="1"/>
  <c r="K543" i="1"/>
  <c r="L543" i="1"/>
  <c r="M543" i="1" s="1"/>
  <c r="N543" i="1"/>
  <c r="J544" i="1"/>
  <c r="K544" i="1"/>
  <c r="L544" i="1"/>
  <c r="M544" i="1" s="1"/>
  <c r="N544" i="1"/>
  <c r="J545" i="1"/>
  <c r="K545" i="1"/>
  <c r="L545" i="1"/>
  <c r="M545" i="1" s="1"/>
  <c r="N545" i="1"/>
  <c r="J546" i="1"/>
  <c r="K546" i="1"/>
  <c r="L546" i="1"/>
  <c r="M546" i="1" s="1"/>
  <c r="N546" i="1"/>
  <c r="J547" i="1"/>
  <c r="K547" i="1"/>
  <c r="L547" i="1"/>
  <c r="M547" i="1" s="1"/>
  <c r="N547" i="1"/>
  <c r="J548" i="1"/>
  <c r="K548" i="1"/>
  <c r="L548" i="1"/>
  <c r="M548" i="1" s="1"/>
  <c r="N548" i="1"/>
  <c r="J549" i="1"/>
  <c r="K549" i="1"/>
  <c r="L549" i="1"/>
  <c r="M549" i="1" s="1"/>
  <c r="N549" i="1"/>
  <c r="J550" i="1"/>
  <c r="K550" i="1"/>
  <c r="L550" i="1"/>
  <c r="M550" i="1" s="1"/>
  <c r="N550" i="1"/>
  <c r="J551" i="1"/>
  <c r="K551" i="1"/>
  <c r="L551" i="1"/>
  <c r="M551" i="1" s="1"/>
  <c r="N551" i="1"/>
  <c r="J552" i="1"/>
  <c r="K552" i="1"/>
  <c r="L552" i="1"/>
  <c r="M552" i="1" s="1"/>
  <c r="N552" i="1"/>
  <c r="J553" i="1"/>
  <c r="K553" i="1"/>
  <c r="L553" i="1"/>
  <c r="M553" i="1" s="1"/>
  <c r="N553" i="1"/>
  <c r="J554" i="1"/>
  <c r="K554" i="1"/>
  <c r="L554" i="1"/>
  <c r="M554" i="1" s="1"/>
  <c r="N554" i="1"/>
  <c r="J555" i="1"/>
  <c r="K555" i="1"/>
  <c r="L555" i="1"/>
  <c r="M555" i="1" s="1"/>
  <c r="N555" i="1"/>
  <c r="J556" i="1"/>
  <c r="K556" i="1"/>
  <c r="L556" i="1"/>
  <c r="M556" i="1" s="1"/>
  <c r="N556" i="1"/>
  <c r="J557" i="1"/>
  <c r="K557" i="1"/>
  <c r="L557" i="1"/>
  <c r="M557" i="1" s="1"/>
  <c r="N557" i="1"/>
  <c r="J558" i="1"/>
  <c r="K558" i="1"/>
  <c r="L558" i="1"/>
  <c r="M558" i="1" s="1"/>
  <c r="N558" i="1"/>
  <c r="J559" i="1"/>
  <c r="K559" i="1"/>
  <c r="L559" i="1"/>
  <c r="M559" i="1" s="1"/>
  <c r="N559" i="1"/>
  <c r="J560" i="1"/>
  <c r="K560" i="1"/>
  <c r="L560" i="1"/>
  <c r="M560" i="1" s="1"/>
  <c r="N560" i="1"/>
  <c r="J561" i="1"/>
  <c r="K561" i="1"/>
  <c r="L561" i="1"/>
  <c r="M561" i="1" s="1"/>
  <c r="N561" i="1"/>
  <c r="J562" i="1"/>
  <c r="K562" i="1"/>
  <c r="L562" i="1"/>
  <c r="M562" i="1" s="1"/>
  <c r="N562" i="1"/>
  <c r="J563" i="1"/>
  <c r="K563" i="1"/>
  <c r="L563" i="1"/>
  <c r="M563" i="1" s="1"/>
  <c r="N563" i="1"/>
  <c r="J564" i="1"/>
  <c r="K564" i="1"/>
  <c r="L564" i="1"/>
  <c r="M564" i="1" s="1"/>
  <c r="N564" i="1"/>
  <c r="J565" i="1"/>
  <c r="K565" i="1"/>
  <c r="L565" i="1"/>
  <c r="M565" i="1" s="1"/>
  <c r="N565" i="1"/>
  <c r="J566" i="1"/>
  <c r="K566" i="1"/>
  <c r="L566" i="1"/>
  <c r="M566" i="1" s="1"/>
  <c r="N566" i="1"/>
  <c r="J567" i="1"/>
  <c r="K567" i="1"/>
  <c r="L567" i="1"/>
  <c r="M567" i="1" s="1"/>
  <c r="N567" i="1"/>
  <c r="J568" i="1"/>
  <c r="K568" i="1"/>
  <c r="L568" i="1"/>
  <c r="M568" i="1" s="1"/>
  <c r="N568" i="1"/>
  <c r="J569" i="1"/>
  <c r="K569" i="1"/>
  <c r="L569" i="1"/>
  <c r="M569" i="1" s="1"/>
  <c r="N569" i="1"/>
  <c r="J570" i="1"/>
  <c r="K570" i="1"/>
  <c r="L570" i="1"/>
  <c r="M570" i="1" s="1"/>
  <c r="N570" i="1"/>
  <c r="J571" i="1"/>
  <c r="K571" i="1"/>
  <c r="L571" i="1"/>
  <c r="M571" i="1" s="1"/>
  <c r="N571" i="1"/>
  <c r="J572" i="1"/>
  <c r="K572" i="1"/>
  <c r="L572" i="1"/>
  <c r="M572" i="1" s="1"/>
  <c r="N572" i="1"/>
  <c r="J573" i="1"/>
  <c r="K573" i="1"/>
  <c r="L573" i="1"/>
  <c r="M573" i="1" s="1"/>
  <c r="N573" i="1"/>
  <c r="J574" i="1"/>
  <c r="K574" i="1"/>
  <c r="L574" i="1"/>
  <c r="M574" i="1" s="1"/>
  <c r="N574" i="1"/>
  <c r="J575" i="1"/>
  <c r="K575" i="1"/>
  <c r="L575" i="1"/>
  <c r="M575" i="1" s="1"/>
  <c r="N575" i="1"/>
  <c r="J576" i="1"/>
  <c r="K576" i="1"/>
  <c r="L576" i="1"/>
  <c r="M576" i="1" s="1"/>
  <c r="N576" i="1"/>
  <c r="J577" i="1"/>
  <c r="K577" i="1"/>
  <c r="L577" i="1"/>
  <c r="M577" i="1" s="1"/>
  <c r="N577" i="1"/>
  <c r="J578" i="1"/>
  <c r="K578" i="1"/>
  <c r="L578" i="1"/>
  <c r="M578" i="1" s="1"/>
  <c r="N578" i="1"/>
  <c r="J579" i="1"/>
  <c r="K579" i="1"/>
  <c r="L579" i="1"/>
  <c r="M579" i="1" s="1"/>
  <c r="N579" i="1"/>
  <c r="J580" i="1"/>
  <c r="K580" i="1"/>
  <c r="L580" i="1"/>
  <c r="M580" i="1" s="1"/>
  <c r="N580" i="1"/>
  <c r="J581" i="1"/>
  <c r="K581" i="1"/>
  <c r="L581" i="1"/>
  <c r="M581" i="1" s="1"/>
  <c r="N581" i="1"/>
  <c r="J582" i="1"/>
  <c r="K582" i="1"/>
  <c r="L582" i="1"/>
  <c r="M582" i="1" s="1"/>
  <c r="N582" i="1"/>
  <c r="J583" i="1"/>
  <c r="K583" i="1"/>
  <c r="L583" i="1"/>
  <c r="M583" i="1" s="1"/>
  <c r="N583" i="1"/>
  <c r="J584" i="1"/>
  <c r="K584" i="1"/>
  <c r="L584" i="1"/>
  <c r="M584" i="1" s="1"/>
  <c r="N584" i="1"/>
  <c r="J585" i="1"/>
  <c r="K585" i="1"/>
  <c r="L585" i="1"/>
  <c r="M585" i="1" s="1"/>
  <c r="N585" i="1"/>
  <c r="J586" i="1"/>
  <c r="K586" i="1"/>
  <c r="L586" i="1"/>
  <c r="M586" i="1" s="1"/>
  <c r="N586" i="1"/>
  <c r="J587" i="1"/>
  <c r="K587" i="1"/>
  <c r="L587" i="1"/>
  <c r="M587" i="1" s="1"/>
  <c r="N587" i="1"/>
  <c r="J588" i="1"/>
  <c r="K588" i="1"/>
  <c r="L588" i="1"/>
  <c r="M588" i="1" s="1"/>
  <c r="N588" i="1"/>
  <c r="J589" i="1"/>
  <c r="K589" i="1"/>
  <c r="L589" i="1"/>
  <c r="M589" i="1" s="1"/>
  <c r="N589" i="1"/>
  <c r="J590" i="1"/>
  <c r="K590" i="1"/>
  <c r="L590" i="1"/>
  <c r="M590" i="1" s="1"/>
  <c r="N590" i="1"/>
  <c r="J591" i="1"/>
  <c r="K591" i="1"/>
  <c r="L591" i="1"/>
  <c r="M591" i="1" s="1"/>
  <c r="N591" i="1"/>
  <c r="J592" i="1"/>
  <c r="K592" i="1"/>
  <c r="L592" i="1"/>
  <c r="M592" i="1" s="1"/>
  <c r="N592" i="1"/>
  <c r="J593" i="1"/>
  <c r="K593" i="1"/>
  <c r="L593" i="1"/>
  <c r="M593" i="1" s="1"/>
  <c r="N593" i="1"/>
  <c r="J594" i="1"/>
  <c r="K594" i="1"/>
  <c r="L594" i="1"/>
  <c r="M594" i="1" s="1"/>
  <c r="N594" i="1"/>
  <c r="J595" i="1"/>
  <c r="K595" i="1"/>
  <c r="L595" i="1"/>
  <c r="M595" i="1" s="1"/>
  <c r="N595" i="1"/>
  <c r="J596" i="1"/>
  <c r="K596" i="1"/>
  <c r="L596" i="1"/>
  <c r="M596" i="1" s="1"/>
  <c r="N596" i="1"/>
  <c r="J597" i="1"/>
  <c r="K597" i="1"/>
  <c r="L597" i="1"/>
  <c r="M597" i="1" s="1"/>
  <c r="N597" i="1"/>
  <c r="J598" i="1"/>
  <c r="K598" i="1"/>
  <c r="L598" i="1"/>
  <c r="M598" i="1" s="1"/>
  <c r="N598" i="1"/>
  <c r="J599" i="1"/>
  <c r="K599" i="1"/>
  <c r="L599" i="1"/>
  <c r="M599" i="1" s="1"/>
  <c r="N599" i="1"/>
  <c r="J600" i="1"/>
  <c r="K600" i="1"/>
  <c r="L600" i="1"/>
  <c r="M600" i="1" s="1"/>
  <c r="N600" i="1"/>
  <c r="J601" i="1"/>
  <c r="K601" i="1"/>
  <c r="L601" i="1"/>
  <c r="M601" i="1" s="1"/>
  <c r="N601" i="1"/>
  <c r="J602" i="1"/>
  <c r="K602" i="1"/>
  <c r="L602" i="1"/>
  <c r="M602" i="1" s="1"/>
  <c r="N602" i="1"/>
  <c r="J603" i="1"/>
  <c r="K603" i="1"/>
  <c r="L603" i="1"/>
  <c r="M603" i="1" s="1"/>
  <c r="N603" i="1"/>
  <c r="J604" i="1"/>
  <c r="K604" i="1"/>
  <c r="L604" i="1"/>
  <c r="M604" i="1" s="1"/>
  <c r="N604" i="1"/>
  <c r="J605" i="1"/>
  <c r="K605" i="1"/>
  <c r="L605" i="1"/>
  <c r="M605" i="1" s="1"/>
  <c r="N605" i="1"/>
  <c r="J606" i="1"/>
  <c r="K606" i="1"/>
  <c r="L606" i="1"/>
  <c r="M606" i="1" s="1"/>
  <c r="N606" i="1"/>
  <c r="J607" i="1"/>
  <c r="K607" i="1"/>
  <c r="L607" i="1"/>
  <c r="M607" i="1" s="1"/>
  <c r="N607" i="1"/>
  <c r="J608" i="1"/>
  <c r="K608" i="1"/>
  <c r="L608" i="1"/>
  <c r="M608" i="1" s="1"/>
  <c r="N608" i="1"/>
  <c r="J609" i="1"/>
  <c r="K609" i="1"/>
  <c r="L609" i="1"/>
  <c r="M609" i="1" s="1"/>
  <c r="N609" i="1"/>
  <c r="J610" i="1"/>
  <c r="K610" i="1"/>
  <c r="L610" i="1"/>
  <c r="M610" i="1" s="1"/>
  <c r="N610" i="1"/>
  <c r="J611" i="1"/>
  <c r="K611" i="1"/>
  <c r="L611" i="1"/>
  <c r="M611" i="1" s="1"/>
  <c r="N611" i="1"/>
  <c r="J612" i="1"/>
  <c r="K612" i="1"/>
  <c r="L612" i="1"/>
  <c r="M612" i="1" s="1"/>
  <c r="N612" i="1"/>
  <c r="J613" i="1"/>
  <c r="K613" i="1"/>
  <c r="L613" i="1"/>
  <c r="M613" i="1" s="1"/>
  <c r="N613" i="1"/>
  <c r="J614" i="1"/>
  <c r="K614" i="1"/>
  <c r="L614" i="1"/>
  <c r="M614" i="1" s="1"/>
  <c r="N614" i="1"/>
  <c r="J615" i="1"/>
  <c r="K615" i="1"/>
  <c r="L615" i="1"/>
  <c r="M615" i="1" s="1"/>
  <c r="N615" i="1"/>
  <c r="J616" i="1"/>
  <c r="K616" i="1"/>
  <c r="L616" i="1"/>
  <c r="M616" i="1" s="1"/>
  <c r="N616" i="1"/>
  <c r="J617" i="1"/>
  <c r="K617" i="1"/>
  <c r="L617" i="1"/>
  <c r="M617" i="1" s="1"/>
  <c r="N617" i="1"/>
  <c r="J618" i="1"/>
  <c r="K618" i="1"/>
  <c r="L618" i="1"/>
  <c r="M618" i="1" s="1"/>
  <c r="N618" i="1"/>
  <c r="J619" i="1"/>
  <c r="K619" i="1"/>
  <c r="L619" i="1"/>
  <c r="M619" i="1" s="1"/>
  <c r="N619" i="1"/>
  <c r="J620" i="1"/>
  <c r="K620" i="1"/>
  <c r="L620" i="1"/>
  <c r="M620" i="1" s="1"/>
  <c r="N620" i="1"/>
  <c r="J621" i="1"/>
  <c r="K621" i="1"/>
  <c r="L621" i="1"/>
  <c r="M621" i="1" s="1"/>
  <c r="N621" i="1"/>
  <c r="J622" i="1"/>
  <c r="K622" i="1"/>
  <c r="L622" i="1"/>
  <c r="M622" i="1" s="1"/>
  <c r="N622" i="1"/>
  <c r="J623" i="1"/>
  <c r="K623" i="1"/>
  <c r="L623" i="1"/>
  <c r="M623" i="1" s="1"/>
  <c r="N623" i="1"/>
  <c r="J624" i="1"/>
  <c r="K624" i="1"/>
  <c r="L624" i="1"/>
  <c r="M624" i="1" s="1"/>
  <c r="N624" i="1"/>
  <c r="J625" i="1"/>
  <c r="K625" i="1"/>
  <c r="L625" i="1"/>
  <c r="M625" i="1" s="1"/>
  <c r="N625" i="1"/>
  <c r="J626" i="1"/>
  <c r="K626" i="1"/>
  <c r="L626" i="1"/>
  <c r="M626" i="1" s="1"/>
  <c r="N626" i="1"/>
  <c r="J627" i="1"/>
  <c r="K627" i="1"/>
  <c r="L627" i="1"/>
  <c r="M627" i="1" s="1"/>
  <c r="N627" i="1"/>
  <c r="J628" i="1"/>
  <c r="K628" i="1"/>
  <c r="L628" i="1"/>
  <c r="M628" i="1" s="1"/>
  <c r="N628" i="1"/>
  <c r="J629" i="1"/>
  <c r="K629" i="1"/>
  <c r="L629" i="1"/>
  <c r="M629" i="1" s="1"/>
  <c r="N629" i="1"/>
  <c r="J630" i="1"/>
  <c r="K630" i="1"/>
  <c r="L630" i="1"/>
  <c r="M630" i="1" s="1"/>
  <c r="N630" i="1"/>
  <c r="J631" i="1"/>
  <c r="K631" i="1"/>
  <c r="L631" i="1"/>
  <c r="M631" i="1" s="1"/>
  <c r="N631" i="1"/>
  <c r="J632" i="1"/>
  <c r="K632" i="1"/>
  <c r="L632" i="1"/>
  <c r="M632" i="1" s="1"/>
  <c r="N632" i="1"/>
  <c r="J633" i="1"/>
  <c r="K633" i="1"/>
  <c r="L633" i="1"/>
  <c r="M633" i="1" s="1"/>
  <c r="N633" i="1"/>
  <c r="J634" i="1"/>
  <c r="K634" i="1"/>
  <c r="L634" i="1"/>
  <c r="M634" i="1" s="1"/>
  <c r="N634" i="1"/>
  <c r="J635" i="1"/>
  <c r="K635" i="1"/>
  <c r="L635" i="1"/>
  <c r="M635" i="1" s="1"/>
  <c r="N635" i="1"/>
  <c r="J636" i="1"/>
  <c r="K636" i="1"/>
  <c r="L636" i="1"/>
  <c r="M636" i="1" s="1"/>
  <c r="N636" i="1"/>
  <c r="J637" i="1"/>
  <c r="K637" i="1"/>
  <c r="L637" i="1"/>
  <c r="M637" i="1" s="1"/>
  <c r="N637" i="1"/>
  <c r="J638" i="1"/>
  <c r="K638" i="1"/>
  <c r="L638" i="1"/>
  <c r="M638" i="1" s="1"/>
  <c r="N638" i="1"/>
  <c r="J639" i="1"/>
  <c r="K639" i="1"/>
  <c r="L639" i="1"/>
  <c r="M639" i="1" s="1"/>
  <c r="N639" i="1"/>
  <c r="J640" i="1"/>
  <c r="K640" i="1"/>
  <c r="L640" i="1"/>
  <c r="M640" i="1" s="1"/>
  <c r="N640" i="1"/>
  <c r="J641" i="1"/>
  <c r="K641" i="1"/>
  <c r="L641" i="1"/>
  <c r="M641" i="1" s="1"/>
  <c r="N641" i="1"/>
  <c r="J642" i="1"/>
  <c r="K642" i="1"/>
  <c r="L642" i="1"/>
  <c r="M642" i="1" s="1"/>
  <c r="N642" i="1"/>
  <c r="J643" i="1"/>
  <c r="K643" i="1"/>
  <c r="L643" i="1"/>
  <c r="M643" i="1" s="1"/>
  <c r="N643" i="1"/>
  <c r="J644" i="1"/>
  <c r="K644" i="1"/>
  <c r="L644" i="1"/>
  <c r="M644" i="1" s="1"/>
  <c r="N644" i="1"/>
  <c r="J645" i="1"/>
  <c r="K645" i="1"/>
  <c r="L645" i="1"/>
  <c r="M645" i="1" s="1"/>
  <c r="N645" i="1"/>
  <c r="J646" i="1"/>
  <c r="K646" i="1"/>
  <c r="L646" i="1"/>
  <c r="M646" i="1" s="1"/>
  <c r="N646" i="1"/>
  <c r="J647" i="1"/>
  <c r="K647" i="1"/>
  <c r="L647" i="1"/>
  <c r="M647" i="1" s="1"/>
  <c r="N647" i="1"/>
  <c r="J648" i="1"/>
  <c r="K648" i="1"/>
  <c r="L648" i="1"/>
  <c r="M648" i="1" s="1"/>
  <c r="N648" i="1"/>
  <c r="J649" i="1"/>
  <c r="K649" i="1"/>
  <c r="L649" i="1"/>
  <c r="M649" i="1" s="1"/>
  <c r="N649" i="1"/>
  <c r="J650" i="1"/>
  <c r="K650" i="1"/>
  <c r="L650" i="1"/>
  <c r="M650" i="1" s="1"/>
  <c r="N650" i="1"/>
  <c r="J651" i="1"/>
  <c r="K651" i="1"/>
  <c r="L651" i="1"/>
  <c r="M651" i="1" s="1"/>
  <c r="N651" i="1"/>
  <c r="J652" i="1"/>
  <c r="K652" i="1"/>
  <c r="L652" i="1"/>
  <c r="M652" i="1" s="1"/>
  <c r="N652" i="1"/>
  <c r="J653" i="1"/>
  <c r="K653" i="1"/>
  <c r="L653" i="1"/>
  <c r="M653" i="1" s="1"/>
  <c r="N653" i="1"/>
  <c r="J654" i="1"/>
  <c r="K654" i="1"/>
  <c r="L654" i="1"/>
  <c r="M654" i="1" s="1"/>
  <c r="N654" i="1"/>
  <c r="J655" i="1"/>
  <c r="K655" i="1"/>
  <c r="L655" i="1"/>
  <c r="M655" i="1" s="1"/>
  <c r="N655" i="1"/>
  <c r="J656" i="1"/>
  <c r="K656" i="1"/>
  <c r="L656" i="1"/>
  <c r="M656" i="1" s="1"/>
  <c r="N656" i="1"/>
  <c r="J657" i="1"/>
  <c r="K657" i="1"/>
  <c r="L657" i="1"/>
  <c r="M657" i="1" s="1"/>
  <c r="N657" i="1"/>
  <c r="J658" i="1"/>
  <c r="K658" i="1"/>
  <c r="L658" i="1"/>
  <c r="M658" i="1" s="1"/>
  <c r="N658" i="1"/>
  <c r="J659" i="1"/>
  <c r="K659" i="1"/>
  <c r="L659" i="1"/>
  <c r="M659" i="1" s="1"/>
  <c r="N659" i="1"/>
  <c r="J660" i="1"/>
  <c r="K660" i="1"/>
  <c r="L660" i="1"/>
  <c r="M660" i="1" s="1"/>
  <c r="N660" i="1"/>
  <c r="J661" i="1"/>
  <c r="K661" i="1"/>
  <c r="L661" i="1"/>
  <c r="M661" i="1" s="1"/>
  <c r="N661" i="1"/>
  <c r="J662" i="1"/>
  <c r="K662" i="1"/>
  <c r="L662" i="1"/>
  <c r="M662" i="1" s="1"/>
  <c r="N662" i="1"/>
  <c r="J663" i="1"/>
  <c r="K663" i="1"/>
  <c r="L663" i="1"/>
  <c r="M663" i="1" s="1"/>
  <c r="N663" i="1"/>
  <c r="J664" i="1"/>
  <c r="K664" i="1"/>
  <c r="L664" i="1"/>
  <c r="M664" i="1" s="1"/>
  <c r="N664" i="1"/>
  <c r="J665" i="1"/>
  <c r="K665" i="1"/>
  <c r="L665" i="1"/>
  <c r="M665" i="1" s="1"/>
  <c r="N665" i="1"/>
  <c r="J666" i="1"/>
  <c r="K666" i="1"/>
  <c r="L666" i="1"/>
  <c r="M666" i="1" s="1"/>
  <c r="N666" i="1"/>
  <c r="J667" i="1"/>
  <c r="K667" i="1"/>
  <c r="L667" i="1"/>
  <c r="M667" i="1" s="1"/>
  <c r="N667" i="1"/>
  <c r="J668" i="1"/>
  <c r="K668" i="1"/>
  <c r="L668" i="1"/>
  <c r="M668" i="1" s="1"/>
  <c r="N668" i="1"/>
  <c r="J669" i="1"/>
  <c r="K669" i="1"/>
  <c r="L669" i="1"/>
  <c r="M669" i="1" s="1"/>
  <c r="N669" i="1"/>
  <c r="J670" i="1"/>
  <c r="K670" i="1"/>
  <c r="L670" i="1"/>
  <c r="M670" i="1" s="1"/>
  <c r="N670" i="1"/>
  <c r="J671" i="1"/>
  <c r="K671" i="1"/>
  <c r="L671" i="1"/>
  <c r="M671" i="1" s="1"/>
  <c r="N671" i="1"/>
  <c r="J672" i="1"/>
  <c r="K672" i="1"/>
  <c r="L672" i="1"/>
  <c r="M672" i="1" s="1"/>
  <c r="N672" i="1"/>
  <c r="J673" i="1"/>
  <c r="K673" i="1"/>
  <c r="L673" i="1"/>
  <c r="M673" i="1" s="1"/>
  <c r="N673" i="1"/>
  <c r="J674" i="1"/>
  <c r="K674" i="1"/>
  <c r="L674" i="1"/>
  <c r="M674" i="1" s="1"/>
  <c r="N674" i="1"/>
  <c r="J675" i="1"/>
  <c r="K675" i="1"/>
  <c r="L675" i="1"/>
  <c r="M675" i="1" s="1"/>
  <c r="N675" i="1"/>
  <c r="J676" i="1"/>
  <c r="K676" i="1"/>
  <c r="L676" i="1"/>
  <c r="M676" i="1" s="1"/>
  <c r="N676" i="1"/>
  <c r="J677" i="1"/>
  <c r="K677" i="1"/>
  <c r="L677" i="1"/>
  <c r="M677" i="1" s="1"/>
  <c r="N677" i="1"/>
  <c r="J678" i="1"/>
  <c r="K678" i="1"/>
  <c r="L678" i="1"/>
  <c r="M678" i="1" s="1"/>
  <c r="N678" i="1"/>
  <c r="J679" i="1"/>
  <c r="K679" i="1"/>
  <c r="L679" i="1"/>
  <c r="M679" i="1" s="1"/>
  <c r="N679" i="1"/>
  <c r="J680" i="1"/>
  <c r="K680" i="1"/>
  <c r="L680" i="1"/>
  <c r="M680" i="1" s="1"/>
  <c r="N680" i="1"/>
  <c r="J681" i="1"/>
  <c r="K681" i="1"/>
  <c r="L681" i="1"/>
  <c r="M681" i="1" s="1"/>
  <c r="N681" i="1"/>
  <c r="J682" i="1"/>
  <c r="K682" i="1"/>
  <c r="L682" i="1"/>
  <c r="M682" i="1" s="1"/>
  <c r="N682" i="1"/>
  <c r="J683" i="1"/>
  <c r="K683" i="1"/>
  <c r="L683" i="1"/>
  <c r="M683" i="1" s="1"/>
  <c r="N683" i="1"/>
  <c r="J684" i="1"/>
  <c r="K684" i="1"/>
  <c r="L684" i="1"/>
  <c r="M684" i="1" s="1"/>
  <c r="N684" i="1"/>
  <c r="J685" i="1"/>
  <c r="K685" i="1"/>
  <c r="L685" i="1"/>
  <c r="M685" i="1" s="1"/>
  <c r="N685" i="1"/>
  <c r="J686" i="1"/>
  <c r="K686" i="1"/>
  <c r="L686" i="1"/>
  <c r="M686" i="1" s="1"/>
  <c r="N686" i="1"/>
  <c r="J687" i="1"/>
  <c r="K687" i="1"/>
  <c r="L687" i="1"/>
  <c r="M687" i="1" s="1"/>
  <c r="N687" i="1"/>
  <c r="J688" i="1"/>
  <c r="K688" i="1"/>
  <c r="L688" i="1"/>
  <c r="M688" i="1" s="1"/>
  <c r="N688" i="1"/>
  <c r="J689" i="1"/>
  <c r="K689" i="1"/>
  <c r="L689" i="1"/>
  <c r="M689" i="1" s="1"/>
  <c r="N689" i="1"/>
  <c r="J690" i="1"/>
  <c r="K690" i="1"/>
  <c r="L690" i="1"/>
  <c r="M690" i="1" s="1"/>
  <c r="N690" i="1"/>
  <c r="J691" i="1"/>
  <c r="K691" i="1"/>
  <c r="L691" i="1"/>
  <c r="M691" i="1" s="1"/>
  <c r="N691" i="1"/>
  <c r="J692" i="1"/>
  <c r="K692" i="1"/>
  <c r="L692" i="1"/>
  <c r="M692" i="1" s="1"/>
  <c r="N692" i="1"/>
  <c r="J693" i="1"/>
  <c r="K693" i="1"/>
  <c r="L693" i="1"/>
  <c r="M693" i="1" s="1"/>
  <c r="N693" i="1"/>
  <c r="J694" i="1"/>
  <c r="K694" i="1"/>
  <c r="L694" i="1"/>
  <c r="M694" i="1" s="1"/>
  <c r="N694" i="1"/>
  <c r="J695" i="1"/>
  <c r="K695" i="1"/>
  <c r="L695" i="1"/>
  <c r="M695" i="1" s="1"/>
  <c r="N695" i="1"/>
  <c r="J696" i="1"/>
  <c r="K696" i="1"/>
  <c r="L696" i="1"/>
  <c r="M696" i="1" s="1"/>
  <c r="N696" i="1"/>
  <c r="J697" i="1"/>
  <c r="K697" i="1"/>
  <c r="L697" i="1"/>
  <c r="M697" i="1" s="1"/>
  <c r="N697" i="1"/>
  <c r="J698" i="1"/>
  <c r="K698" i="1"/>
  <c r="L698" i="1"/>
  <c r="M698" i="1" s="1"/>
  <c r="N698" i="1"/>
  <c r="J699" i="1"/>
  <c r="K699" i="1"/>
  <c r="L699" i="1"/>
  <c r="M699" i="1" s="1"/>
  <c r="N699" i="1"/>
  <c r="J700" i="1"/>
  <c r="K700" i="1"/>
  <c r="L700" i="1"/>
  <c r="M700" i="1" s="1"/>
  <c r="N700" i="1"/>
  <c r="J701" i="1"/>
  <c r="K701" i="1"/>
  <c r="L701" i="1"/>
  <c r="M701" i="1" s="1"/>
  <c r="N701" i="1"/>
  <c r="J702" i="1"/>
  <c r="K702" i="1"/>
  <c r="L702" i="1"/>
  <c r="M702" i="1" s="1"/>
  <c r="N702" i="1"/>
  <c r="J703" i="1"/>
  <c r="K703" i="1"/>
  <c r="L703" i="1"/>
  <c r="M703" i="1" s="1"/>
  <c r="N703" i="1"/>
  <c r="J704" i="1"/>
  <c r="K704" i="1"/>
  <c r="L704" i="1"/>
  <c r="M704" i="1" s="1"/>
  <c r="N704" i="1"/>
  <c r="J705" i="1"/>
  <c r="K705" i="1"/>
  <c r="L705" i="1"/>
  <c r="M705" i="1" s="1"/>
  <c r="N705" i="1"/>
  <c r="J706" i="1"/>
  <c r="K706" i="1"/>
  <c r="L706" i="1"/>
  <c r="M706" i="1" s="1"/>
  <c r="N706" i="1"/>
  <c r="J707" i="1"/>
  <c r="K707" i="1"/>
  <c r="L707" i="1"/>
  <c r="M707" i="1" s="1"/>
  <c r="N707" i="1"/>
  <c r="J708" i="1"/>
  <c r="K708" i="1"/>
  <c r="L708" i="1"/>
  <c r="M708" i="1" s="1"/>
  <c r="N708" i="1"/>
  <c r="J709" i="1"/>
  <c r="K709" i="1"/>
  <c r="L709" i="1"/>
  <c r="M709" i="1" s="1"/>
  <c r="N709" i="1"/>
  <c r="J710" i="1"/>
  <c r="K710" i="1"/>
  <c r="L710" i="1"/>
  <c r="M710" i="1" s="1"/>
  <c r="N710" i="1"/>
  <c r="J711" i="1"/>
  <c r="K711" i="1"/>
  <c r="L711" i="1"/>
  <c r="M711" i="1" s="1"/>
  <c r="N711" i="1"/>
  <c r="J712" i="1"/>
  <c r="K712" i="1"/>
  <c r="L712" i="1"/>
  <c r="M712" i="1" s="1"/>
  <c r="N712" i="1"/>
  <c r="J713" i="1"/>
  <c r="K713" i="1"/>
  <c r="L713" i="1"/>
  <c r="M713" i="1" s="1"/>
  <c r="N713" i="1"/>
  <c r="J714" i="1"/>
  <c r="K714" i="1"/>
  <c r="L714" i="1"/>
  <c r="M714" i="1" s="1"/>
  <c r="N714" i="1"/>
  <c r="J715" i="1"/>
  <c r="K715" i="1"/>
  <c r="L715" i="1"/>
  <c r="M715" i="1" s="1"/>
  <c r="N715" i="1"/>
  <c r="J716" i="1"/>
  <c r="K716" i="1"/>
  <c r="L716" i="1"/>
  <c r="M716" i="1" s="1"/>
  <c r="N716" i="1"/>
  <c r="J717" i="1"/>
  <c r="K717" i="1"/>
  <c r="L717" i="1"/>
  <c r="M717" i="1" s="1"/>
  <c r="N717" i="1"/>
  <c r="J718" i="1"/>
  <c r="K718" i="1"/>
  <c r="L718" i="1"/>
  <c r="M718" i="1" s="1"/>
  <c r="N718" i="1"/>
  <c r="J719" i="1"/>
  <c r="K719" i="1"/>
  <c r="L719" i="1"/>
  <c r="M719" i="1" s="1"/>
  <c r="N719" i="1"/>
  <c r="J720" i="1"/>
  <c r="K720" i="1"/>
  <c r="L720" i="1"/>
  <c r="M720" i="1" s="1"/>
  <c r="N720" i="1"/>
  <c r="J721" i="1"/>
  <c r="K721" i="1"/>
  <c r="L721" i="1"/>
  <c r="M721" i="1" s="1"/>
  <c r="N721" i="1"/>
  <c r="J722" i="1"/>
  <c r="K722" i="1"/>
  <c r="L722" i="1"/>
  <c r="M722" i="1" s="1"/>
  <c r="N722" i="1"/>
  <c r="J723" i="1"/>
  <c r="K723" i="1"/>
  <c r="L723" i="1"/>
  <c r="M723" i="1" s="1"/>
  <c r="N723" i="1"/>
  <c r="J724" i="1"/>
  <c r="K724" i="1"/>
  <c r="L724" i="1"/>
  <c r="M724" i="1" s="1"/>
  <c r="N724" i="1"/>
  <c r="J725" i="1"/>
  <c r="K725" i="1"/>
  <c r="L725" i="1"/>
  <c r="M725" i="1" s="1"/>
  <c r="N725" i="1"/>
  <c r="J726" i="1"/>
  <c r="K726" i="1"/>
  <c r="L726" i="1"/>
  <c r="M726" i="1" s="1"/>
  <c r="N726" i="1"/>
  <c r="J727" i="1"/>
  <c r="K727" i="1"/>
  <c r="L727" i="1"/>
  <c r="M727" i="1" s="1"/>
  <c r="N727" i="1"/>
  <c r="J728" i="1"/>
  <c r="K728" i="1"/>
  <c r="L728" i="1"/>
  <c r="M728" i="1" s="1"/>
  <c r="N728" i="1"/>
  <c r="J729" i="1"/>
  <c r="K729" i="1"/>
  <c r="L729" i="1"/>
  <c r="M729" i="1" s="1"/>
  <c r="N729" i="1"/>
  <c r="J730" i="1"/>
  <c r="K730" i="1"/>
  <c r="L730" i="1"/>
  <c r="M730" i="1" s="1"/>
  <c r="N730" i="1"/>
  <c r="J731" i="1"/>
  <c r="K731" i="1"/>
  <c r="L731" i="1"/>
  <c r="M731" i="1" s="1"/>
  <c r="N731" i="1"/>
  <c r="J732" i="1"/>
  <c r="K732" i="1"/>
  <c r="L732" i="1"/>
  <c r="M732" i="1" s="1"/>
  <c r="N732" i="1"/>
  <c r="J733" i="1"/>
  <c r="K733" i="1"/>
  <c r="L733" i="1"/>
  <c r="M733" i="1" s="1"/>
  <c r="N733" i="1"/>
  <c r="J734" i="1"/>
  <c r="K734" i="1"/>
  <c r="L734" i="1"/>
  <c r="M734" i="1" s="1"/>
  <c r="N734" i="1"/>
  <c r="J735" i="1"/>
  <c r="K735" i="1"/>
  <c r="L735" i="1"/>
  <c r="M735" i="1" s="1"/>
  <c r="N735" i="1"/>
  <c r="J736" i="1"/>
  <c r="K736" i="1"/>
  <c r="L736" i="1"/>
  <c r="M736" i="1" s="1"/>
  <c r="N736" i="1"/>
  <c r="J737" i="1"/>
  <c r="K737" i="1"/>
  <c r="L737" i="1"/>
  <c r="M737" i="1" s="1"/>
  <c r="N737" i="1"/>
  <c r="J738" i="1"/>
  <c r="K738" i="1"/>
  <c r="L738" i="1"/>
  <c r="M738" i="1" s="1"/>
  <c r="N738" i="1"/>
  <c r="J739" i="1"/>
  <c r="K739" i="1"/>
  <c r="L739" i="1"/>
  <c r="M739" i="1" s="1"/>
  <c r="N739" i="1"/>
  <c r="J740" i="1"/>
  <c r="K740" i="1"/>
  <c r="L740" i="1"/>
  <c r="M740" i="1" s="1"/>
  <c r="N740" i="1"/>
  <c r="J741" i="1"/>
  <c r="K741" i="1"/>
  <c r="L741" i="1"/>
  <c r="M741" i="1" s="1"/>
  <c r="N741" i="1"/>
  <c r="J742" i="1"/>
  <c r="K742" i="1"/>
  <c r="L742" i="1"/>
  <c r="M742" i="1" s="1"/>
  <c r="N742" i="1"/>
  <c r="J743" i="1"/>
  <c r="K743" i="1"/>
  <c r="L743" i="1"/>
  <c r="M743" i="1" s="1"/>
  <c r="N743" i="1"/>
  <c r="J744" i="1"/>
  <c r="K744" i="1"/>
  <c r="L744" i="1"/>
  <c r="M744" i="1" s="1"/>
  <c r="N744" i="1"/>
  <c r="J745" i="1"/>
  <c r="K745" i="1"/>
  <c r="L745" i="1"/>
  <c r="M745" i="1" s="1"/>
  <c r="N745" i="1"/>
  <c r="J746" i="1"/>
  <c r="K746" i="1"/>
  <c r="L746" i="1"/>
  <c r="M746" i="1" s="1"/>
  <c r="N746" i="1"/>
  <c r="J747" i="1"/>
  <c r="K747" i="1"/>
  <c r="L747" i="1"/>
  <c r="M747" i="1" s="1"/>
  <c r="N747" i="1"/>
  <c r="J748" i="1"/>
  <c r="K748" i="1"/>
  <c r="L748" i="1"/>
  <c r="M748" i="1" s="1"/>
  <c r="N748" i="1"/>
  <c r="J749" i="1"/>
  <c r="K749" i="1"/>
  <c r="L749" i="1"/>
  <c r="M749" i="1" s="1"/>
  <c r="N749" i="1"/>
  <c r="J750" i="1"/>
  <c r="K750" i="1"/>
  <c r="L750" i="1"/>
  <c r="M750" i="1" s="1"/>
  <c r="N750" i="1"/>
  <c r="J751" i="1"/>
  <c r="K751" i="1"/>
  <c r="L751" i="1"/>
  <c r="M751" i="1" s="1"/>
  <c r="N751" i="1"/>
  <c r="J752" i="1"/>
  <c r="K752" i="1"/>
  <c r="L752" i="1"/>
  <c r="M752" i="1" s="1"/>
  <c r="N752" i="1"/>
  <c r="J753" i="1"/>
  <c r="K753" i="1"/>
  <c r="L753" i="1"/>
  <c r="M753" i="1" s="1"/>
  <c r="N753" i="1"/>
  <c r="J754" i="1"/>
  <c r="K754" i="1"/>
  <c r="L754" i="1"/>
  <c r="M754" i="1" s="1"/>
  <c r="N754" i="1"/>
  <c r="J755" i="1"/>
  <c r="K755" i="1"/>
  <c r="L755" i="1"/>
  <c r="M755" i="1" s="1"/>
  <c r="N755" i="1"/>
  <c r="J756" i="1"/>
  <c r="K756" i="1"/>
  <c r="L756" i="1"/>
  <c r="M756" i="1" s="1"/>
  <c r="N756" i="1"/>
  <c r="J757" i="1"/>
  <c r="K757" i="1"/>
  <c r="L757" i="1"/>
  <c r="M757" i="1" s="1"/>
  <c r="N757" i="1"/>
  <c r="J758" i="1"/>
  <c r="K758" i="1"/>
  <c r="L758" i="1"/>
  <c r="M758" i="1" s="1"/>
  <c r="N758" i="1"/>
  <c r="J759" i="1"/>
  <c r="K759" i="1"/>
  <c r="L759" i="1"/>
  <c r="M759" i="1" s="1"/>
  <c r="N759" i="1"/>
  <c r="J760" i="1"/>
  <c r="K760" i="1"/>
  <c r="L760" i="1"/>
  <c r="M760" i="1" s="1"/>
  <c r="N760" i="1"/>
  <c r="J761" i="1"/>
  <c r="K761" i="1"/>
  <c r="L761" i="1"/>
  <c r="M761" i="1" s="1"/>
  <c r="N761" i="1"/>
  <c r="J762" i="1"/>
  <c r="K762" i="1"/>
  <c r="L762" i="1"/>
  <c r="M762" i="1" s="1"/>
  <c r="N762" i="1"/>
  <c r="J763" i="1"/>
  <c r="K763" i="1"/>
  <c r="L763" i="1"/>
  <c r="M763" i="1" s="1"/>
  <c r="N763" i="1"/>
  <c r="J764" i="1"/>
  <c r="K764" i="1"/>
  <c r="L764" i="1"/>
  <c r="M764" i="1" s="1"/>
  <c r="N764" i="1"/>
  <c r="J765" i="1"/>
  <c r="K765" i="1"/>
  <c r="L765" i="1"/>
  <c r="M765" i="1" s="1"/>
  <c r="N765" i="1"/>
  <c r="J766" i="1"/>
  <c r="K766" i="1"/>
  <c r="L766" i="1"/>
  <c r="M766" i="1" s="1"/>
  <c r="N766" i="1"/>
  <c r="J767" i="1"/>
  <c r="K767" i="1"/>
  <c r="L767" i="1"/>
  <c r="M767" i="1" s="1"/>
  <c r="N767" i="1"/>
  <c r="J768" i="1"/>
  <c r="K768" i="1"/>
  <c r="L768" i="1"/>
  <c r="M768" i="1" s="1"/>
  <c r="N768" i="1"/>
  <c r="J769" i="1"/>
  <c r="K769" i="1"/>
  <c r="L769" i="1"/>
  <c r="M769" i="1" s="1"/>
  <c r="N769" i="1"/>
  <c r="J770" i="1"/>
  <c r="K770" i="1"/>
  <c r="L770" i="1"/>
  <c r="M770" i="1" s="1"/>
  <c r="N770" i="1"/>
  <c r="J771" i="1"/>
  <c r="K771" i="1"/>
  <c r="L771" i="1"/>
  <c r="M771" i="1" s="1"/>
  <c r="N771" i="1"/>
  <c r="J772" i="1"/>
  <c r="K772" i="1"/>
  <c r="L772" i="1"/>
  <c r="M772" i="1" s="1"/>
  <c r="N772" i="1"/>
  <c r="J773" i="1"/>
  <c r="K773" i="1"/>
  <c r="L773" i="1"/>
  <c r="M773" i="1" s="1"/>
  <c r="N773" i="1"/>
  <c r="J774" i="1"/>
  <c r="K774" i="1"/>
  <c r="L774" i="1"/>
  <c r="M774" i="1" s="1"/>
  <c r="N774" i="1"/>
  <c r="J775" i="1"/>
  <c r="K775" i="1"/>
  <c r="L775" i="1"/>
  <c r="M775" i="1" s="1"/>
  <c r="N775" i="1"/>
  <c r="J776" i="1"/>
  <c r="K776" i="1"/>
  <c r="L776" i="1"/>
  <c r="M776" i="1" s="1"/>
  <c r="N776" i="1"/>
  <c r="J777" i="1"/>
  <c r="K777" i="1"/>
  <c r="L777" i="1"/>
  <c r="M777" i="1" s="1"/>
  <c r="N777" i="1"/>
  <c r="J778" i="1"/>
  <c r="K778" i="1"/>
  <c r="L778" i="1"/>
  <c r="M778" i="1" s="1"/>
  <c r="N778" i="1"/>
  <c r="J779" i="1"/>
  <c r="K779" i="1"/>
  <c r="L779" i="1"/>
  <c r="M779" i="1" s="1"/>
  <c r="N779" i="1"/>
  <c r="J780" i="1"/>
  <c r="K780" i="1"/>
  <c r="L780" i="1"/>
  <c r="M780" i="1" s="1"/>
  <c r="N780" i="1"/>
  <c r="J781" i="1"/>
  <c r="K781" i="1"/>
  <c r="L781" i="1"/>
  <c r="M781" i="1" s="1"/>
  <c r="N781" i="1"/>
  <c r="J782" i="1"/>
  <c r="K782" i="1"/>
  <c r="L782" i="1"/>
  <c r="M782" i="1" s="1"/>
  <c r="N782" i="1"/>
  <c r="J783" i="1"/>
  <c r="K783" i="1"/>
  <c r="L783" i="1"/>
  <c r="M783" i="1" s="1"/>
  <c r="N783" i="1"/>
  <c r="J784" i="1"/>
  <c r="K784" i="1"/>
  <c r="L784" i="1"/>
  <c r="M784" i="1" s="1"/>
  <c r="N784" i="1"/>
  <c r="J785" i="1"/>
  <c r="K785" i="1"/>
  <c r="L785" i="1"/>
  <c r="M785" i="1" s="1"/>
  <c r="N785" i="1"/>
  <c r="J786" i="1"/>
  <c r="K786" i="1"/>
  <c r="L786" i="1"/>
  <c r="M786" i="1" s="1"/>
  <c r="N786" i="1"/>
  <c r="J787" i="1"/>
  <c r="K787" i="1"/>
  <c r="L787" i="1"/>
  <c r="M787" i="1" s="1"/>
  <c r="N787" i="1"/>
  <c r="J788" i="1"/>
  <c r="K788" i="1"/>
  <c r="L788" i="1"/>
  <c r="M788" i="1" s="1"/>
  <c r="N788" i="1"/>
  <c r="J789" i="1"/>
  <c r="K789" i="1"/>
  <c r="L789" i="1"/>
  <c r="M789" i="1" s="1"/>
  <c r="N789" i="1"/>
  <c r="J790" i="1"/>
  <c r="K790" i="1"/>
  <c r="L790" i="1"/>
  <c r="M790" i="1" s="1"/>
  <c r="N790" i="1"/>
  <c r="J791" i="1"/>
  <c r="K791" i="1"/>
  <c r="L791" i="1"/>
  <c r="M791" i="1" s="1"/>
  <c r="N791" i="1"/>
  <c r="J792" i="1"/>
  <c r="K792" i="1"/>
  <c r="L792" i="1"/>
  <c r="M792" i="1" s="1"/>
  <c r="N792" i="1"/>
  <c r="J793" i="1"/>
  <c r="K793" i="1"/>
  <c r="L793" i="1"/>
  <c r="M793" i="1" s="1"/>
  <c r="N793" i="1"/>
  <c r="J794" i="1"/>
  <c r="K794" i="1"/>
  <c r="L794" i="1"/>
  <c r="M794" i="1" s="1"/>
  <c r="N794" i="1"/>
  <c r="J795" i="1"/>
  <c r="K795" i="1"/>
  <c r="L795" i="1"/>
  <c r="M795" i="1" s="1"/>
  <c r="N795" i="1"/>
  <c r="J796" i="1"/>
  <c r="K796" i="1"/>
  <c r="L796" i="1"/>
  <c r="M796" i="1" s="1"/>
  <c r="N796" i="1"/>
  <c r="J797" i="1"/>
  <c r="K797" i="1"/>
  <c r="L797" i="1"/>
  <c r="M797" i="1" s="1"/>
  <c r="N797" i="1"/>
  <c r="J798" i="1"/>
  <c r="K798" i="1"/>
  <c r="L798" i="1"/>
  <c r="M798" i="1" s="1"/>
  <c r="N798" i="1"/>
  <c r="J799" i="1"/>
  <c r="K799" i="1"/>
  <c r="L799" i="1"/>
  <c r="M799" i="1" s="1"/>
  <c r="N799" i="1"/>
  <c r="J800" i="1"/>
  <c r="K800" i="1"/>
  <c r="L800" i="1"/>
  <c r="M800" i="1" s="1"/>
  <c r="N800" i="1"/>
  <c r="J801" i="1"/>
  <c r="K801" i="1"/>
  <c r="L801" i="1"/>
  <c r="M801" i="1" s="1"/>
  <c r="N801" i="1"/>
  <c r="J802" i="1"/>
  <c r="K802" i="1"/>
  <c r="L802" i="1"/>
  <c r="M802" i="1" s="1"/>
  <c r="N802" i="1"/>
  <c r="J803" i="1"/>
  <c r="K803" i="1"/>
  <c r="L803" i="1"/>
  <c r="M803" i="1" s="1"/>
  <c r="N803" i="1"/>
  <c r="J804" i="1"/>
  <c r="K804" i="1"/>
  <c r="L804" i="1"/>
  <c r="M804" i="1" s="1"/>
  <c r="N804" i="1"/>
  <c r="J805" i="1"/>
  <c r="K805" i="1"/>
  <c r="L805" i="1"/>
  <c r="M805" i="1" s="1"/>
  <c r="N805" i="1"/>
  <c r="J806" i="1"/>
  <c r="K806" i="1"/>
  <c r="L806" i="1"/>
  <c r="M806" i="1" s="1"/>
  <c r="N806" i="1"/>
  <c r="J807" i="1"/>
  <c r="K807" i="1"/>
  <c r="L807" i="1"/>
  <c r="M807" i="1" s="1"/>
  <c r="N807" i="1"/>
  <c r="J808" i="1"/>
  <c r="K808" i="1"/>
  <c r="L808" i="1"/>
  <c r="M808" i="1" s="1"/>
  <c r="N808" i="1"/>
  <c r="J809" i="1"/>
  <c r="K809" i="1"/>
  <c r="L809" i="1"/>
  <c r="M809" i="1" s="1"/>
  <c r="N809" i="1"/>
  <c r="J810" i="1"/>
  <c r="K810" i="1"/>
  <c r="L810" i="1"/>
  <c r="M810" i="1" s="1"/>
  <c r="N810" i="1"/>
  <c r="J811" i="1"/>
  <c r="K811" i="1"/>
  <c r="L811" i="1"/>
  <c r="M811" i="1" s="1"/>
  <c r="N811" i="1"/>
  <c r="J812" i="1"/>
  <c r="K812" i="1"/>
  <c r="L812" i="1"/>
  <c r="M812" i="1" s="1"/>
  <c r="N812" i="1"/>
  <c r="J813" i="1"/>
  <c r="K813" i="1"/>
  <c r="L813" i="1"/>
  <c r="M813" i="1" s="1"/>
  <c r="N813" i="1"/>
  <c r="J814" i="1"/>
  <c r="K814" i="1"/>
  <c r="L814" i="1"/>
  <c r="M814" i="1" s="1"/>
  <c r="N814" i="1"/>
  <c r="J815" i="1"/>
  <c r="K815" i="1"/>
  <c r="L815" i="1"/>
  <c r="M815" i="1" s="1"/>
  <c r="N815" i="1"/>
  <c r="J816" i="1"/>
  <c r="K816" i="1"/>
  <c r="L816" i="1"/>
  <c r="M816" i="1" s="1"/>
  <c r="N816" i="1"/>
  <c r="J817" i="1"/>
  <c r="K817" i="1"/>
  <c r="L817" i="1"/>
  <c r="M817" i="1" s="1"/>
  <c r="N817" i="1"/>
  <c r="J818" i="1"/>
  <c r="K818" i="1"/>
  <c r="L818" i="1"/>
  <c r="M818" i="1" s="1"/>
  <c r="N818" i="1"/>
  <c r="J819" i="1"/>
  <c r="K819" i="1"/>
  <c r="L819" i="1"/>
  <c r="M819" i="1" s="1"/>
  <c r="N819" i="1"/>
  <c r="J820" i="1"/>
  <c r="K820" i="1"/>
  <c r="L820" i="1"/>
  <c r="M820" i="1" s="1"/>
  <c r="N820" i="1"/>
  <c r="J821" i="1"/>
  <c r="K821" i="1"/>
  <c r="L821" i="1"/>
  <c r="M821" i="1" s="1"/>
  <c r="N821" i="1"/>
  <c r="J822" i="1"/>
  <c r="K822" i="1"/>
  <c r="L822" i="1"/>
  <c r="M822" i="1" s="1"/>
  <c r="N822" i="1"/>
  <c r="J823" i="1"/>
  <c r="K823" i="1"/>
  <c r="L823" i="1"/>
  <c r="M823" i="1" s="1"/>
  <c r="N823" i="1"/>
  <c r="J824" i="1"/>
  <c r="K824" i="1"/>
  <c r="L824" i="1"/>
  <c r="M824" i="1" s="1"/>
  <c r="N824" i="1"/>
  <c r="J825" i="1"/>
  <c r="K825" i="1"/>
  <c r="L825" i="1"/>
  <c r="M825" i="1" s="1"/>
  <c r="N825" i="1"/>
  <c r="J826" i="1"/>
  <c r="K826" i="1"/>
  <c r="L826" i="1"/>
  <c r="M826" i="1" s="1"/>
  <c r="N826" i="1"/>
  <c r="J827" i="1"/>
  <c r="K827" i="1"/>
  <c r="L827" i="1"/>
  <c r="M827" i="1" s="1"/>
  <c r="N827" i="1"/>
  <c r="J828" i="1"/>
  <c r="K828" i="1"/>
  <c r="L828" i="1"/>
  <c r="M828" i="1" s="1"/>
  <c r="N828" i="1"/>
  <c r="J829" i="1"/>
  <c r="K829" i="1"/>
  <c r="L829" i="1"/>
  <c r="M829" i="1" s="1"/>
  <c r="N829" i="1"/>
  <c r="J830" i="1"/>
  <c r="K830" i="1"/>
  <c r="L830" i="1"/>
  <c r="M830" i="1" s="1"/>
  <c r="N830" i="1"/>
  <c r="J831" i="1"/>
  <c r="K831" i="1"/>
  <c r="L831" i="1"/>
  <c r="M831" i="1" s="1"/>
  <c r="N831" i="1"/>
  <c r="J832" i="1"/>
  <c r="K832" i="1"/>
  <c r="L832" i="1"/>
  <c r="M832" i="1" s="1"/>
  <c r="N832" i="1"/>
  <c r="J833" i="1"/>
  <c r="K833" i="1"/>
  <c r="L833" i="1"/>
  <c r="M833" i="1" s="1"/>
  <c r="N833" i="1"/>
  <c r="J834" i="1"/>
  <c r="K834" i="1"/>
  <c r="L834" i="1"/>
  <c r="M834" i="1" s="1"/>
  <c r="N834" i="1"/>
  <c r="J835" i="1"/>
  <c r="K835" i="1"/>
  <c r="L835" i="1"/>
  <c r="M835" i="1" s="1"/>
  <c r="N835" i="1"/>
  <c r="J836" i="1"/>
  <c r="K836" i="1"/>
  <c r="L836" i="1"/>
  <c r="M836" i="1" s="1"/>
  <c r="N836" i="1"/>
  <c r="J837" i="1"/>
  <c r="K837" i="1"/>
  <c r="L837" i="1"/>
  <c r="M837" i="1" s="1"/>
  <c r="N837" i="1"/>
  <c r="J838" i="1"/>
  <c r="K838" i="1"/>
  <c r="L838" i="1"/>
  <c r="M838" i="1" s="1"/>
  <c r="N838" i="1"/>
  <c r="J839" i="1"/>
  <c r="K839" i="1"/>
  <c r="L839" i="1"/>
  <c r="M839" i="1" s="1"/>
  <c r="N839" i="1"/>
  <c r="J840" i="1"/>
  <c r="K840" i="1"/>
  <c r="L840" i="1"/>
  <c r="M840" i="1" s="1"/>
  <c r="N840" i="1"/>
  <c r="J841" i="1"/>
  <c r="K841" i="1"/>
  <c r="L841" i="1"/>
  <c r="M841" i="1" s="1"/>
  <c r="N841" i="1"/>
  <c r="J842" i="1"/>
  <c r="K842" i="1"/>
  <c r="L842" i="1"/>
  <c r="M842" i="1" s="1"/>
  <c r="N842" i="1"/>
  <c r="J843" i="1"/>
  <c r="K843" i="1"/>
  <c r="L843" i="1"/>
  <c r="M843" i="1" s="1"/>
  <c r="N843" i="1"/>
  <c r="J844" i="1"/>
  <c r="K844" i="1"/>
  <c r="L844" i="1"/>
  <c r="M844" i="1" s="1"/>
  <c r="N844" i="1"/>
  <c r="J845" i="1"/>
  <c r="K845" i="1"/>
  <c r="L845" i="1"/>
  <c r="M845" i="1" s="1"/>
  <c r="N845" i="1"/>
  <c r="J846" i="1"/>
  <c r="K846" i="1"/>
  <c r="L846" i="1"/>
  <c r="M846" i="1" s="1"/>
  <c r="N846" i="1"/>
  <c r="J847" i="1"/>
  <c r="K847" i="1"/>
  <c r="L847" i="1"/>
  <c r="M847" i="1" s="1"/>
  <c r="N847" i="1"/>
  <c r="J848" i="1"/>
  <c r="K848" i="1"/>
  <c r="L848" i="1"/>
  <c r="M848" i="1" s="1"/>
  <c r="N848" i="1"/>
  <c r="J849" i="1"/>
  <c r="K849" i="1"/>
  <c r="L849" i="1"/>
  <c r="M849" i="1" s="1"/>
  <c r="N849" i="1"/>
  <c r="J850" i="1"/>
  <c r="K850" i="1"/>
  <c r="L850" i="1"/>
  <c r="M850" i="1" s="1"/>
  <c r="N850" i="1"/>
  <c r="J851" i="1"/>
  <c r="K851" i="1"/>
  <c r="L851" i="1"/>
  <c r="M851" i="1" s="1"/>
  <c r="N851" i="1"/>
  <c r="J852" i="1"/>
  <c r="K852" i="1"/>
  <c r="L852" i="1"/>
  <c r="M852" i="1" s="1"/>
  <c r="N852" i="1"/>
  <c r="J853" i="1"/>
  <c r="K853" i="1"/>
  <c r="L853" i="1"/>
  <c r="M853" i="1" s="1"/>
  <c r="N853" i="1"/>
  <c r="J854" i="1"/>
  <c r="K854" i="1"/>
  <c r="L854" i="1"/>
  <c r="M854" i="1" s="1"/>
  <c r="N854" i="1"/>
  <c r="J855" i="1"/>
  <c r="K855" i="1"/>
  <c r="L855" i="1"/>
  <c r="M855" i="1" s="1"/>
  <c r="N855" i="1"/>
  <c r="J856" i="1"/>
  <c r="K856" i="1"/>
  <c r="L856" i="1"/>
  <c r="M856" i="1" s="1"/>
  <c r="N856" i="1"/>
  <c r="J857" i="1"/>
  <c r="K857" i="1"/>
  <c r="L857" i="1"/>
  <c r="M857" i="1" s="1"/>
  <c r="N857" i="1"/>
  <c r="J858" i="1"/>
  <c r="K858" i="1"/>
  <c r="L858" i="1"/>
  <c r="M858" i="1" s="1"/>
  <c r="N858" i="1"/>
  <c r="J859" i="1"/>
  <c r="K859" i="1"/>
  <c r="L859" i="1"/>
  <c r="M859" i="1" s="1"/>
  <c r="N859" i="1"/>
  <c r="J860" i="1"/>
  <c r="K860" i="1"/>
  <c r="L860" i="1"/>
  <c r="M860" i="1" s="1"/>
  <c r="N860" i="1"/>
  <c r="J861" i="1"/>
  <c r="K861" i="1"/>
  <c r="L861" i="1"/>
  <c r="M861" i="1" s="1"/>
  <c r="N861" i="1"/>
  <c r="J862" i="1"/>
  <c r="K862" i="1"/>
  <c r="L862" i="1"/>
  <c r="M862" i="1" s="1"/>
  <c r="N862" i="1"/>
  <c r="J863" i="1"/>
  <c r="K863" i="1"/>
  <c r="L863" i="1"/>
  <c r="M863" i="1" s="1"/>
  <c r="N863" i="1"/>
  <c r="J864" i="1"/>
  <c r="K864" i="1"/>
  <c r="L864" i="1"/>
  <c r="M864" i="1" s="1"/>
  <c r="N864" i="1"/>
  <c r="J865" i="1"/>
  <c r="K865" i="1"/>
  <c r="L865" i="1"/>
  <c r="M865" i="1" s="1"/>
  <c r="N865" i="1"/>
  <c r="J866" i="1"/>
  <c r="K866" i="1"/>
  <c r="L866" i="1"/>
  <c r="M866" i="1" s="1"/>
  <c r="N866" i="1"/>
  <c r="J867" i="1"/>
  <c r="K867" i="1"/>
  <c r="L867" i="1"/>
  <c r="M867" i="1" s="1"/>
  <c r="N867" i="1"/>
  <c r="J868" i="1"/>
  <c r="K868" i="1"/>
  <c r="L868" i="1"/>
  <c r="M868" i="1" s="1"/>
  <c r="N868" i="1"/>
  <c r="J869" i="1"/>
  <c r="K869" i="1"/>
  <c r="L869" i="1"/>
  <c r="M869" i="1" s="1"/>
  <c r="N869" i="1"/>
  <c r="J870" i="1"/>
  <c r="K870" i="1"/>
  <c r="L870" i="1"/>
  <c r="M870" i="1" s="1"/>
  <c r="N870" i="1"/>
  <c r="J871" i="1"/>
  <c r="K871" i="1"/>
  <c r="L871" i="1"/>
  <c r="M871" i="1" s="1"/>
  <c r="N871" i="1"/>
  <c r="J872" i="1"/>
  <c r="K872" i="1"/>
  <c r="L872" i="1"/>
  <c r="M872" i="1" s="1"/>
  <c r="N872" i="1"/>
  <c r="J873" i="1"/>
  <c r="K873" i="1"/>
  <c r="L873" i="1"/>
  <c r="M873" i="1" s="1"/>
  <c r="N873" i="1"/>
  <c r="J874" i="1"/>
  <c r="K874" i="1"/>
  <c r="L874" i="1"/>
  <c r="M874" i="1" s="1"/>
  <c r="N874" i="1"/>
  <c r="J875" i="1"/>
  <c r="K875" i="1"/>
  <c r="L875" i="1"/>
  <c r="M875" i="1" s="1"/>
  <c r="N875" i="1"/>
  <c r="J876" i="1"/>
  <c r="K876" i="1"/>
  <c r="L876" i="1"/>
  <c r="M876" i="1" s="1"/>
  <c r="N876" i="1"/>
  <c r="J877" i="1"/>
  <c r="K877" i="1"/>
  <c r="L877" i="1"/>
  <c r="M877" i="1" s="1"/>
  <c r="N877" i="1"/>
  <c r="J878" i="1"/>
  <c r="K878" i="1"/>
  <c r="L878" i="1"/>
  <c r="M878" i="1" s="1"/>
  <c r="N878" i="1"/>
  <c r="J879" i="1"/>
  <c r="K879" i="1"/>
  <c r="L879" i="1"/>
  <c r="M879" i="1" s="1"/>
  <c r="N879" i="1"/>
  <c r="J880" i="1"/>
  <c r="K880" i="1"/>
  <c r="L880" i="1"/>
  <c r="M880" i="1" s="1"/>
  <c r="N880" i="1"/>
  <c r="J881" i="1"/>
  <c r="K881" i="1"/>
  <c r="L881" i="1"/>
  <c r="M881" i="1" s="1"/>
  <c r="N881" i="1"/>
  <c r="J882" i="1"/>
  <c r="K882" i="1"/>
  <c r="L882" i="1"/>
  <c r="M882" i="1" s="1"/>
  <c r="N882" i="1"/>
  <c r="J883" i="1"/>
  <c r="K883" i="1"/>
  <c r="L883" i="1"/>
  <c r="M883" i="1" s="1"/>
  <c r="N883" i="1"/>
  <c r="J884" i="1"/>
  <c r="K884" i="1"/>
  <c r="L884" i="1"/>
  <c r="M884" i="1" s="1"/>
  <c r="N884" i="1"/>
  <c r="J885" i="1"/>
  <c r="K885" i="1"/>
  <c r="L885" i="1"/>
  <c r="M885" i="1" s="1"/>
  <c r="N885" i="1"/>
  <c r="J886" i="1"/>
  <c r="K886" i="1"/>
  <c r="L886" i="1"/>
  <c r="M886" i="1" s="1"/>
  <c r="N886" i="1"/>
  <c r="J887" i="1"/>
  <c r="K887" i="1"/>
  <c r="L887" i="1"/>
  <c r="M887" i="1" s="1"/>
  <c r="N887" i="1"/>
  <c r="J888" i="1"/>
  <c r="K888" i="1"/>
  <c r="L888" i="1"/>
  <c r="M888" i="1" s="1"/>
  <c r="N888" i="1"/>
  <c r="J889" i="1"/>
  <c r="K889" i="1"/>
  <c r="L889" i="1"/>
  <c r="M889" i="1" s="1"/>
  <c r="N889" i="1"/>
  <c r="J890" i="1"/>
  <c r="K890" i="1"/>
  <c r="L890" i="1"/>
  <c r="M890" i="1" s="1"/>
  <c r="N890" i="1"/>
  <c r="J891" i="1"/>
  <c r="K891" i="1"/>
  <c r="L891" i="1"/>
  <c r="M891" i="1" s="1"/>
  <c r="N891" i="1"/>
  <c r="J892" i="1"/>
  <c r="K892" i="1"/>
  <c r="L892" i="1"/>
  <c r="M892" i="1" s="1"/>
  <c r="N892" i="1"/>
  <c r="J893" i="1"/>
  <c r="K893" i="1"/>
  <c r="L893" i="1"/>
  <c r="M893" i="1" s="1"/>
  <c r="N893" i="1"/>
  <c r="J894" i="1"/>
  <c r="K894" i="1"/>
  <c r="L894" i="1"/>
  <c r="M894" i="1" s="1"/>
  <c r="N894" i="1"/>
  <c r="J895" i="1"/>
  <c r="K895" i="1"/>
  <c r="L895" i="1"/>
  <c r="M895" i="1" s="1"/>
  <c r="N895" i="1"/>
  <c r="J896" i="1"/>
  <c r="K896" i="1"/>
  <c r="L896" i="1"/>
  <c r="M896" i="1" s="1"/>
  <c r="N896" i="1"/>
  <c r="J897" i="1"/>
  <c r="K897" i="1"/>
  <c r="L897" i="1"/>
  <c r="M897" i="1" s="1"/>
  <c r="N897" i="1"/>
  <c r="J898" i="1"/>
  <c r="K898" i="1"/>
  <c r="L898" i="1"/>
  <c r="M898" i="1" s="1"/>
  <c r="N898" i="1"/>
  <c r="J899" i="1"/>
  <c r="K899" i="1"/>
  <c r="L899" i="1"/>
  <c r="M899" i="1" s="1"/>
  <c r="N899" i="1"/>
  <c r="J900" i="1"/>
  <c r="K900" i="1"/>
  <c r="L900" i="1"/>
  <c r="M900" i="1" s="1"/>
  <c r="N900" i="1"/>
  <c r="J901" i="1"/>
  <c r="K901" i="1"/>
  <c r="L901" i="1"/>
  <c r="M901" i="1" s="1"/>
  <c r="N901" i="1"/>
  <c r="J902" i="1"/>
  <c r="K902" i="1"/>
  <c r="L902" i="1"/>
  <c r="M902" i="1" s="1"/>
  <c r="N902" i="1"/>
  <c r="J903" i="1"/>
  <c r="K903" i="1"/>
  <c r="L903" i="1"/>
  <c r="M903" i="1" s="1"/>
  <c r="N903" i="1"/>
  <c r="J904" i="1"/>
  <c r="K904" i="1"/>
  <c r="L904" i="1"/>
  <c r="M904" i="1" s="1"/>
  <c r="N904" i="1"/>
  <c r="J905" i="1"/>
  <c r="K905" i="1"/>
  <c r="L905" i="1"/>
  <c r="M905" i="1" s="1"/>
  <c r="N905" i="1"/>
  <c r="J906" i="1"/>
  <c r="K906" i="1"/>
  <c r="L906" i="1"/>
  <c r="M906" i="1" s="1"/>
  <c r="N906" i="1"/>
  <c r="J907" i="1"/>
  <c r="K907" i="1"/>
  <c r="L907" i="1"/>
  <c r="M907" i="1" s="1"/>
  <c r="N907" i="1"/>
  <c r="J908" i="1"/>
  <c r="K908" i="1"/>
  <c r="L908" i="1"/>
  <c r="M908" i="1" s="1"/>
  <c r="N908" i="1"/>
  <c r="J909" i="1"/>
  <c r="K909" i="1"/>
  <c r="L909" i="1"/>
  <c r="M909" i="1" s="1"/>
  <c r="N909" i="1"/>
  <c r="J910" i="1"/>
  <c r="K910" i="1"/>
  <c r="L910" i="1"/>
  <c r="M910" i="1" s="1"/>
  <c r="N910" i="1"/>
  <c r="J911" i="1"/>
  <c r="K911" i="1"/>
  <c r="L911" i="1"/>
  <c r="M911" i="1" s="1"/>
  <c r="N911" i="1"/>
  <c r="J912" i="1"/>
  <c r="K912" i="1"/>
  <c r="L912" i="1"/>
  <c r="M912" i="1" s="1"/>
  <c r="N912" i="1"/>
  <c r="J913" i="1"/>
  <c r="K913" i="1"/>
  <c r="L913" i="1"/>
  <c r="M913" i="1" s="1"/>
  <c r="N913" i="1"/>
  <c r="J914" i="1"/>
  <c r="K914" i="1"/>
  <c r="L914" i="1"/>
  <c r="M914" i="1" s="1"/>
  <c r="N914" i="1"/>
  <c r="J915" i="1"/>
  <c r="K915" i="1"/>
  <c r="L915" i="1"/>
  <c r="M915" i="1" s="1"/>
  <c r="N915" i="1"/>
  <c r="J916" i="1"/>
  <c r="K916" i="1"/>
  <c r="L916" i="1"/>
  <c r="M916" i="1" s="1"/>
  <c r="N916" i="1"/>
  <c r="J917" i="1"/>
  <c r="K917" i="1"/>
  <c r="L917" i="1"/>
  <c r="M917" i="1" s="1"/>
  <c r="N917" i="1"/>
  <c r="J918" i="1"/>
  <c r="K918" i="1"/>
  <c r="L918" i="1"/>
  <c r="M918" i="1" s="1"/>
  <c r="N918" i="1"/>
  <c r="J919" i="1"/>
  <c r="K919" i="1"/>
  <c r="L919" i="1"/>
  <c r="M919" i="1" s="1"/>
  <c r="N919" i="1"/>
  <c r="J920" i="1"/>
  <c r="K920" i="1"/>
  <c r="L920" i="1"/>
  <c r="M920" i="1" s="1"/>
  <c r="N920" i="1"/>
  <c r="J921" i="1"/>
  <c r="K921" i="1"/>
  <c r="L921" i="1"/>
  <c r="M921" i="1" s="1"/>
  <c r="N921" i="1"/>
  <c r="J922" i="1"/>
  <c r="K922" i="1"/>
  <c r="L922" i="1"/>
  <c r="M922" i="1" s="1"/>
  <c r="N922" i="1"/>
  <c r="J923" i="1"/>
  <c r="K923" i="1"/>
  <c r="L923" i="1"/>
  <c r="M923" i="1" s="1"/>
  <c r="N923" i="1"/>
  <c r="J924" i="1"/>
  <c r="K924" i="1"/>
  <c r="L924" i="1"/>
  <c r="M924" i="1" s="1"/>
  <c r="N924" i="1"/>
  <c r="J925" i="1"/>
  <c r="K925" i="1"/>
  <c r="L925" i="1"/>
  <c r="M925" i="1" s="1"/>
  <c r="N925" i="1"/>
  <c r="J926" i="1"/>
  <c r="K926" i="1"/>
  <c r="L926" i="1"/>
  <c r="M926" i="1" s="1"/>
  <c r="N926" i="1"/>
  <c r="J927" i="1"/>
  <c r="K927" i="1"/>
  <c r="L927" i="1"/>
  <c r="M927" i="1" s="1"/>
  <c r="N927" i="1"/>
  <c r="J928" i="1"/>
  <c r="K928" i="1"/>
  <c r="L928" i="1"/>
  <c r="M928" i="1" s="1"/>
  <c r="N928" i="1"/>
  <c r="J929" i="1"/>
  <c r="K929" i="1"/>
  <c r="L929" i="1"/>
  <c r="M929" i="1" s="1"/>
  <c r="N929" i="1"/>
  <c r="J930" i="1"/>
  <c r="K930" i="1"/>
  <c r="L930" i="1"/>
  <c r="M930" i="1" s="1"/>
  <c r="N930" i="1"/>
  <c r="J931" i="1"/>
  <c r="K931" i="1"/>
  <c r="L931" i="1"/>
  <c r="M931" i="1" s="1"/>
  <c r="N931" i="1"/>
  <c r="J932" i="1"/>
  <c r="K932" i="1"/>
  <c r="L932" i="1"/>
  <c r="M932" i="1" s="1"/>
  <c r="N932" i="1"/>
  <c r="J933" i="1"/>
  <c r="K933" i="1"/>
  <c r="L933" i="1"/>
  <c r="M933" i="1" s="1"/>
  <c r="N933" i="1"/>
  <c r="J934" i="1"/>
  <c r="K934" i="1"/>
  <c r="L934" i="1"/>
  <c r="M934" i="1" s="1"/>
  <c r="N934" i="1"/>
  <c r="J935" i="1"/>
  <c r="K935" i="1"/>
  <c r="L935" i="1"/>
  <c r="M935" i="1" s="1"/>
  <c r="N935" i="1"/>
  <c r="J936" i="1"/>
  <c r="K936" i="1"/>
  <c r="L936" i="1"/>
  <c r="M936" i="1" s="1"/>
  <c r="N936" i="1"/>
  <c r="J937" i="1"/>
  <c r="K937" i="1"/>
  <c r="L937" i="1"/>
  <c r="M937" i="1" s="1"/>
  <c r="N937" i="1"/>
  <c r="J938" i="1"/>
  <c r="K938" i="1"/>
  <c r="L938" i="1"/>
  <c r="M938" i="1" s="1"/>
  <c r="N938" i="1"/>
  <c r="J939" i="1"/>
  <c r="K939" i="1"/>
  <c r="L939" i="1"/>
  <c r="M939" i="1" s="1"/>
  <c r="N939" i="1"/>
  <c r="J940" i="1"/>
  <c r="K940" i="1"/>
  <c r="L940" i="1"/>
  <c r="M940" i="1" s="1"/>
  <c r="N940" i="1"/>
  <c r="J941" i="1"/>
  <c r="K941" i="1"/>
  <c r="L941" i="1"/>
  <c r="M941" i="1" s="1"/>
  <c r="N941" i="1"/>
  <c r="J942" i="1"/>
  <c r="K942" i="1"/>
  <c r="L942" i="1"/>
  <c r="M942" i="1" s="1"/>
  <c r="N942" i="1"/>
  <c r="J943" i="1"/>
  <c r="K943" i="1"/>
  <c r="L943" i="1"/>
  <c r="M943" i="1" s="1"/>
  <c r="N943" i="1"/>
  <c r="J944" i="1"/>
  <c r="K944" i="1"/>
  <c r="L944" i="1"/>
  <c r="M944" i="1" s="1"/>
  <c r="N944" i="1"/>
  <c r="J945" i="1"/>
  <c r="K945" i="1"/>
  <c r="L945" i="1"/>
  <c r="M945" i="1" s="1"/>
  <c r="N945" i="1"/>
  <c r="J946" i="1"/>
  <c r="K946" i="1"/>
  <c r="L946" i="1"/>
  <c r="M946" i="1" s="1"/>
  <c r="N946" i="1"/>
  <c r="J947" i="1"/>
  <c r="K947" i="1"/>
  <c r="L947" i="1"/>
  <c r="M947" i="1" s="1"/>
  <c r="N947" i="1"/>
  <c r="J948" i="1"/>
  <c r="K948" i="1"/>
  <c r="L948" i="1"/>
  <c r="M948" i="1" s="1"/>
  <c r="N948" i="1"/>
  <c r="J949" i="1"/>
  <c r="K949" i="1"/>
  <c r="L949" i="1"/>
  <c r="M949" i="1" s="1"/>
  <c r="N949" i="1"/>
  <c r="J950" i="1"/>
  <c r="K950" i="1"/>
  <c r="L950" i="1"/>
  <c r="M950" i="1" s="1"/>
  <c r="N950" i="1"/>
  <c r="J951" i="1"/>
  <c r="K951" i="1"/>
  <c r="L951" i="1"/>
  <c r="M951" i="1" s="1"/>
  <c r="N951" i="1"/>
  <c r="J952" i="1"/>
  <c r="K952" i="1"/>
  <c r="L952" i="1"/>
  <c r="M952" i="1" s="1"/>
  <c r="N952" i="1"/>
  <c r="J953" i="1"/>
  <c r="K953" i="1"/>
  <c r="L953" i="1"/>
  <c r="M953" i="1" s="1"/>
  <c r="N953" i="1"/>
  <c r="J954" i="1"/>
  <c r="K954" i="1"/>
  <c r="L954" i="1"/>
  <c r="M954" i="1" s="1"/>
  <c r="N954" i="1"/>
  <c r="J955" i="1"/>
  <c r="K955" i="1"/>
  <c r="L955" i="1"/>
  <c r="M955" i="1" s="1"/>
  <c r="N955" i="1"/>
  <c r="J956" i="1"/>
  <c r="K956" i="1"/>
  <c r="L956" i="1"/>
  <c r="M956" i="1" s="1"/>
  <c r="N956" i="1"/>
  <c r="J957" i="1"/>
  <c r="K957" i="1"/>
  <c r="L957" i="1"/>
  <c r="M957" i="1" s="1"/>
  <c r="N957" i="1"/>
  <c r="J958" i="1"/>
  <c r="K958" i="1"/>
  <c r="L958" i="1"/>
  <c r="M958" i="1" s="1"/>
  <c r="N958" i="1"/>
  <c r="J959" i="1"/>
  <c r="K959" i="1"/>
  <c r="L959" i="1"/>
  <c r="M959" i="1" s="1"/>
  <c r="N959" i="1"/>
  <c r="J960" i="1"/>
  <c r="K960" i="1"/>
  <c r="L960" i="1"/>
  <c r="M960" i="1" s="1"/>
  <c r="N960" i="1"/>
  <c r="J961" i="1"/>
  <c r="K961" i="1"/>
  <c r="L961" i="1"/>
  <c r="M961" i="1" s="1"/>
  <c r="N961" i="1"/>
  <c r="J962" i="1"/>
  <c r="K962" i="1"/>
  <c r="L962" i="1"/>
  <c r="M962" i="1" s="1"/>
  <c r="N962" i="1"/>
  <c r="J963" i="1"/>
  <c r="K963" i="1"/>
  <c r="L963" i="1"/>
  <c r="M963" i="1" s="1"/>
  <c r="N963" i="1"/>
  <c r="J964" i="1"/>
  <c r="K964" i="1"/>
  <c r="L964" i="1"/>
  <c r="M964" i="1" s="1"/>
  <c r="N964" i="1"/>
  <c r="J965" i="1"/>
  <c r="K965" i="1"/>
  <c r="L965" i="1"/>
  <c r="M965" i="1" s="1"/>
  <c r="N965" i="1"/>
  <c r="J966" i="1"/>
  <c r="K966" i="1"/>
  <c r="L966" i="1"/>
  <c r="M966" i="1" s="1"/>
  <c r="N966" i="1"/>
  <c r="J967" i="1"/>
  <c r="K967" i="1"/>
  <c r="L967" i="1"/>
  <c r="M967" i="1" s="1"/>
  <c r="N967" i="1"/>
  <c r="J968" i="1"/>
  <c r="K968" i="1"/>
  <c r="L968" i="1"/>
  <c r="M968" i="1" s="1"/>
  <c r="N968" i="1"/>
  <c r="J969" i="1"/>
  <c r="K969" i="1"/>
  <c r="L969" i="1"/>
  <c r="M969" i="1" s="1"/>
  <c r="N969" i="1"/>
  <c r="J970" i="1"/>
  <c r="K970" i="1"/>
  <c r="L970" i="1"/>
  <c r="M970" i="1" s="1"/>
  <c r="N970" i="1"/>
  <c r="J971" i="1"/>
  <c r="K971" i="1"/>
  <c r="L971" i="1"/>
  <c r="M971" i="1" s="1"/>
  <c r="N971" i="1"/>
  <c r="J972" i="1"/>
  <c r="K972" i="1"/>
  <c r="L972" i="1"/>
  <c r="M972" i="1" s="1"/>
  <c r="N972" i="1"/>
  <c r="J973" i="1"/>
  <c r="K973" i="1"/>
  <c r="L973" i="1"/>
  <c r="M973" i="1" s="1"/>
  <c r="N973" i="1"/>
  <c r="J974" i="1"/>
  <c r="K974" i="1"/>
  <c r="L974" i="1"/>
  <c r="M974" i="1" s="1"/>
  <c r="N974" i="1"/>
  <c r="J975" i="1"/>
  <c r="K975" i="1"/>
  <c r="L975" i="1"/>
  <c r="M975" i="1" s="1"/>
  <c r="N975" i="1"/>
  <c r="J976" i="1"/>
  <c r="K976" i="1"/>
  <c r="L976" i="1"/>
  <c r="M976" i="1" s="1"/>
  <c r="N976" i="1"/>
  <c r="J977" i="1"/>
  <c r="K977" i="1"/>
  <c r="L977" i="1"/>
  <c r="M977" i="1" s="1"/>
  <c r="N977" i="1"/>
  <c r="J978" i="1"/>
  <c r="K978" i="1"/>
  <c r="L978" i="1"/>
  <c r="M978" i="1" s="1"/>
  <c r="N978" i="1"/>
  <c r="J979" i="1"/>
  <c r="K979" i="1"/>
  <c r="L979" i="1"/>
  <c r="M979" i="1" s="1"/>
  <c r="N979" i="1"/>
  <c r="J980" i="1"/>
  <c r="K980" i="1"/>
  <c r="L980" i="1"/>
  <c r="M980" i="1" s="1"/>
  <c r="N980" i="1"/>
  <c r="J981" i="1"/>
  <c r="K981" i="1"/>
  <c r="L981" i="1"/>
  <c r="M981" i="1" s="1"/>
  <c r="N981" i="1"/>
  <c r="J982" i="1"/>
  <c r="K982" i="1"/>
  <c r="L982" i="1"/>
  <c r="M982" i="1" s="1"/>
  <c r="N982" i="1"/>
  <c r="J983" i="1"/>
  <c r="K983" i="1"/>
  <c r="L983" i="1"/>
  <c r="M983" i="1" s="1"/>
  <c r="N983" i="1"/>
  <c r="J984" i="1"/>
  <c r="K984" i="1"/>
  <c r="L984" i="1"/>
  <c r="M984" i="1" s="1"/>
  <c r="N984" i="1"/>
  <c r="J985" i="1"/>
  <c r="K985" i="1"/>
  <c r="L985" i="1"/>
  <c r="M985" i="1" s="1"/>
  <c r="N985" i="1"/>
  <c r="J986" i="1"/>
  <c r="K986" i="1"/>
  <c r="L986" i="1"/>
  <c r="M986" i="1" s="1"/>
  <c r="N986" i="1"/>
  <c r="J987" i="1"/>
  <c r="K987" i="1"/>
  <c r="L987" i="1"/>
  <c r="M987" i="1" s="1"/>
  <c r="N987" i="1"/>
  <c r="J988" i="1"/>
  <c r="K988" i="1"/>
  <c r="L988" i="1"/>
  <c r="M988" i="1" s="1"/>
  <c r="N988" i="1"/>
  <c r="J989" i="1"/>
  <c r="K989" i="1"/>
  <c r="L989" i="1"/>
  <c r="M989" i="1" s="1"/>
  <c r="N989" i="1"/>
  <c r="J990" i="1"/>
  <c r="K990" i="1"/>
  <c r="L990" i="1"/>
  <c r="M990" i="1" s="1"/>
  <c r="N990" i="1"/>
  <c r="J991" i="1"/>
  <c r="K991" i="1"/>
  <c r="L991" i="1"/>
  <c r="M991" i="1" s="1"/>
  <c r="N991" i="1"/>
  <c r="J992" i="1"/>
  <c r="K992" i="1"/>
  <c r="L992" i="1"/>
  <c r="M992" i="1" s="1"/>
  <c r="N992" i="1"/>
  <c r="J993" i="1"/>
  <c r="K993" i="1"/>
  <c r="L993" i="1"/>
  <c r="M993" i="1" s="1"/>
  <c r="N993" i="1"/>
  <c r="J994" i="1"/>
  <c r="K994" i="1"/>
  <c r="L994" i="1"/>
  <c r="M994" i="1" s="1"/>
  <c r="N994" i="1"/>
  <c r="J995" i="1"/>
  <c r="K995" i="1"/>
  <c r="L995" i="1"/>
  <c r="M995" i="1" s="1"/>
  <c r="N995" i="1"/>
  <c r="J996" i="1"/>
  <c r="K996" i="1"/>
  <c r="L996" i="1"/>
  <c r="M996" i="1" s="1"/>
  <c r="N996" i="1"/>
  <c r="J997" i="1"/>
  <c r="K997" i="1"/>
  <c r="L997" i="1"/>
  <c r="M997" i="1" s="1"/>
  <c r="N997" i="1"/>
  <c r="J998" i="1"/>
  <c r="K998" i="1"/>
  <c r="L998" i="1"/>
  <c r="M998" i="1" s="1"/>
  <c r="N998" i="1"/>
  <c r="J999" i="1"/>
  <c r="K999" i="1"/>
  <c r="L999" i="1"/>
  <c r="M999" i="1" s="1"/>
  <c r="N999" i="1"/>
  <c r="J1000" i="1"/>
  <c r="K1000" i="1"/>
  <c r="L1000" i="1"/>
  <c r="M1000" i="1" s="1"/>
  <c r="N1000" i="1"/>
  <c r="J1001" i="1"/>
  <c r="K1001" i="1"/>
  <c r="L1001" i="1"/>
  <c r="M1001" i="1" s="1"/>
  <c r="N1001" i="1"/>
  <c r="J1002" i="1"/>
  <c r="K1002" i="1"/>
  <c r="L1002" i="1"/>
  <c r="M1002" i="1" s="1"/>
  <c r="N1002" i="1"/>
  <c r="J1003" i="1"/>
  <c r="K1003" i="1"/>
  <c r="L1003" i="1"/>
  <c r="M1003" i="1" s="1"/>
  <c r="N1003" i="1"/>
  <c r="J1004" i="1"/>
  <c r="K1004" i="1"/>
  <c r="L1004" i="1"/>
  <c r="M1004" i="1" s="1"/>
  <c r="N1004" i="1"/>
  <c r="J1005" i="1"/>
  <c r="K1005" i="1"/>
  <c r="L1005" i="1"/>
  <c r="M1005" i="1" s="1"/>
  <c r="N1005" i="1"/>
  <c r="J1006" i="1"/>
  <c r="K1006" i="1"/>
  <c r="L1006" i="1"/>
  <c r="M1006" i="1" s="1"/>
  <c r="N1006" i="1"/>
  <c r="J1007" i="1"/>
  <c r="K1007" i="1"/>
  <c r="L1007" i="1"/>
  <c r="M1007" i="1" s="1"/>
  <c r="N1007" i="1"/>
  <c r="J1008" i="1"/>
  <c r="K1008" i="1"/>
  <c r="L1008" i="1"/>
  <c r="M1008" i="1" s="1"/>
  <c r="N1008" i="1"/>
  <c r="J1009" i="1"/>
  <c r="K1009" i="1"/>
  <c r="L1009" i="1"/>
  <c r="M1009" i="1" s="1"/>
  <c r="N1009" i="1"/>
  <c r="J1010" i="1"/>
  <c r="K1010" i="1"/>
  <c r="L1010" i="1"/>
  <c r="M1010" i="1" s="1"/>
  <c r="N1010" i="1"/>
  <c r="J1011" i="1"/>
  <c r="K1011" i="1"/>
  <c r="L1011" i="1"/>
  <c r="M1011" i="1" s="1"/>
  <c r="N1011" i="1"/>
  <c r="J1012" i="1"/>
  <c r="K1012" i="1"/>
  <c r="L1012" i="1"/>
  <c r="M1012" i="1" s="1"/>
  <c r="N1012" i="1"/>
  <c r="J1013" i="1"/>
  <c r="K1013" i="1"/>
  <c r="L1013" i="1"/>
  <c r="M1013" i="1" s="1"/>
  <c r="N1013" i="1"/>
  <c r="J1014" i="1"/>
  <c r="K1014" i="1"/>
  <c r="L1014" i="1"/>
  <c r="M1014" i="1" s="1"/>
  <c r="N1014" i="1"/>
  <c r="J1015" i="1"/>
  <c r="K1015" i="1"/>
  <c r="L1015" i="1"/>
  <c r="M1015" i="1" s="1"/>
  <c r="N1015" i="1"/>
  <c r="J1016" i="1"/>
  <c r="K1016" i="1"/>
  <c r="L1016" i="1"/>
  <c r="M1016" i="1" s="1"/>
  <c r="N1016" i="1"/>
  <c r="J1017" i="1"/>
  <c r="K1017" i="1"/>
  <c r="L1017" i="1"/>
  <c r="M1017" i="1" s="1"/>
  <c r="N1017" i="1"/>
  <c r="J1018" i="1"/>
  <c r="K1018" i="1"/>
  <c r="L1018" i="1"/>
  <c r="M1018" i="1" s="1"/>
  <c r="N1018" i="1"/>
  <c r="J1019" i="1"/>
  <c r="K1019" i="1"/>
  <c r="L1019" i="1"/>
  <c r="M1019" i="1" s="1"/>
  <c r="N1019" i="1"/>
  <c r="J1020" i="1"/>
  <c r="K1020" i="1"/>
  <c r="L1020" i="1"/>
  <c r="M1020" i="1" s="1"/>
  <c r="N1020" i="1"/>
  <c r="J1021" i="1"/>
  <c r="K1021" i="1"/>
  <c r="L1021" i="1"/>
  <c r="M1021" i="1" s="1"/>
  <c r="N1021" i="1"/>
  <c r="J1022" i="1"/>
  <c r="K1022" i="1"/>
  <c r="L1022" i="1"/>
  <c r="M1022" i="1" s="1"/>
  <c r="N1022" i="1"/>
  <c r="J1023" i="1"/>
  <c r="K1023" i="1"/>
  <c r="L1023" i="1"/>
  <c r="M1023" i="1" s="1"/>
  <c r="N1023" i="1"/>
  <c r="J1024" i="1"/>
  <c r="K1024" i="1"/>
  <c r="L1024" i="1"/>
  <c r="M1024" i="1" s="1"/>
  <c r="N1024" i="1"/>
  <c r="J1025" i="1"/>
  <c r="K1025" i="1"/>
  <c r="L1025" i="1"/>
  <c r="M1025" i="1" s="1"/>
  <c r="N1025" i="1"/>
  <c r="J1026" i="1"/>
  <c r="K1026" i="1"/>
  <c r="L1026" i="1"/>
  <c r="M1026" i="1" s="1"/>
  <c r="N1026" i="1"/>
  <c r="J1027" i="1"/>
  <c r="K1027" i="1"/>
  <c r="L1027" i="1"/>
  <c r="M1027" i="1" s="1"/>
  <c r="N1027" i="1"/>
  <c r="J1028" i="1"/>
  <c r="K1028" i="1"/>
  <c r="L1028" i="1"/>
  <c r="M1028" i="1" s="1"/>
  <c r="N1028" i="1"/>
  <c r="J1029" i="1"/>
  <c r="K1029" i="1"/>
  <c r="L1029" i="1"/>
  <c r="M1029" i="1" s="1"/>
  <c r="N1029" i="1"/>
  <c r="J1030" i="1"/>
  <c r="K1030" i="1"/>
  <c r="L1030" i="1"/>
  <c r="M1030" i="1" s="1"/>
  <c r="N1030" i="1"/>
  <c r="J1031" i="1"/>
  <c r="K1031" i="1"/>
  <c r="L1031" i="1"/>
  <c r="M1031" i="1" s="1"/>
  <c r="N1031" i="1"/>
  <c r="J1032" i="1"/>
  <c r="K1032" i="1"/>
  <c r="L1032" i="1"/>
  <c r="M1032" i="1" s="1"/>
  <c r="N1032" i="1"/>
  <c r="J1033" i="1"/>
  <c r="K1033" i="1"/>
  <c r="L1033" i="1"/>
  <c r="M1033" i="1" s="1"/>
  <c r="N1033" i="1"/>
  <c r="J1034" i="1"/>
  <c r="K1034" i="1"/>
  <c r="L1034" i="1"/>
  <c r="M1034" i="1" s="1"/>
  <c r="N1034" i="1"/>
  <c r="J1035" i="1"/>
  <c r="K1035" i="1"/>
  <c r="L1035" i="1"/>
  <c r="M1035" i="1" s="1"/>
  <c r="N1035" i="1"/>
  <c r="J1036" i="1"/>
  <c r="K1036" i="1"/>
  <c r="L1036" i="1"/>
  <c r="M1036" i="1" s="1"/>
  <c r="N1036" i="1"/>
  <c r="J1037" i="1"/>
  <c r="K1037" i="1"/>
  <c r="L1037" i="1"/>
  <c r="M1037" i="1" s="1"/>
  <c r="N1037" i="1"/>
  <c r="J1038" i="1"/>
  <c r="K1038" i="1"/>
  <c r="L1038" i="1"/>
  <c r="M1038" i="1" s="1"/>
  <c r="N1038" i="1"/>
  <c r="J1039" i="1"/>
  <c r="K1039" i="1"/>
  <c r="L1039" i="1"/>
  <c r="M1039" i="1" s="1"/>
  <c r="N1039" i="1"/>
  <c r="J1040" i="1"/>
  <c r="K1040" i="1"/>
  <c r="L1040" i="1"/>
  <c r="M1040" i="1" s="1"/>
  <c r="N1040" i="1"/>
  <c r="J1041" i="1"/>
  <c r="K1041" i="1"/>
  <c r="L1041" i="1"/>
  <c r="M1041" i="1" s="1"/>
  <c r="N1041" i="1"/>
  <c r="J1042" i="1"/>
  <c r="K1042" i="1"/>
  <c r="L1042" i="1"/>
  <c r="M1042" i="1" s="1"/>
  <c r="N1042" i="1"/>
  <c r="J1043" i="1"/>
  <c r="K1043" i="1"/>
  <c r="L1043" i="1"/>
  <c r="M1043" i="1" s="1"/>
  <c r="N1043" i="1"/>
  <c r="J1044" i="1"/>
  <c r="K1044" i="1"/>
  <c r="L1044" i="1"/>
  <c r="M1044" i="1" s="1"/>
  <c r="N1044" i="1"/>
  <c r="J1045" i="1"/>
  <c r="K1045" i="1"/>
  <c r="L1045" i="1"/>
  <c r="M1045" i="1" s="1"/>
  <c r="N1045" i="1"/>
  <c r="J1046" i="1"/>
  <c r="K1046" i="1"/>
  <c r="L1046" i="1"/>
  <c r="M1046" i="1" s="1"/>
  <c r="N1046" i="1"/>
  <c r="J1047" i="1"/>
  <c r="K1047" i="1"/>
  <c r="L1047" i="1"/>
  <c r="M1047" i="1" s="1"/>
  <c r="N1047" i="1"/>
  <c r="J1048" i="1"/>
  <c r="K1048" i="1"/>
  <c r="L1048" i="1"/>
  <c r="M1048" i="1" s="1"/>
  <c r="N1048" i="1"/>
  <c r="J1049" i="1"/>
  <c r="K1049" i="1"/>
  <c r="L1049" i="1"/>
  <c r="M1049" i="1" s="1"/>
  <c r="N1049" i="1"/>
  <c r="J1050" i="1"/>
  <c r="K1050" i="1"/>
  <c r="L1050" i="1"/>
  <c r="M1050" i="1" s="1"/>
  <c r="N1050" i="1"/>
  <c r="J1051" i="1"/>
  <c r="K1051" i="1"/>
  <c r="L1051" i="1"/>
  <c r="M1051" i="1" s="1"/>
  <c r="N1051" i="1"/>
  <c r="J1052" i="1"/>
  <c r="K1052" i="1"/>
  <c r="L1052" i="1"/>
  <c r="M1052" i="1" s="1"/>
  <c r="N1052" i="1"/>
  <c r="J1053" i="1"/>
  <c r="K1053" i="1"/>
  <c r="L1053" i="1"/>
  <c r="M1053" i="1" s="1"/>
  <c r="N1053" i="1"/>
  <c r="J1054" i="1"/>
  <c r="K1054" i="1"/>
  <c r="L1054" i="1"/>
  <c r="M1054" i="1" s="1"/>
  <c r="N1054" i="1"/>
  <c r="J1055" i="1"/>
  <c r="K1055" i="1"/>
  <c r="L1055" i="1"/>
  <c r="M1055" i="1" s="1"/>
  <c r="N1055" i="1"/>
  <c r="J1056" i="1"/>
  <c r="K1056" i="1"/>
  <c r="L1056" i="1"/>
  <c r="M1056" i="1" s="1"/>
  <c r="N1056" i="1"/>
  <c r="J1057" i="1"/>
  <c r="K1057" i="1"/>
  <c r="L1057" i="1"/>
  <c r="M1057" i="1" s="1"/>
  <c r="N1057" i="1"/>
  <c r="J1058" i="1"/>
  <c r="K1058" i="1"/>
  <c r="L1058" i="1"/>
  <c r="M1058" i="1" s="1"/>
  <c r="N1058" i="1"/>
  <c r="J1059" i="1"/>
  <c r="K1059" i="1"/>
  <c r="L1059" i="1"/>
  <c r="M1059" i="1" s="1"/>
  <c r="N1059" i="1"/>
  <c r="J1060" i="1"/>
  <c r="K1060" i="1"/>
  <c r="L1060" i="1"/>
  <c r="M1060" i="1" s="1"/>
  <c r="N1060" i="1"/>
  <c r="J1061" i="1"/>
  <c r="K1061" i="1"/>
  <c r="L1061" i="1"/>
  <c r="M1061" i="1" s="1"/>
  <c r="N1061" i="1"/>
  <c r="J1062" i="1"/>
  <c r="K1062" i="1"/>
  <c r="L1062" i="1"/>
  <c r="M1062" i="1" s="1"/>
  <c r="N1062" i="1"/>
  <c r="J1063" i="1"/>
  <c r="K1063" i="1"/>
  <c r="L1063" i="1"/>
  <c r="M1063" i="1" s="1"/>
  <c r="N1063" i="1"/>
  <c r="J1064" i="1"/>
  <c r="K1064" i="1"/>
  <c r="L1064" i="1"/>
  <c r="M1064" i="1" s="1"/>
  <c r="N1064" i="1"/>
  <c r="J1065" i="1"/>
  <c r="K1065" i="1"/>
  <c r="L1065" i="1"/>
  <c r="M1065" i="1" s="1"/>
  <c r="N1065" i="1"/>
  <c r="J1066" i="1"/>
  <c r="K1066" i="1"/>
  <c r="L1066" i="1"/>
  <c r="M1066" i="1" s="1"/>
  <c r="N1066" i="1"/>
  <c r="J1067" i="1"/>
  <c r="K1067" i="1"/>
  <c r="L1067" i="1"/>
  <c r="M1067" i="1" s="1"/>
  <c r="N1067" i="1"/>
  <c r="J1068" i="1"/>
  <c r="K1068" i="1"/>
  <c r="L1068" i="1"/>
  <c r="M1068" i="1" s="1"/>
  <c r="N1068" i="1"/>
  <c r="J1069" i="1"/>
  <c r="K1069" i="1"/>
  <c r="L1069" i="1"/>
  <c r="M1069" i="1" s="1"/>
  <c r="N1069" i="1"/>
  <c r="J1070" i="1"/>
  <c r="K1070" i="1"/>
  <c r="L1070" i="1"/>
  <c r="M1070" i="1" s="1"/>
  <c r="N1070" i="1"/>
  <c r="J1071" i="1"/>
  <c r="K1071" i="1"/>
  <c r="L1071" i="1"/>
  <c r="M1071" i="1" s="1"/>
  <c r="N1071" i="1"/>
  <c r="J1072" i="1"/>
  <c r="K1072" i="1"/>
  <c r="L1072" i="1"/>
  <c r="M1072" i="1" s="1"/>
  <c r="N1072" i="1"/>
  <c r="J1073" i="1"/>
  <c r="K1073" i="1"/>
  <c r="L1073" i="1"/>
  <c r="M1073" i="1" s="1"/>
  <c r="N1073" i="1"/>
  <c r="J1074" i="1"/>
  <c r="K1074" i="1"/>
  <c r="L1074" i="1"/>
  <c r="M1074" i="1" s="1"/>
  <c r="N1074" i="1"/>
  <c r="J1075" i="1"/>
  <c r="K1075" i="1"/>
  <c r="L1075" i="1"/>
  <c r="M1075" i="1" s="1"/>
  <c r="N1075" i="1"/>
  <c r="J1076" i="1"/>
  <c r="K1076" i="1"/>
  <c r="L1076" i="1"/>
  <c r="M1076" i="1" s="1"/>
  <c r="N1076" i="1"/>
  <c r="J1077" i="1"/>
  <c r="K1077" i="1"/>
  <c r="L1077" i="1"/>
  <c r="M1077" i="1" s="1"/>
  <c r="N1077" i="1"/>
  <c r="J1078" i="1"/>
  <c r="K1078" i="1"/>
  <c r="L1078" i="1"/>
  <c r="M1078" i="1" s="1"/>
  <c r="N1078" i="1"/>
  <c r="J1079" i="1"/>
  <c r="K1079" i="1"/>
  <c r="L1079" i="1"/>
  <c r="M1079" i="1" s="1"/>
  <c r="N1079" i="1"/>
  <c r="J1080" i="1"/>
  <c r="K1080" i="1"/>
  <c r="L1080" i="1"/>
  <c r="M1080" i="1" s="1"/>
  <c r="N1080" i="1"/>
  <c r="J1081" i="1"/>
  <c r="K1081" i="1"/>
  <c r="L1081" i="1"/>
  <c r="M1081" i="1" s="1"/>
  <c r="N1081" i="1"/>
  <c r="J1082" i="1"/>
  <c r="K1082" i="1"/>
  <c r="L1082" i="1"/>
  <c r="M1082" i="1" s="1"/>
  <c r="N1082" i="1"/>
  <c r="J1083" i="1"/>
  <c r="K1083" i="1"/>
  <c r="L1083" i="1"/>
  <c r="M1083" i="1" s="1"/>
  <c r="N1083" i="1"/>
  <c r="J1084" i="1"/>
  <c r="K1084" i="1"/>
  <c r="L1084" i="1"/>
  <c r="M1084" i="1" s="1"/>
  <c r="N1084" i="1"/>
  <c r="J1085" i="1"/>
  <c r="K1085" i="1"/>
  <c r="L1085" i="1"/>
  <c r="M1085" i="1" s="1"/>
  <c r="N1085" i="1"/>
  <c r="J1086" i="1"/>
  <c r="K1086" i="1"/>
  <c r="L1086" i="1"/>
  <c r="M1086" i="1" s="1"/>
  <c r="N1086" i="1"/>
  <c r="J1087" i="1"/>
  <c r="K1087" i="1"/>
  <c r="L1087" i="1"/>
  <c r="M1087" i="1" s="1"/>
  <c r="N1087" i="1"/>
  <c r="J1088" i="1"/>
  <c r="K1088" i="1"/>
  <c r="L1088" i="1"/>
  <c r="M1088" i="1" s="1"/>
  <c r="N1088" i="1"/>
  <c r="J1089" i="1"/>
  <c r="K1089" i="1"/>
  <c r="L1089" i="1"/>
  <c r="M1089" i="1" s="1"/>
  <c r="N1089" i="1"/>
  <c r="J1090" i="1"/>
  <c r="K1090" i="1"/>
  <c r="L1090" i="1"/>
  <c r="M1090" i="1" s="1"/>
  <c r="N1090" i="1"/>
  <c r="J1091" i="1"/>
  <c r="K1091" i="1"/>
  <c r="L1091" i="1"/>
  <c r="M1091" i="1" s="1"/>
  <c r="N1091" i="1"/>
  <c r="J1092" i="1"/>
  <c r="K1092" i="1"/>
  <c r="L1092" i="1"/>
  <c r="M1092" i="1" s="1"/>
  <c r="N1092" i="1"/>
  <c r="J1093" i="1"/>
  <c r="K1093" i="1"/>
  <c r="L1093" i="1"/>
  <c r="M1093" i="1" s="1"/>
  <c r="N1093" i="1"/>
  <c r="J1094" i="1"/>
  <c r="K1094" i="1"/>
  <c r="L1094" i="1"/>
  <c r="M1094" i="1" s="1"/>
  <c r="N1094" i="1"/>
  <c r="J1095" i="1"/>
  <c r="K1095" i="1"/>
  <c r="L1095" i="1"/>
  <c r="M1095" i="1" s="1"/>
  <c r="N1095" i="1"/>
  <c r="J1096" i="1"/>
  <c r="K1096" i="1"/>
  <c r="L1096" i="1"/>
  <c r="M1096" i="1" s="1"/>
  <c r="N1096" i="1"/>
  <c r="J1097" i="1"/>
  <c r="K1097" i="1"/>
  <c r="L1097" i="1"/>
  <c r="M1097" i="1" s="1"/>
  <c r="N1097" i="1"/>
  <c r="J1098" i="1"/>
  <c r="K1098" i="1"/>
  <c r="L1098" i="1"/>
  <c r="M1098" i="1" s="1"/>
  <c r="N1098" i="1"/>
  <c r="J1099" i="1"/>
  <c r="K1099" i="1"/>
  <c r="L1099" i="1"/>
  <c r="M1099" i="1" s="1"/>
  <c r="N1099" i="1"/>
  <c r="J1100" i="1"/>
  <c r="K1100" i="1"/>
  <c r="L1100" i="1"/>
  <c r="M1100" i="1" s="1"/>
  <c r="N1100" i="1"/>
  <c r="J1101" i="1"/>
  <c r="K1101" i="1"/>
  <c r="L1101" i="1"/>
  <c r="M1101" i="1" s="1"/>
  <c r="N1101" i="1"/>
  <c r="J1102" i="1"/>
  <c r="K1102" i="1"/>
  <c r="L1102" i="1"/>
  <c r="M1102" i="1" s="1"/>
  <c r="N1102" i="1"/>
  <c r="J1103" i="1"/>
  <c r="K1103" i="1"/>
  <c r="L1103" i="1"/>
  <c r="M1103" i="1" s="1"/>
  <c r="N1103" i="1"/>
  <c r="J1104" i="1"/>
  <c r="K1104" i="1"/>
  <c r="L1104" i="1"/>
  <c r="M1104" i="1" s="1"/>
  <c r="N1104" i="1"/>
  <c r="J1105" i="1"/>
  <c r="K1105" i="1"/>
  <c r="L1105" i="1"/>
  <c r="M1105" i="1" s="1"/>
  <c r="N1105" i="1"/>
  <c r="J1106" i="1"/>
  <c r="K1106" i="1"/>
  <c r="L1106" i="1"/>
  <c r="M1106" i="1" s="1"/>
  <c r="N1106" i="1"/>
  <c r="J1107" i="1"/>
  <c r="K1107" i="1"/>
  <c r="L1107" i="1"/>
  <c r="M1107" i="1" s="1"/>
  <c r="N1107" i="1"/>
  <c r="J1108" i="1"/>
  <c r="K1108" i="1"/>
  <c r="L1108" i="1"/>
  <c r="M1108" i="1" s="1"/>
  <c r="N1108" i="1"/>
  <c r="J1109" i="1"/>
  <c r="K1109" i="1"/>
  <c r="L1109" i="1"/>
  <c r="M1109" i="1" s="1"/>
  <c r="N1109" i="1"/>
  <c r="J1110" i="1"/>
  <c r="K1110" i="1"/>
  <c r="L1110" i="1"/>
  <c r="M1110" i="1" s="1"/>
  <c r="N1110" i="1"/>
  <c r="J1111" i="1"/>
  <c r="K1111" i="1"/>
  <c r="L1111" i="1"/>
  <c r="M1111" i="1" s="1"/>
  <c r="N1111" i="1"/>
  <c r="J1112" i="1"/>
  <c r="K1112" i="1"/>
  <c r="L1112" i="1"/>
  <c r="M1112" i="1" s="1"/>
  <c r="N1112" i="1"/>
  <c r="J1113" i="1"/>
  <c r="K1113" i="1"/>
  <c r="L1113" i="1"/>
  <c r="M1113" i="1" s="1"/>
  <c r="N1113" i="1"/>
  <c r="J1114" i="1"/>
  <c r="K1114" i="1"/>
  <c r="L1114" i="1"/>
  <c r="M1114" i="1" s="1"/>
  <c r="N1114" i="1"/>
  <c r="J1115" i="1"/>
  <c r="K1115" i="1"/>
  <c r="L1115" i="1"/>
  <c r="M1115" i="1" s="1"/>
  <c r="N1115" i="1"/>
  <c r="J1116" i="1"/>
  <c r="K1116" i="1"/>
  <c r="L1116" i="1"/>
  <c r="M1116" i="1" s="1"/>
  <c r="N1116" i="1"/>
  <c r="J1117" i="1"/>
  <c r="K1117" i="1"/>
  <c r="L1117" i="1"/>
  <c r="M1117" i="1" s="1"/>
  <c r="N1117" i="1"/>
  <c r="J1118" i="1"/>
  <c r="K1118" i="1"/>
  <c r="L1118" i="1"/>
  <c r="M1118" i="1" s="1"/>
  <c r="N1118" i="1"/>
  <c r="J1119" i="1"/>
  <c r="K1119" i="1"/>
  <c r="L1119" i="1"/>
  <c r="M1119" i="1" s="1"/>
  <c r="N1119" i="1"/>
  <c r="J1120" i="1"/>
  <c r="K1120" i="1"/>
  <c r="L1120" i="1"/>
  <c r="M1120" i="1" s="1"/>
  <c r="N1120" i="1"/>
  <c r="J1121" i="1"/>
  <c r="K1121" i="1"/>
  <c r="L1121" i="1"/>
  <c r="M1121" i="1" s="1"/>
  <c r="N1121" i="1"/>
  <c r="J1122" i="1"/>
  <c r="K1122" i="1"/>
  <c r="L1122" i="1"/>
  <c r="M1122" i="1" s="1"/>
  <c r="N1122" i="1"/>
  <c r="J1123" i="1"/>
  <c r="K1123" i="1"/>
  <c r="L1123" i="1"/>
  <c r="M1123" i="1" s="1"/>
  <c r="N1123" i="1"/>
  <c r="J1124" i="1"/>
  <c r="K1124" i="1"/>
  <c r="L1124" i="1"/>
  <c r="M1124" i="1" s="1"/>
  <c r="N1124" i="1"/>
  <c r="J1125" i="1"/>
  <c r="K1125" i="1"/>
  <c r="L1125" i="1"/>
  <c r="M1125" i="1" s="1"/>
  <c r="N1125" i="1"/>
  <c r="J1126" i="1"/>
  <c r="K1126" i="1"/>
  <c r="L1126" i="1"/>
  <c r="M1126" i="1" s="1"/>
  <c r="N1126" i="1"/>
  <c r="J1127" i="1"/>
  <c r="K1127" i="1"/>
  <c r="L1127" i="1"/>
  <c r="M1127" i="1" s="1"/>
  <c r="N1127" i="1"/>
  <c r="J1128" i="1"/>
  <c r="K1128" i="1"/>
  <c r="L1128" i="1"/>
  <c r="M1128" i="1" s="1"/>
  <c r="N1128" i="1"/>
  <c r="J1129" i="1"/>
  <c r="K1129" i="1"/>
  <c r="L1129" i="1"/>
  <c r="M1129" i="1" s="1"/>
  <c r="N1129" i="1"/>
  <c r="J1130" i="1"/>
  <c r="K1130" i="1"/>
  <c r="L1130" i="1"/>
  <c r="M1130" i="1" s="1"/>
  <c r="N1130" i="1"/>
  <c r="J1131" i="1"/>
  <c r="K1131" i="1"/>
  <c r="L1131" i="1"/>
  <c r="M1131" i="1" s="1"/>
  <c r="N1131" i="1"/>
  <c r="J1132" i="1"/>
  <c r="K1132" i="1"/>
  <c r="L1132" i="1"/>
  <c r="M1132" i="1" s="1"/>
  <c r="N1132" i="1"/>
  <c r="J1133" i="1"/>
  <c r="K1133" i="1"/>
  <c r="L1133" i="1"/>
  <c r="M1133" i="1" s="1"/>
  <c r="N1133" i="1"/>
  <c r="J1134" i="1"/>
  <c r="K1134" i="1"/>
  <c r="L1134" i="1"/>
  <c r="M1134" i="1" s="1"/>
  <c r="N1134" i="1"/>
  <c r="J1135" i="1"/>
  <c r="K1135" i="1"/>
  <c r="L1135" i="1"/>
  <c r="M1135" i="1" s="1"/>
  <c r="N1135" i="1"/>
  <c r="J1136" i="1"/>
  <c r="K1136" i="1"/>
  <c r="L1136" i="1"/>
  <c r="M1136" i="1" s="1"/>
  <c r="N1136" i="1"/>
  <c r="J1137" i="1"/>
  <c r="K1137" i="1"/>
  <c r="L1137" i="1"/>
  <c r="M1137" i="1" s="1"/>
  <c r="N1137" i="1"/>
  <c r="J1138" i="1"/>
  <c r="K1138" i="1"/>
  <c r="L1138" i="1"/>
  <c r="M1138" i="1" s="1"/>
  <c r="N1138" i="1"/>
  <c r="J1139" i="1"/>
  <c r="K1139" i="1"/>
  <c r="L1139" i="1"/>
  <c r="M1139" i="1" s="1"/>
  <c r="N1139" i="1"/>
  <c r="J1140" i="1"/>
  <c r="K1140" i="1"/>
  <c r="L1140" i="1"/>
  <c r="M1140" i="1" s="1"/>
  <c r="N1140" i="1"/>
  <c r="J1141" i="1"/>
  <c r="K1141" i="1"/>
  <c r="L1141" i="1"/>
  <c r="M1141" i="1" s="1"/>
  <c r="N1141" i="1"/>
  <c r="J1142" i="1"/>
  <c r="K1142" i="1"/>
  <c r="L1142" i="1"/>
  <c r="M1142" i="1" s="1"/>
  <c r="N1142" i="1"/>
  <c r="J1143" i="1"/>
  <c r="K1143" i="1"/>
  <c r="L1143" i="1"/>
  <c r="M1143" i="1" s="1"/>
  <c r="N1143" i="1"/>
  <c r="J1144" i="1"/>
  <c r="K1144" i="1"/>
  <c r="L1144" i="1"/>
  <c r="M1144" i="1" s="1"/>
  <c r="N1144" i="1"/>
  <c r="J1145" i="1"/>
  <c r="K1145" i="1"/>
  <c r="L1145" i="1"/>
  <c r="M1145" i="1" s="1"/>
  <c r="N1145" i="1"/>
  <c r="J1146" i="1"/>
  <c r="K1146" i="1"/>
  <c r="L1146" i="1"/>
  <c r="M1146" i="1" s="1"/>
  <c r="N1146" i="1"/>
  <c r="J1147" i="1"/>
  <c r="K1147" i="1"/>
  <c r="L1147" i="1"/>
  <c r="M1147" i="1" s="1"/>
  <c r="N1147" i="1"/>
  <c r="J1148" i="1"/>
  <c r="K1148" i="1"/>
  <c r="L1148" i="1"/>
  <c r="M1148" i="1" s="1"/>
  <c r="N1148" i="1"/>
  <c r="J1149" i="1"/>
  <c r="K1149" i="1"/>
  <c r="L1149" i="1"/>
  <c r="M1149" i="1" s="1"/>
  <c r="N1149" i="1"/>
  <c r="J1150" i="1"/>
  <c r="K1150" i="1"/>
  <c r="L1150" i="1"/>
  <c r="M1150" i="1" s="1"/>
  <c r="N1150" i="1"/>
  <c r="J1151" i="1"/>
  <c r="K1151" i="1"/>
  <c r="L1151" i="1"/>
  <c r="M1151" i="1" s="1"/>
  <c r="N1151" i="1"/>
  <c r="J1152" i="1"/>
  <c r="K1152" i="1"/>
  <c r="L1152" i="1"/>
  <c r="M1152" i="1" s="1"/>
  <c r="N1152" i="1"/>
  <c r="J1153" i="1"/>
  <c r="K1153" i="1"/>
  <c r="L1153" i="1"/>
  <c r="M1153" i="1" s="1"/>
  <c r="N1153" i="1"/>
  <c r="J1154" i="1"/>
  <c r="K1154" i="1"/>
  <c r="L1154" i="1"/>
  <c r="M1154" i="1" s="1"/>
  <c r="N1154" i="1"/>
  <c r="J1155" i="1"/>
  <c r="K1155" i="1"/>
  <c r="L1155" i="1"/>
  <c r="M1155" i="1" s="1"/>
  <c r="N1155" i="1"/>
  <c r="J1156" i="1"/>
  <c r="K1156" i="1"/>
  <c r="L1156" i="1"/>
  <c r="M1156" i="1" s="1"/>
  <c r="N1156" i="1"/>
  <c r="J1157" i="1"/>
  <c r="K1157" i="1"/>
  <c r="L1157" i="1"/>
  <c r="M1157" i="1" s="1"/>
  <c r="N1157" i="1"/>
  <c r="J1158" i="1"/>
  <c r="K1158" i="1"/>
  <c r="L1158" i="1"/>
  <c r="M1158" i="1" s="1"/>
  <c r="N1158" i="1"/>
  <c r="J1159" i="1"/>
  <c r="K1159" i="1"/>
  <c r="L1159" i="1"/>
  <c r="M1159" i="1" s="1"/>
  <c r="N1159" i="1"/>
  <c r="J1160" i="1"/>
  <c r="K1160" i="1"/>
  <c r="L1160" i="1"/>
  <c r="M1160" i="1" s="1"/>
  <c r="N1160" i="1"/>
  <c r="J1161" i="1"/>
  <c r="K1161" i="1"/>
  <c r="L1161" i="1"/>
  <c r="M1161" i="1" s="1"/>
  <c r="N1161" i="1"/>
  <c r="J1162" i="1"/>
  <c r="K1162" i="1"/>
  <c r="L1162" i="1"/>
  <c r="M1162" i="1" s="1"/>
  <c r="N1162" i="1"/>
  <c r="J1163" i="1"/>
  <c r="K1163" i="1"/>
  <c r="L1163" i="1"/>
  <c r="M1163" i="1" s="1"/>
  <c r="N1163" i="1"/>
  <c r="J1164" i="1"/>
  <c r="K1164" i="1"/>
  <c r="L1164" i="1"/>
  <c r="M1164" i="1" s="1"/>
  <c r="N1164" i="1"/>
  <c r="J1165" i="1"/>
  <c r="K1165" i="1"/>
  <c r="L1165" i="1"/>
  <c r="M1165" i="1" s="1"/>
  <c r="N1165" i="1"/>
  <c r="J1166" i="1"/>
  <c r="K1166" i="1"/>
  <c r="L1166" i="1"/>
  <c r="M1166" i="1" s="1"/>
  <c r="N1166" i="1"/>
  <c r="J1167" i="1"/>
  <c r="K1167" i="1"/>
  <c r="L1167" i="1"/>
  <c r="M1167" i="1" s="1"/>
  <c r="N1167" i="1"/>
  <c r="J1168" i="1"/>
  <c r="K1168" i="1"/>
  <c r="L1168" i="1"/>
  <c r="M1168" i="1" s="1"/>
  <c r="N1168" i="1"/>
  <c r="J1169" i="1"/>
  <c r="K1169" i="1"/>
  <c r="L1169" i="1"/>
  <c r="M1169" i="1" s="1"/>
  <c r="N1169" i="1"/>
  <c r="J1170" i="1"/>
  <c r="K1170" i="1"/>
  <c r="L1170" i="1"/>
  <c r="M1170" i="1" s="1"/>
  <c r="N1170" i="1"/>
  <c r="J1171" i="1"/>
  <c r="K1171" i="1"/>
  <c r="L1171" i="1"/>
  <c r="M1171" i="1" s="1"/>
  <c r="N1171" i="1"/>
  <c r="J1172" i="1"/>
  <c r="K1172" i="1"/>
  <c r="L1172" i="1"/>
  <c r="M1172" i="1" s="1"/>
  <c r="N1172" i="1"/>
  <c r="J1173" i="1"/>
  <c r="K1173" i="1"/>
  <c r="L1173" i="1"/>
  <c r="M1173" i="1" s="1"/>
  <c r="N1173" i="1"/>
  <c r="J1174" i="1"/>
  <c r="K1174" i="1"/>
  <c r="L1174" i="1"/>
  <c r="M1174" i="1" s="1"/>
  <c r="N1174" i="1"/>
  <c r="J1175" i="1"/>
  <c r="K1175" i="1"/>
  <c r="L1175" i="1"/>
  <c r="M1175" i="1" s="1"/>
  <c r="N1175" i="1"/>
  <c r="J1176" i="1"/>
  <c r="K1176" i="1"/>
  <c r="L1176" i="1"/>
  <c r="M1176" i="1" s="1"/>
  <c r="N1176" i="1"/>
  <c r="J1177" i="1"/>
  <c r="K1177" i="1"/>
  <c r="L1177" i="1"/>
  <c r="M1177" i="1" s="1"/>
  <c r="N1177" i="1"/>
  <c r="J1178" i="1"/>
  <c r="K1178" i="1"/>
  <c r="L1178" i="1"/>
  <c r="M1178" i="1" s="1"/>
  <c r="N1178" i="1"/>
  <c r="J1179" i="1"/>
  <c r="K1179" i="1"/>
  <c r="L1179" i="1"/>
  <c r="M1179" i="1" s="1"/>
  <c r="N1179" i="1"/>
  <c r="J1180" i="1"/>
  <c r="K1180" i="1"/>
  <c r="L1180" i="1"/>
  <c r="M1180" i="1" s="1"/>
  <c r="N1180" i="1"/>
  <c r="J1181" i="1"/>
  <c r="K1181" i="1"/>
  <c r="L1181" i="1"/>
  <c r="M1181" i="1" s="1"/>
  <c r="N1181" i="1"/>
  <c r="J1182" i="1"/>
  <c r="K1182" i="1"/>
  <c r="L1182" i="1"/>
  <c r="M1182" i="1" s="1"/>
  <c r="N1182" i="1"/>
  <c r="J1183" i="1"/>
  <c r="K1183" i="1"/>
  <c r="L1183" i="1"/>
  <c r="M1183" i="1" s="1"/>
  <c r="N1183" i="1"/>
  <c r="J1184" i="1"/>
  <c r="K1184" i="1"/>
  <c r="L1184" i="1"/>
  <c r="M1184" i="1" s="1"/>
  <c r="N1184" i="1"/>
  <c r="J1185" i="1"/>
  <c r="K1185" i="1"/>
  <c r="L1185" i="1"/>
  <c r="M1185" i="1" s="1"/>
  <c r="N1185" i="1"/>
  <c r="J1186" i="1"/>
  <c r="K1186" i="1"/>
  <c r="L1186" i="1"/>
  <c r="M1186" i="1" s="1"/>
  <c r="N1186" i="1"/>
  <c r="J1187" i="1"/>
  <c r="K1187" i="1"/>
  <c r="L1187" i="1"/>
  <c r="M1187" i="1" s="1"/>
  <c r="N1187" i="1"/>
  <c r="J1188" i="1"/>
  <c r="K1188" i="1"/>
  <c r="L1188" i="1"/>
  <c r="M1188" i="1" s="1"/>
  <c r="N1188" i="1"/>
  <c r="J1189" i="1"/>
  <c r="K1189" i="1"/>
  <c r="L1189" i="1"/>
  <c r="M1189" i="1" s="1"/>
  <c r="N1189" i="1"/>
  <c r="J1190" i="1"/>
  <c r="K1190" i="1"/>
  <c r="L1190" i="1"/>
  <c r="M1190" i="1" s="1"/>
  <c r="N1190" i="1"/>
  <c r="J1191" i="1"/>
  <c r="K1191" i="1"/>
  <c r="L1191" i="1"/>
  <c r="M1191" i="1" s="1"/>
  <c r="N1191" i="1"/>
  <c r="J1192" i="1"/>
  <c r="K1192" i="1"/>
  <c r="L1192" i="1"/>
  <c r="M1192" i="1" s="1"/>
  <c r="N1192" i="1"/>
  <c r="J1193" i="1"/>
  <c r="K1193" i="1"/>
  <c r="L1193" i="1"/>
  <c r="M1193" i="1" s="1"/>
  <c r="N1193" i="1"/>
  <c r="J1194" i="1"/>
  <c r="K1194" i="1"/>
  <c r="L1194" i="1"/>
  <c r="M1194" i="1" s="1"/>
  <c r="N1194" i="1"/>
  <c r="J1195" i="1"/>
  <c r="K1195" i="1"/>
  <c r="L1195" i="1"/>
  <c r="M1195" i="1" s="1"/>
  <c r="N1195" i="1"/>
  <c r="J1196" i="1"/>
  <c r="K1196" i="1"/>
  <c r="L1196" i="1"/>
  <c r="M1196" i="1" s="1"/>
  <c r="N1196" i="1"/>
  <c r="J1197" i="1"/>
  <c r="K1197" i="1"/>
  <c r="L1197" i="1"/>
  <c r="M1197" i="1" s="1"/>
  <c r="N1197" i="1"/>
  <c r="J1198" i="1"/>
  <c r="K1198" i="1"/>
  <c r="L1198" i="1"/>
  <c r="M1198" i="1" s="1"/>
  <c r="N1198" i="1"/>
  <c r="J1199" i="1"/>
  <c r="K1199" i="1"/>
  <c r="L1199" i="1"/>
  <c r="M1199" i="1" s="1"/>
  <c r="N1199" i="1"/>
  <c r="J1200" i="1"/>
  <c r="K1200" i="1"/>
  <c r="L1200" i="1"/>
  <c r="M1200" i="1" s="1"/>
  <c r="N1200" i="1"/>
  <c r="J1201" i="1"/>
  <c r="K1201" i="1"/>
  <c r="L1201" i="1"/>
  <c r="M1201" i="1" s="1"/>
  <c r="N1201" i="1"/>
  <c r="J1202" i="1"/>
  <c r="K1202" i="1"/>
  <c r="L1202" i="1"/>
  <c r="M1202" i="1" s="1"/>
  <c r="N1202" i="1"/>
  <c r="J1203" i="1"/>
  <c r="K1203" i="1"/>
  <c r="L1203" i="1"/>
  <c r="M1203" i="1" s="1"/>
  <c r="N1203" i="1"/>
  <c r="J1204" i="1"/>
  <c r="K1204" i="1"/>
  <c r="L1204" i="1"/>
  <c r="M1204" i="1" s="1"/>
  <c r="N1204" i="1"/>
  <c r="J1205" i="1"/>
  <c r="K1205" i="1"/>
  <c r="L1205" i="1"/>
  <c r="M1205" i="1" s="1"/>
  <c r="N1205" i="1"/>
  <c r="J1206" i="1"/>
  <c r="K1206" i="1"/>
  <c r="L1206" i="1"/>
  <c r="M1206" i="1" s="1"/>
  <c r="N1206" i="1"/>
  <c r="J1207" i="1"/>
  <c r="K1207" i="1"/>
  <c r="L1207" i="1"/>
  <c r="M1207" i="1" s="1"/>
  <c r="N1207" i="1"/>
  <c r="J1208" i="1"/>
  <c r="K1208" i="1"/>
  <c r="L1208" i="1"/>
  <c r="M1208" i="1" s="1"/>
  <c r="N1208" i="1"/>
  <c r="J1209" i="1"/>
  <c r="K1209" i="1"/>
  <c r="L1209" i="1"/>
  <c r="M1209" i="1" s="1"/>
  <c r="N1209" i="1"/>
  <c r="J1210" i="1"/>
  <c r="K1210" i="1"/>
  <c r="L1210" i="1"/>
  <c r="M1210" i="1" s="1"/>
  <c r="N1210" i="1"/>
  <c r="J1211" i="1"/>
  <c r="K1211" i="1"/>
  <c r="L1211" i="1"/>
  <c r="M1211" i="1" s="1"/>
  <c r="N1211" i="1"/>
  <c r="J1212" i="1"/>
  <c r="K1212" i="1"/>
  <c r="L1212" i="1"/>
  <c r="M1212" i="1" s="1"/>
  <c r="N1212" i="1"/>
  <c r="J1213" i="1"/>
  <c r="K1213" i="1"/>
  <c r="L1213" i="1"/>
  <c r="M1213" i="1" s="1"/>
  <c r="N1213" i="1"/>
  <c r="J1214" i="1"/>
  <c r="K1214" i="1"/>
  <c r="L1214" i="1"/>
  <c r="M1214" i="1" s="1"/>
  <c r="N1214" i="1"/>
  <c r="J1215" i="1"/>
  <c r="K1215" i="1"/>
  <c r="L1215" i="1"/>
  <c r="M1215" i="1" s="1"/>
  <c r="N1215" i="1"/>
  <c r="J1216" i="1"/>
  <c r="K1216" i="1"/>
  <c r="L1216" i="1"/>
  <c r="M1216" i="1" s="1"/>
  <c r="N1216" i="1"/>
  <c r="J1217" i="1"/>
  <c r="K1217" i="1"/>
  <c r="L1217" i="1"/>
  <c r="M1217" i="1" s="1"/>
  <c r="N1217" i="1"/>
  <c r="J1218" i="1"/>
  <c r="K1218" i="1"/>
  <c r="L1218" i="1"/>
  <c r="M1218" i="1" s="1"/>
  <c r="N1218" i="1"/>
  <c r="J1219" i="1"/>
  <c r="K1219" i="1"/>
  <c r="L1219" i="1"/>
  <c r="M1219" i="1" s="1"/>
  <c r="N1219" i="1"/>
  <c r="J1220" i="1"/>
  <c r="K1220" i="1"/>
  <c r="L1220" i="1"/>
  <c r="M1220" i="1" s="1"/>
  <c r="N1220" i="1"/>
  <c r="J1221" i="1"/>
  <c r="K1221" i="1"/>
  <c r="L1221" i="1"/>
  <c r="M1221" i="1" s="1"/>
  <c r="N1221" i="1"/>
  <c r="J1222" i="1"/>
  <c r="K1222" i="1"/>
  <c r="L1222" i="1"/>
  <c r="M1222" i="1" s="1"/>
  <c r="N1222" i="1"/>
  <c r="J1223" i="1"/>
  <c r="K1223" i="1"/>
  <c r="L1223" i="1"/>
  <c r="M1223" i="1" s="1"/>
  <c r="N1223" i="1"/>
  <c r="J1224" i="1"/>
  <c r="K1224" i="1"/>
  <c r="L1224" i="1"/>
  <c r="M1224" i="1" s="1"/>
  <c r="N1224" i="1"/>
  <c r="J1225" i="1"/>
  <c r="K1225" i="1"/>
  <c r="L1225" i="1"/>
  <c r="M1225" i="1" s="1"/>
  <c r="N1225" i="1"/>
  <c r="J1226" i="1"/>
  <c r="K1226" i="1"/>
  <c r="L1226" i="1"/>
  <c r="M1226" i="1" s="1"/>
  <c r="N1226" i="1"/>
  <c r="J1227" i="1"/>
  <c r="K1227" i="1"/>
  <c r="L1227" i="1"/>
  <c r="M1227" i="1" s="1"/>
  <c r="N1227" i="1"/>
  <c r="J1228" i="1"/>
  <c r="K1228" i="1"/>
  <c r="L1228" i="1"/>
  <c r="M1228" i="1" s="1"/>
  <c r="N1228" i="1"/>
  <c r="J1229" i="1"/>
  <c r="K1229" i="1"/>
  <c r="L1229" i="1"/>
  <c r="M1229" i="1" s="1"/>
  <c r="N1229" i="1"/>
  <c r="J1230" i="1"/>
  <c r="K1230" i="1"/>
  <c r="L1230" i="1"/>
  <c r="M1230" i="1" s="1"/>
  <c r="N1230" i="1"/>
  <c r="J1231" i="1"/>
  <c r="K1231" i="1"/>
  <c r="L1231" i="1"/>
  <c r="M1231" i="1" s="1"/>
  <c r="N1231" i="1"/>
  <c r="J1232" i="1"/>
  <c r="K1232" i="1"/>
  <c r="L1232" i="1"/>
  <c r="M1232" i="1" s="1"/>
  <c r="N1232" i="1"/>
  <c r="J1233" i="1"/>
  <c r="K1233" i="1"/>
  <c r="L1233" i="1"/>
  <c r="M1233" i="1" s="1"/>
  <c r="N1233" i="1"/>
  <c r="J1234" i="1"/>
  <c r="K1234" i="1"/>
  <c r="L1234" i="1"/>
  <c r="M1234" i="1" s="1"/>
  <c r="N1234" i="1"/>
  <c r="J1235" i="1"/>
  <c r="K1235" i="1"/>
  <c r="L1235" i="1"/>
  <c r="M1235" i="1" s="1"/>
  <c r="N1235" i="1"/>
  <c r="J1236" i="1"/>
  <c r="K1236" i="1"/>
  <c r="L1236" i="1"/>
  <c r="M1236" i="1" s="1"/>
  <c r="N1236" i="1"/>
  <c r="J1237" i="1"/>
  <c r="K1237" i="1"/>
  <c r="L1237" i="1"/>
  <c r="M1237" i="1" s="1"/>
  <c r="N1237" i="1"/>
  <c r="J1238" i="1"/>
  <c r="K1238" i="1"/>
  <c r="L1238" i="1"/>
  <c r="M1238" i="1" s="1"/>
  <c r="N1238" i="1"/>
  <c r="J1239" i="1"/>
  <c r="K1239" i="1"/>
  <c r="L1239" i="1"/>
  <c r="M1239" i="1" s="1"/>
  <c r="N1239" i="1"/>
  <c r="J1240" i="1"/>
  <c r="K1240" i="1"/>
  <c r="L1240" i="1"/>
  <c r="M1240" i="1" s="1"/>
  <c r="N1240" i="1"/>
  <c r="J1241" i="1"/>
  <c r="K1241" i="1"/>
  <c r="L1241" i="1"/>
  <c r="M1241" i="1" s="1"/>
  <c r="N1241" i="1"/>
  <c r="J1242" i="1"/>
  <c r="K1242" i="1"/>
  <c r="L1242" i="1"/>
  <c r="M1242" i="1" s="1"/>
  <c r="N1242" i="1"/>
  <c r="J1243" i="1"/>
  <c r="K1243" i="1"/>
  <c r="L1243" i="1"/>
  <c r="M1243" i="1" s="1"/>
  <c r="N1243" i="1"/>
  <c r="J1244" i="1"/>
  <c r="K1244" i="1"/>
  <c r="L1244" i="1"/>
  <c r="M1244" i="1" s="1"/>
  <c r="N1244" i="1"/>
  <c r="J1245" i="1"/>
  <c r="K1245" i="1"/>
  <c r="L1245" i="1"/>
  <c r="M1245" i="1" s="1"/>
  <c r="N1245" i="1"/>
  <c r="J1246" i="1"/>
  <c r="K1246" i="1"/>
  <c r="L1246" i="1"/>
  <c r="M1246" i="1" s="1"/>
  <c r="N1246" i="1"/>
  <c r="J1247" i="1"/>
  <c r="K1247" i="1"/>
  <c r="L1247" i="1"/>
  <c r="M1247" i="1" s="1"/>
  <c r="N1247" i="1"/>
  <c r="J1248" i="1"/>
  <c r="K1248" i="1"/>
  <c r="L1248" i="1"/>
  <c r="M1248" i="1" s="1"/>
  <c r="N1248" i="1"/>
  <c r="J1249" i="1"/>
  <c r="K1249" i="1"/>
  <c r="L1249" i="1"/>
  <c r="M1249" i="1" s="1"/>
  <c r="N1249" i="1"/>
  <c r="J1250" i="1"/>
  <c r="K1250" i="1"/>
  <c r="L1250" i="1"/>
  <c r="M1250" i="1" s="1"/>
  <c r="N1250" i="1"/>
  <c r="J1251" i="1"/>
  <c r="K1251" i="1"/>
  <c r="L1251" i="1"/>
  <c r="M1251" i="1" s="1"/>
  <c r="N1251" i="1"/>
  <c r="J1252" i="1"/>
  <c r="K1252" i="1"/>
  <c r="L1252" i="1"/>
  <c r="M1252" i="1" s="1"/>
  <c r="N1252" i="1"/>
  <c r="J1253" i="1"/>
  <c r="K1253" i="1"/>
  <c r="L1253" i="1"/>
  <c r="M1253" i="1" s="1"/>
  <c r="N1253" i="1"/>
  <c r="J1254" i="1"/>
  <c r="K1254" i="1"/>
  <c r="L1254" i="1"/>
  <c r="M1254" i="1" s="1"/>
  <c r="N1254" i="1"/>
  <c r="J1255" i="1"/>
  <c r="K1255" i="1"/>
  <c r="L1255" i="1"/>
  <c r="M1255" i="1" s="1"/>
  <c r="N1255" i="1"/>
  <c r="J1256" i="1"/>
  <c r="K1256" i="1"/>
  <c r="L1256" i="1"/>
  <c r="M1256" i="1" s="1"/>
  <c r="N1256" i="1"/>
  <c r="J1257" i="1"/>
  <c r="K1257" i="1"/>
  <c r="L1257" i="1"/>
  <c r="M1257" i="1" s="1"/>
  <c r="N1257" i="1"/>
  <c r="J1258" i="1"/>
  <c r="K1258" i="1"/>
  <c r="L1258" i="1"/>
  <c r="M1258" i="1" s="1"/>
  <c r="N1258" i="1"/>
  <c r="J1259" i="1"/>
  <c r="K1259" i="1"/>
  <c r="L1259" i="1"/>
  <c r="M1259" i="1" s="1"/>
  <c r="N1259" i="1"/>
  <c r="J1260" i="1"/>
  <c r="K1260" i="1"/>
  <c r="L1260" i="1"/>
  <c r="M1260" i="1" s="1"/>
  <c r="N1260" i="1"/>
  <c r="J1261" i="1"/>
  <c r="K1261" i="1"/>
  <c r="L1261" i="1"/>
  <c r="M1261" i="1" s="1"/>
  <c r="N1261" i="1"/>
  <c r="J1262" i="1"/>
  <c r="K1262" i="1"/>
  <c r="L1262" i="1"/>
  <c r="M1262" i="1" s="1"/>
  <c r="N1262" i="1"/>
  <c r="J1263" i="1"/>
  <c r="K1263" i="1"/>
  <c r="L1263" i="1"/>
  <c r="M1263" i="1" s="1"/>
  <c r="N1263" i="1"/>
  <c r="J1264" i="1"/>
  <c r="K1264" i="1"/>
  <c r="L1264" i="1"/>
  <c r="M1264" i="1" s="1"/>
  <c r="N1264" i="1"/>
  <c r="J1265" i="1"/>
  <c r="K1265" i="1"/>
  <c r="L1265" i="1"/>
  <c r="M1265" i="1" s="1"/>
  <c r="N1265" i="1"/>
  <c r="J1266" i="1"/>
  <c r="K1266" i="1"/>
  <c r="L1266" i="1"/>
  <c r="M1266" i="1" s="1"/>
  <c r="N1266" i="1"/>
  <c r="J1267" i="1"/>
  <c r="K1267" i="1"/>
  <c r="L1267" i="1"/>
  <c r="M1267" i="1" s="1"/>
  <c r="N1267" i="1"/>
  <c r="J1268" i="1"/>
  <c r="K1268" i="1"/>
  <c r="L1268" i="1"/>
  <c r="M1268" i="1" s="1"/>
  <c r="N1268" i="1"/>
  <c r="J1269" i="1"/>
  <c r="K1269" i="1"/>
  <c r="L1269" i="1"/>
  <c r="M1269" i="1" s="1"/>
  <c r="N1269" i="1"/>
  <c r="J1270" i="1"/>
  <c r="K1270" i="1"/>
  <c r="L1270" i="1"/>
  <c r="M1270" i="1" s="1"/>
  <c r="N1270" i="1"/>
  <c r="J1271" i="1"/>
  <c r="K1271" i="1"/>
  <c r="L1271" i="1"/>
  <c r="M1271" i="1" s="1"/>
  <c r="N1271" i="1"/>
  <c r="J1272" i="1"/>
  <c r="K1272" i="1"/>
  <c r="L1272" i="1"/>
  <c r="M1272" i="1" s="1"/>
  <c r="N1272" i="1"/>
  <c r="J1273" i="1"/>
  <c r="K1273" i="1"/>
  <c r="L1273" i="1"/>
  <c r="M1273" i="1" s="1"/>
  <c r="N1273" i="1"/>
  <c r="J1274" i="1"/>
  <c r="K1274" i="1"/>
  <c r="L1274" i="1"/>
  <c r="M1274" i="1" s="1"/>
  <c r="N1274" i="1"/>
  <c r="J1275" i="1"/>
  <c r="K1275" i="1"/>
  <c r="L1275" i="1"/>
  <c r="M1275" i="1" s="1"/>
  <c r="N1275" i="1"/>
  <c r="J1276" i="1"/>
  <c r="K1276" i="1"/>
  <c r="L1276" i="1"/>
  <c r="M1276" i="1" s="1"/>
  <c r="N1276" i="1"/>
  <c r="J1277" i="1"/>
  <c r="K1277" i="1"/>
  <c r="L1277" i="1"/>
  <c r="M1277" i="1" s="1"/>
  <c r="N1277" i="1"/>
  <c r="J1278" i="1"/>
  <c r="K1278" i="1"/>
  <c r="L1278" i="1"/>
  <c r="M1278" i="1" s="1"/>
  <c r="N1278" i="1"/>
  <c r="J1279" i="1"/>
  <c r="K1279" i="1"/>
  <c r="L1279" i="1"/>
  <c r="M1279" i="1" s="1"/>
  <c r="N1279" i="1"/>
  <c r="J1280" i="1"/>
  <c r="K1280" i="1"/>
  <c r="L1280" i="1"/>
  <c r="M1280" i="1" s="1"/>
  <c r="N1280" i="1"/>
  <c r="J1281" i="1"/>
  <c r="K1281" i="1"/>
  <c r="L1281" i="1"/>
  <c r="M1281" i="1" s="1"/>
  <c r="N1281" i="1"/>
  <c r="J1282" i="1"/>
  <c r="K1282" i="1"/>
  <c r="L1282" i="1"/>
  <c r="M1282" i="1" s="1"/>
  <c r="N1282" i="1"/>
  <c r="J1283" i="1"/>
  <c r="K1283" i="1"/>
  <c r="L1283" i="1"/>
  <c r="M1283" i="1" s="1"/>
  <c r="N1283" i="1"/>
  <c r="J1284" i="1"/>
  <c r="K1284" i="1"/>
  <c r="L1284" i="1"/>
  <c r="M1284" i="1" s="1"/>
  <c r="N1284" i="1"/>
  <c r="J1285" i="1"/>
  <c r="K1285" i="1"/>
  <c r="L1285" i="1"/>
  <c r="M1285" i="1" s="1"/>
  <c r="N1285" i="1"/>
  <c r="J1286" i="1"/>
  <c r="K1286" i="1"/>
  <c r="L1286" i="1"/>
  <c r="M1286" i="1" s="1"/>
  <c r="N1286" i="1"/>
  <c r="J1287" i="1"/>
  <c r="K1287" i="1"/>
  <c r="L1287" i="1"/>
  <c r="M1287" i="1" s="1"/>
  <c r="N1287" i="1"/>
  <c r="J1288" i="1"/>
  <c r="K1288" i="1"/>
  <c r="L1288" i="1"/>
  <c r="M1288" i="1" s="1"/>
  <c r="N1288" i="1"/>
  <c r="J1289" i="1"/>
  <c r="K1289" i="1"/>
  <c r="L1289" i="1"/>
  <c r="M1289" i="1" s="1"/>
  <c r="N1289" i="1"/>
  <c r="J1290" i="1"/>
  <c r="K1290" i="1"/>
  <c r="L1290" i="1"/>
  <c r="M1290" i="1" s="1"/>
  <c r="N1290" i="1"/>
  <c r="J1291" i="1"/>
  <c r="K1291" i="1"/>
  <c r="L1291" i="1"/>
  <c r="M1291" i="1" s="1"/>
  <c r="N1291" i="1"/>
  <c r="J1292" i="1"/>
  <c r="K1292" i="1"/>
  <c r="L1292" i="1"/>
  <c r="M1292" i="1" s="1"/>
  <c r="N1292" i="1"/>
  <c r="J1293" i="1"/>
  <c r="K1293" i="1"/>
  <c r="L1293" i="1"/>
  <c r="M1293" i="1" s="1"/>
  <c r="N1293" i="1"/>
  <c r="J1294" i="1"/>
  <c r="K1294" i="1"/>
  <c r="L1294" i="1"/>
  <c r="M1294" i="1" s="1"/>
  <c r="N1294" i="1"/>
  <c r="J1295" i="1"/>
  <c r="K1295" i="1"/>
  <c r="L1295" i="1"/>
  <c r="M1295" i="1" s="1"/>
  <c r="N1295" i="1"/>
  <c r="J1296" i="1"/>
  <c r="K1296" i="1"/>
  <c r="L1296" i="1"/>
  <c r="M1296" i="1" s="1"/>
  <c r="N1296" i="1"/>
  <c r="J1297" i="1"/>
  <c r="K1297" i="1"/>
  <c r="L1297" i="1"/>
  <c r="M1297" i="1" s="1"/>
  <c r="N1297" i="1"/>
  <c r="J1298" i="1"/>
  <c r="K1298" i="1"/>
  <c r="L1298" i="1"/>
  <c r="M1298" i="1" s="1"/>
  <c r="N1298" i="1"/>
  <c r="J1299" i="1"/>
  <c r="K1299" i="1"/>
  <c r="L1299" i="1"/>
  <c r="M1299" i="1" s="1"/>
  <c r="N1299" i="1"/>
  <c r="J1300" i="1"/>
  <c r="K1300" i="1"/>
  <c r="L1300" i="1"/>
  <c r="M1300" i="1" s="1"/>
  <c r="N1300" i="1"/>
  <c r="J1301" i="1"/>
  <c r="K1301" i="1"/>
  <c r="L1301" i="1"/>
  <c r="M1301" i="1" s="1"/>
  <c r="N1301" i="1"/>
  <c r="J1302" i="1"/>
  <c r="K1302" i="1"/>
  <c r="L1302" i="1"/>
  <c r="M1302" i="1" s="1"/>
  <c r="N1302" i="1"/>
  <c r="J1303" i="1"/>
  <c r="K1303" i="1"/>
  <c r="L1303" i="1"/>
  <c r="M1303" i="1" s="1"/>
  <c r="N1303" i="1"/>
  <c r="J1304" i="1"/>
  <c r="K1304" i="1"/>
  <c r="L1304" i="1"/>
  <c r="M1304" i="1" s="1"/>
  <c r="N1304" i="1"/>
  <c r="J1305" i="1"/>
  <c r="K1305" i="1"/>
  <c r="L1305" i="1"/>
  <c r="M1305" i="1" s="1"/>
  <c r="N1305" i="1"/>
  <c r="J1306" i="1"/>
  <c r="K1306" i="1"/>
  <c r="L1306" i="1"/>
  <c r="M1306" i="1" s="1"/>
  <c r="N1306" i="1"/>
  <c r="J1307" i="1"/>
  <c r="K1307" i="1"/>
  <c r="L1307" i="1"/>
  <c r="M1307" i="1" s="1"/>
  <c r="N1307" i="1"/>
  <c r="J1308" i="1"/>
  <c r="K1308" i="1"/>
  <c r="L1308" i="1"/>
  <c r="M1308" i="1" s="1"/>
  <c r="N1308" i="1"/>
  <c r="J1309" i="1"/>
  <c r="K1309" i="1"/>
  <c r="L1309" i="1"/>
  <c r="M1309" i="1" s="1"/>
  <c r="N1309" i="1"/>
  <c r="J1310" i="1"/>
  <c r="K1310" i="1"/>
  <c r="L1310" i="1"/>
  <c r="M1310" i="1" s="1"/>
  <c r="N1310" i="1"/>
  <c r="J1311" i="1"/>
  <c r="K1311" i="1"/>
  <c r="L1311" i="1"/>
  <c r="M1311" i="1" s="1"/>
  <c r="N1311" i="1"/>
  <c r="J1312" i="1"/>
  <c r="K1312" i="1"/>
  <c r="L1312" i="1"/>
  <c r="M1312" i="1" s="1"/>
  <c r="N1312" i="1"/>
  <c r="J1313" i="1"/>
  <c r="K1313" i="1"/>
  <c r="L1313" i="1"/>
  <c r="M1313" i="1" s="1"/>
  <c r="N1313" i="1"/>
  <c r="J1314" i="1"/>
  <c r="K1314" i="1"/>
  <c r="L1314" i="1"/>
  <c r="M1314" i="1" s="1"/>
  <c r="N1314" i="1"/>
  <c r="J1315" i="1"/>
  <c r="K1315" i="1"/>
  <c r="L1315" i="1"/>
  <c r="M1315" i="1" s="1"/>
  <c r="N1315" i="1"/>
  <c r="J1316" i="1"/>
  <c r="K1316" i="1"/>
  <c r="L1316" i="1"/>
  <c r="M1316" i="1" s="1"/>
  <c r="N1316" i="1"/>
  <c r="J1317" i="1"/>
  <c r="K1317" i="1"/>
  <c r="L1317" i="1"/>
  <c r="M1317" i="1" s="1"/>
  <c r="N1317" i="1"/>
  <c r="J1318" i="1"/>
  <c r="K1318" i="1"/>
  <c r="L1318" i="1"/>
  <c r="M1318" i="1" s="1"/>
  <c r="N1318" i="1"/>
  <c r="J1319" i="1"/>
  <c r="K1319" i="1"/>
  <c r="L1319" i="1"/>
  <c r="M1319" i="1" s="1"/>
  <c r="N1319" i="1"/>
  <c r="J1320" i="1"/>
  <c r="K1320" i="1"/>
  <c r="L1320" i="1"/>
  <c r="M1320" i="1" s="1"/>
  <c r="N1320" i="1"/>
  <c r="J1321" i="1"/>
  <c r="K1321" i="1"/>
  <c r="L1321" i="1"/>
  <c r="M1321" i="1" s="1"/>
  <c r="N1321" i="1"/>
  <c r="J1322" i="1"/>
  <c r="K1322" i="1"/>
  <c r="L1322" i="1"/>
  <c r="M1322" i="1" s="1"/>
  <c r="N1322" i="1"/>
  <c r="J1323" i="1"/>
  <c r="K1323" i="1"/>
  <c r="L1323" i="1"/>
  <c r="M1323" i="1" s="1"/>
  <c r="N1323" i="1"/>
  <c r="J1324" i="1"/>
  <c r="K1324" i="1"/>
  <c r="L1324" i="1"/>
  <c r="M1324" i="1" s="1"/>
  <c r="N1324" i="1"/>
  <c r="J1325" i="1"/>
  <c r="K1325" i="1"/>
  <c r="L1325" i="1"/>
  <c r="M1325" i="1"/>
  <c r="N1325" i="1"/>
  <c r="J1326" i="1"/>
  <c r="K1326" i="1"/>
  <c r="L1326" i="1"/>
  <c r="M1326" i="1" s="1"/>
  <c r="N1326" i="1"/>
  <c r="J1327" i="1"/>
  <c r="K1327" i="1"/>
  <c r="L1327" i="1"/>
  <c r="M1327" i="1" s="1"/>
  <c r="N1327" i="1"/>
  <c r="J1328" i="1"/>
  <c r="K1328" i="1"/>
  <c r="L1328" i="1"/>
  <c r="M1328" i="1" s="1"/>
  <c r="N1328" i="1"/>
  <c r="J1329" i="1"/>
  <c r="K1329" i="1"/>
  <c r="L1329" i="1"/>
  <c r="M1329" i="1" s="1"/>
  <c r="N1329" i="1"/>
  <c r="J1330" i="1"/>
  <c r="K1330" i="1"/>
  <c r="L1330" i="1"/>
  <c r="M1330" i="1" s="1"/>
  <c r="N1330" i="1"/>
  <c r="J1331" i="1"/>
  <c r="K1331" i="1"/>
  <c r="L1331" i="1"/>
  <c r="M1331" i="1" s="1"/>
  <c r="N1331" i="1"/>
  <c r="J1332" i="1"/>
  <c r="K1332" i="1"/>
  <c r="L1332" i="1"/>
  <c r="M1332" i="1" s="1"/>
  <c r="N1332" i="1"/>
  <c r="J1333" i="1"/>
  <c r="K1333" i="1"/>
  <c r="L1333" i="1"/>
  <c r="M1333" i="1" s="1"/>
  <c r="N1333" i="1"/>
  <c r="J1334" i="1"/>
  <c r="K1334" i="1"/>
  <c r="L1334" i="1"/>
  <c r="M1334" i="1" s="1"/>
  <c r="N1334" i="1"/>
  <c r="J1335" i="1"/>
  <c r="K1335" i="1"/>
  <c r="L1335" i="1"/>
  <c r="M1335" i="1" s="1"/>
  <c r="N1335" i="1"/>
  <c r="J1336" i="1"/>
  <c r="K1336" i="1"/>
  <c r="L1336" i="1"/>
  <c r="M1336" i="1" s="1"/>
  <c r="N1336" i="1"/>
  <c r="J1337" i="1"/>
  <c r="K1337" i="1"/>
  <c r="L1337" i="1"/>
  <c r="M1337" i="1" s="1"/>
  <c r="N1337" i="1"/>
  <c r="J1338" i="1"/>
  <c r="K1338" i="1"/>
  <c r="L1338" i="1"/>
  <c r="M1338" i="1" s="1"/>
  <c r="N1338" i="1"/>
  <c r="J1339" i="1"/>
  <c r="K1339" i="1"/>
  <c r="L1339" i="1"/>
  <c r="M1339" i="1" s="1"/>
  <c r="N1339" i="1"/>
  <c r="J1340" i="1"/>
  <c r="K1340" i="1"/>
  <c r="L1340" i="1"/>
  <c r="M1340" i="1" s="1"/>
  <c r="N1340" i="1"/>
  <c r="J1341" i="1"/>
  <c r="K1341" i="1"/>
  <c r="L1341" i="1"/>
  <c r="M1341" i="1" s="1"/>
  <c r="N1341" i="1"/>
  <c r="J1342" i="1"/>
  <c r="K1342" i="1"/>
  <c r="L1342" i="1"/>
  <c r="M1342" i="1" s="1"/>
  <c r="N1342" i="1"/>
  <c r="J1343" i="1"/>
  <c r="K1343" i="1"/>
  <c r="L1343" i="1"/>
  <c r="M1343" i="1" s="1"/>
  <c r="N1343" i="1"/>
  <c r="J1344" i="1"/>
  <c r="K1344" i="1"/>
  <c r="L1344" i="1"/>
  <c r="M1344" i="1" s="1"/>
  <c r="N1344" i="1"/>
  <c r="J1345" i="1"/>
  <c r="K1345" i="1"/>
  <c r="L1345" i="1"/>
  <c r="M1345" i="1" s="1"/>
  <c r="N1345" i="1"/>
  <c r="J1346" i="1"/>
  <c r="K1346" i="1"/>
  <c r="L1346" i="1"/>
  <c r="M1346" i="1" s="1"/>
  <c r="N1346" i="1"/>
  <c r="J1347" i="1"/>
  <c r="K1347" i="1"/>
  <c r="L1347" i="1"/>
  <c r="M1347" i="1" s="1"/>
  <c r="N1347" i="1"/>
  <c r="J1348" i="1"/>
  <c r="K1348" i="1"/>
  <c r="L1348" i="1"/>
  <c r="M1348" i="1" s="1"/>
  <c r="N1348" i="1"/>
  <c r="J1349" i="1"/>
  <c r="K1349" i="1"/>
  <c r="L1349" i="1"/>
  <c r="M1349" i="1" s="1"/>
  <c r="N1349" i="1"/>
  <c r="J1350" i="1"/>
  <c r="K1350" i="1"/>
  <c r="L1350" i="1"/>
  <c r="M1350" i="1" s="1"/>
  <c r="N1350" i="1"/>
  <c r="J1351" i="1"/>
  <c r="K1351" i="1"/>
  <c r="L1351" i="1"/>
  <c r="M1351" i="1" s="1"/>
  <c r="N1351" i="1"/>
  <c r="J1352" i="1"/>
  <c r="K1352" i="1"/>
  <c r="L1352" i="1"/>
  <c r="M1352" i="1" s="1"/>
  <c r="N1352" i="1"/>
  <c r="J1353" i="1"/>
  <c r="K1353" i="1"/>
  <c r="L1353" i="1"/>
  <c r="M1353" i="1" s="1"/>
  <c r="N1353" i="1"/>
  <c r="J1354" i="1"/>
  <c r="K1354" i="1"/>
  <c r="L1354" i="1"/>
  <c r="M1354" i="1" s="1"/>
  <c r="N1354" i="1"/>
  <c r="J1355" i="1"/>
  <c r="K1355" i="1"/>
  <c r="L1355" i="1"/>
  <c r="M1355" i="1" s="1"/>
  <c r="N1355" i="1"/>
  <c r="J1356" i="1"/>
  <c r="K1356" i="1"/>
  <c r="L1356" i="1"/>
  <c r="M1356" i="1" s="1"/>
  <c r="N1356" i="1"/>
  <c r="J1357" i="1"/>
  <c r="K1357" i="1"/>
  <c r="L1357" i="1"/>
  <c r="M1357" i="1" s="1"/>
  <c r="N1357" i="1"/>
  <c r="J1358" i="1"/>
  <c r="K1358" i="1"/>
  <c r="L1358" i="1"/>
  <c r="M1358" i="1" s="1"/>
  <c r="N1358" i="1"/>
  <c r="J1359" i="1"/>
  <c r="K1359" i="1"/>
  <c r="L1359" i="1"/>
  <c r="M1359" i="1" s="1"/>
  <c r="N1359" i="1"/>
  <c r="J1360" i="1"/>
  <c r="K1360" i="1"/>
  <c r="L1360" i="1"/>
  <c r="M1360" i="1" s="1"/>
  <c r="N1360" i="1"/>
  <c r="J1361" i="1"/>
  <c r="K1361" i="1"/>
  <c r="L1361" i="1"/>
  <c r="M1361" i="1" s="1"/>
  <c r="N1361" i="1"/>
  <c r="J1362" i="1"/>
  <c r="K1362" i="1"/>
  <c r="L1362" i="1"/>
  <c r="M1362" i="1" s="1"/>
  <c r="N1362" i="1"/>
  <c r="J1363" i="1"/>
  <c r="K1363" i="1"/>
  <c r="L1363" i="1"/>
  <c r="M1363" i="1" s="1"/>
  <c r="N1363" i="1"/>
  <c r="J1364" i="1"/>
  <c r="K1364" i="1"/>
  <c r="L1364" i="1"/>
  <c r="M1364" i="1" s="1"/>
  <c r="N1364" i="1"/>
  <c r="J1365" i="1"/>
  <c r="K1365" i="1"/>
  <c r="L1365" i="1"/>
  <c r="M1365" i="1" s="1"/>
  <c r="N1365" i="1"/>
  <c r="J1366" i="1"/>
  <c r="K1366" i="1"/>
  <c r="L1366" i="1"/>
  <c r="M1366" i="1" s="1"/>
  <c r="N1366" i="1"/>
  <c r="J1367" i="1"/>
  <c r="K1367" i="1"/>
  <c r="L1367" i="1"/>
  <c r="M1367" i="1" s="1"/>
  <c r="N1367" i="1"/>
  <c r="J1368" i="1"/>
  <c r="K1368" i="1"/>
  <c r="L1368" i="1"/>
  <c r="M1368" i="1" s="1"/>
  <c r="N1368" i="1"/>
  <c r="J1369" i="1"/>
  <c r="K1369" i="1"/>
  <c r="L1369" i="1"/>
  <c r="M1369" i="1" s="1"/>
  <c r="N1369" i="1"/>
  <c r="J1370" i="1"/>
  <c r="K1370" i="1"/>
  <c r="L1370" i="1"/>
  <c r="M1370" i="1" s="1"/>
  <c r="N1370" i="1"/>
  <c r="J1371" i="1"/>
  <c r="K1371" i="1"/>
  <c r="L1371" i="1"/>
  <c r="M1371" i="1" s="1"/>
  <c r="N1371" i="1"/>
  <c r="J1372" i="1"/>
  <c r="K1372" i="1"/>
  <c r="L1372" i="1"/>
  <c r="M1372" i="1" s="1"/>
  <c r="N1372" i="1"/>
  <c r="J1373" i="1"/>
  <c r="K1373" i="1"/>
  <c r="L1373" i="1"/>
  <c r="M1373" i="1" s="1"/>
  <c r="N1373" i="1"/>
  <c r="J1374" i="1"/>
  <c r="K1374" i="1"/>
  <c r="L1374" i="1"/>
  <c r="M1374" i="1" s="1"/>
  <c r="N1374" i="1"/>
  <c r="J1375" i="1"/>
  <c r="K1375" i="1"/>
  <c r="L1375" i="1"/>
  <c r="M1375" i="1" s="1"/>
  <c r="N1375" i="1"/>
  <c r="J1376" i="1"/>
  <c r="K1376" i="1"/>
  <c r="L1376" i="1"/>
  <c r="M1376" i="1" s="1"/>
  <c r="N1376" i="1"/>
  <c r="J1377" i="1"/>
  <c r="K1377" i="1"/>
  <c r="L1377" i="1"/>
  <c r="M1377" i="1" s="1"/>
  <c r="N1377" i="1"/>
  <c r="J1378" i="1"/>
  <c r="K1378" i="1"/>
  <c r="L1378" i="1"/>
  <c r="M1378" i="1" s="1"/>
  <c r="N1378" i="1"/>
  <c r="J1379" i="1"/>
  <c r="K1379" i="1"/>
  <c r="L1379" i="1"/>
  <c r="M1379" i="1" s="1"/>
  <c r="N1379" i="1"/>
  <c r="J1380" i="1"/>
  <c r="K1380" i="1"/>
  <c r="L1380" i="1"/>
  <c r="M1380" i="1" s="1"/>
  <c r="N1380" i="1"/>
  <c r="J1381" i="1"/>
  <c r="K1381" i="1"/>
  <c r="L1381" i="1"/>
  <c r="M1381" i="1" s="1"/>
  <c r="N1381" i="1"/>
  <c r="J1382" i="1"/>
  <c r="K1382" i="1"/>
  <c r="L1382" i="1"/>
  <c r="M1382" i="1" s="1"/>
  <c r="N1382" i="1"/>
  <c r="J1383" i="1"/>
  <c r="K1383" i="1"/>
  <c r="L1383" i="1"/>
  <c r="M1383" i="1" s="1"/>
  <c r="N1383" i="1"/>
  <c r="J1384" i="1"/>
  <c r="K1384" i="1"/>
  <c r="L1384" i="1"/>
  <c r="M1384" i="1" s="1"/>
  <c r="N1384" i="1"/>
  <c r="J1385" i="1"/>
  <c r="K1385" i="1"/>
  <c r="L1385" i="1"/>
  <c r="M1385" i="1" s="1"/>
  <c r="N1385" i="1"/>
  <c r="J1386" i="1"/>
  <c r="K1386" i="1"/>
  <c r="L1386" i="1"/>
  <c r="M1386" i="1" s="1"/>
  <c r="N1386" i="1"/>
  <c r="J1387" i="1"/>
  <c r="K1387" i="1"/>
  <c r="L1387" i="1"/>
  <c r="M1387" i="1" s="1"/>
  <c r="N1387" i="1"/>
  <c r="J1388" i="1"/>
  <c r="K1388" i="1"/>
  <c r="L1388" i="1"/>
  <c r="M1388" i="1" s="1"/>
  <c r="N1388" i="1"/>
  <c r="J1389" i="1"/>
  <c r="K1389" i="1"/>
  <c r="L1389" i="1"/>
  <c r="M1389" i="1" s="1"/>
  <c r="N1389" i="1"/>
  <c r="J1390" i="1"/>
  <c r="K1390" i="1"/>
  <c r="L1390" i="1"/>
  <c r="M1390" i="1" s="1"/>
  <c r="N1390" i="1"/>
  <c r="J1391" i="1"/>
  <c r="K1391" i="1"/>
  <c r="L1391" i="1"/>
  <c r="M1391" i="1" s="1"/>
  <c r="N1391" i="1"/>
  <c r="J1392" i="1"/>
  <c r="K1392" i="1"/>
  <c r="L1392" i="1"/>
  <c r="M1392" i="1" s="1"/>
  <c r="N1392" i="1"/>
  <c r="J1393" i="1"/>
  <c r="K1393" i="1"/>
  <c r="L1393" i="1"/>
  <c r="M1393" i="1" s="1"/>
  <c r="N1393" i="1"/>
  <c r="J1394" i="1"/>
  <c r="K1394" i="1"/>
  <c r="L1394" i="1"/>
  <c r="M1394" i="1" s="1"/>
  <c r="N1394" i="1"/>
  <c r="J1395" i="1"/>
  <c r="K1395" i="1"/>
  <c r="L1395" i="1"/>
  <c r="M1395" i="1" s="1"/>
  <c r="N1395" i="1"/>
  <c r="J1396" i="1"/>
  <c r="K1396" i="1"/>
  <c r="L1396" i="1"/>
  <c r="M1396" i="1" s="1"/>
  <c r="N1396" i="1"/>
  <c r="J1397" i="1"/>
  <c r="K1397" i="1"/>
  <c r="L1397" i="1"/>
  <c r="M1397" i="1" s="1"/>
  <c r="N1397" i="1"/>
  <c r="J1398" i="1"/>
  <c r="K1398" i="1"/>
  <c r="L1398" i="1"/>
  <c r="M1398" i="1" s="1"/>
  <c r="N1398" i="1"/>
  <c r="J1399" i="1"/>
  <c r="K1399" i="1"/>
  <c r="L1399" i="1"/>
  <c r="M1399" i="1" s="1"/>
  <c r="N1399" i="1"/>
  <c r="J1400" i="1"/>
  <c r="K1400" i="1"/>
  <c r="L1400" i="1"/>
  <c r="M1400" i="1" s="1"/>
  <c r="N1400" i="1"/>
  <c r="J1401" i="1"/>
  <c r="K1401" i="1"/>
  <c r="L1401" i="1"/>
  <c r="M1401" i="1" s="1"/>
  <c r="N1401" i="1"/>
  <c r="J1402" i="1"/>
  <c r="K1402" i="1"/>
  <c r="L1402" i="1"/>
  <c r="M1402" i="1" s="1"/>
  <c r="N1402" i="1"/>
  <c r="J1403" i="1"/>
  <c r="K1403" i="1"/>
  <c r="L1403" i="1"/>
  <c r="M1403" i="1" s="1"/>
  <c r="N1403" i="1"/>
  <c r="J1404" i="1"/>
  <c r="K1404" i="1"/>
  <c r="L1404" i="1"/>
  <c r="M1404" i="1" s="1"/>
  <c r="N1404" i="1"/>
  <c r="J1405" i="1"/>
  <c r="K1405" i="1"/>
  <c r="L1405" i="1"/>
  <c r="M1405" i="1" s="1"/>
  <c r="N1405" i="1"/>
  <c r="J1406" i="1"/>
  <c r="K1406" i="1"/>
  <c r="L1406" i="1"/>
  <c r="M1406" i="1" s="1"/>
  <c r="N1406" i="1"/>
  <c r="J1407" i="1"/>
  <c r="K1407" i="1"/>
  <c r="L1407" i="1"/>
  <c r="M1407" i="1" s="1"/>
  <c r="N1407" i="1"/>
  <c r="J1408" i="1"/>
  <c r="K1408" i="1"/>
  <c r="L1408" i="1"/>
  <c r="M1408" i="1" s="1"/>
  <c r="N1408" i="1"/>
  <c r="J1409" i="1"/>
  <c r="K1409" i="1"/>
  <c r="L1409" i="1"/>
  <c r="M1409" i="1" s="1"/>
  <c r="N1409" i="1"/>
  <c r="J1410" i="1"/>
  <c r="K1410" i="1"/>
  <c r="L1410" i="1"/>
  <c r="M1410" i="1" s="1"/>
  <c r="N1410" i="1"/>
  <c r="J1411" i="1"/>
  <c r="K1411" i="1"/>
  <c r="L1411" i="1"/>
  <c r="M1411" i="1" s="1"/>
  <c r="N1411" i="1"/>
  <c r="J1412" i="1"/>
  <c r="K1412" i="1"/>
  <c r="L1412" i="1"/>
  <c r="M1412" i="1" s="1"/>
  <c r="N1412" i="1"/>
  <c r="J1413" i="1"/>
  <c r="K1413" i="1"/>
  <c r="L1413" i="1"/>
  <c r="M1413" i="1" s="1"/>
  <c r="N1413" i="1"/>
  <c r="J1414" i="1"/>
  <c r="K1414" i="1"/>
  <c r="L1414" i="1"/>
  <c r="M1414" i="1" s="1"/>
  <c r="N1414" i="1"/>
  <c r="J1415" i="1"/>
  <c r="K1415" i="1"/>
  <c r="L1415" i="1"/>
  <c r="M1415" i="1" s="1"/>
  <c r="N1415" i="1"/>
  <c r="J1416" i="1"/>
  <c r="K1416" i="1"/>
  <c r="L1416" i="1"/>
  <c r="M1416" i="1" s="1"/>
  <c r="N1416" i="1"/>
  <c r="J1417" i="1"/>
  <c r="K1417" i="1"/>
  <c r="L1417" i="1"/>
  <c r="M1417" i="1" s="1"/>
  <c r="N1417" i="1"/>
  <c r="J1418" i="1"/>
  <c r="K1418" i="1"/>
  <c r="L1418" i="1"/>
  <c r="M1418" i="1" s="1"/>
  <c r="N1418" i="1"/>
  <c r="J1419" i="1"/>
  <c r="K1419" i="1"/>
  <c r="L1419" i="1"/>
  <c r="M1419" i="1" s="1"/>
  <c r="N1419" i="1"/>
  <c r="J1420" i="1"/>
  <c r="K1420" i="1"/>
  <c r="L1420" i="1"/>
  <c r="M1420" i="1" s="1"/>
  <c r="N1420" i="1"/>
  <c r="J1421" i="1"/>
  <c r="K1421" i="1"/>
  <c r="L1421" i="1"/>
  <c r="M1421" i="1" s="1"/>
  <c r="N1421" i="1"/>
  <c r="J1422" i="1"/>
  <c r="K1422" i="1"/>
  <c r="L1422" i="1"/>
  <c r="M1422" i="1" s="1"/>
  <c r="N1422" i="1"/>
  <c r="J1423" i="1"/>
  <c r="K1423" i="1"/>
  <c r="L1423" i="1"/>
  <c r="M1423" i="1" s="1"/>
  <c r="N1423" i="1"/>
  <c r="J1424" i="1"/>
  <c r="K1424" i="1"/>
  <c r="L1424" i="1"/>
  <c r="M1424" i="1" s="1"/>
  <c r="N1424" i="1"/>
  <c r="J1425" i="1"/>
  <c r="K1425" i="1"/>
  <c r="L1425" i="1"/>
  <c r="M1425" i="1" s="1"/>
  <c r="N1425" i="1"/>
  <c r="J1426" i="1"/>
  <c r="K1426" i="1"/>
  <c r="L1426" i="1"/>
  <c r="M1426" i="1" s="1"/>
  <c r="N1426" i="1"/>
  <c r="J1427" i="1"/>
  <c r="K1427" i="1"/>
  <c r="L1427" i="1"/>
  <c r="M1427" i="1" s="1"/>
  <c r="N1427" i="1"/>
  <c r="J1428" i="1"/>
  <c r="K1428" i="1"/>
  <c r="L1428" i="1"/>
  <c r="M1428" i="1" s="1"/>
  <c r="N1428" i="1"/>
  <c r="J1429" i="1"/>
  <c r="K1429" i="1"/>
  <c r="L1429" i="1"/>
  <c r="M1429" i="1" s="1"/>
  <c r="N1429" i="1"/>
  <c r="J1430" i="1"/>
  <c r="K1430" i="1"/>
  <c r="L1430" i="1"/>
  <c r="M1430" i="1" s="1"/>
  <c r="N1430" i="1"/>
  <c r="J1431" i="1"/>
  <c r="K1431" i="1"/>
  <c r="L1431" i="1"/>
  <c r="M1431" i="1" s="1"/>
  <c r="N1431" i="1"/>
  <c r="J1432" i="1"/>
  <c r="K1432" i="1"/>
  <c r="L1432" i="1"/>
  <c r="M1432" i="1" s="1"/>
  <c r="N1432" i="1"/>
  <c r="J1433" i="1"/>
  <c r="K1433" i="1"/>
  <c r="L1433" i="1"/>
  <c r="M1433" i="1" s="1"/>
  <c r="N1433" i="1"/>
  <c r="J1434" i="1"/>
  <c r="K1434" i="1"/>
  <c r="L1434" i="1"/>
  <c r="M1434" i="1" s="1"/>
  <c r="N1434" i="1"/>
  <c r="J1435" i="1"/>
  <c r="K1435" i="1"/>
  <c r="L1435" i="1"/>
  <c r="M1435" i="1" s="1"/>
  <c r="N1435" i="1"/>
  <c r="J1436" i="1"/>
  <c r="K1436" i="1"/>
  <c r="L1436" i="1"/>
  <c r="M1436" i="1" s="1"/>
  <c r="N1436" i="1"/>
  <c r="J1437" i="1"/>
  <c r="K1437" i="1"/>
  <c r="L1437" i="1"/>
  <c r="M1437" i="1" s="1"/>
  <c r="N1437" i="1"/>
  <c r="J1438" i="1"/>
  <c r="K1438" i="1"/>
  <c r="L1438" i="1"/>
  <c r="M1438" i="1" s="1"/>
  <c r="N1438" i="1"/>
  <c r="J1439" i="1"/>
  <c r="K1439" i="1"/>
  <c r="L1439" i="1"/>
  <c r="M1439" i="1" s="1"/>
  <c r="N1439" i="1"/>
  <c r="J1440" i="1"/>
  <c r="K1440" i="1"/>
  <c r="L1440" i="1"/>
  <c r="M1440" i="1" s="1"/>
  <c r="N1440" i="1"/>
  <c r="J1441" i="1"/>
  <c r="K1441" i="1"/>
  <c r="L1441" i="1"/>
  <c r="M1441" i="1" s="1"/>
  <c r="N1441" i="1"/>
  <c r="J1442" i="1"/>
  <c r="K1442" i="1"/>
  <c r="L1442" i="1"/>
  <c r="M1442" i="1" s="1"/>
  <c r="N1442" i="1"/>
  <c r="J1443" i="1"/>
  <c r="K1443" i="1"/>
  <c r="L1443" i="1"/>
  <c r="M1443" i="1" s="1"/>
  <c r="N1443" i="1"/>
  <c r="J1444" i="1"/>
  <c r="K1444" i="1"/>
  <c r="L1444" i="1"/>
  <c r="M1444" i="1" s="1"/>
  <c r="N1444" i="1"/>
  <c r="J1445" i="1"/>
  <c r="K1445" i="1"/>
  <c r="L1445" i="1"/>
  <c r="M1445" i="1" s="1"/>
  <c r="N1445" i="1"/>
  <c r="J1446" i="1"/>
  <c r="K1446" i="1"/>
  <c r="L1446" i="1"/>
  <c r="M1446" i="1" s="1"/>
  <c r="N1446" i="1"/>
  <c r="J1447" i="1"/>
  <c r="K1447" i="1"/>
  <c r="L1447" i="1"/>
  <c r="M1447" i="1" s="1"/>
  <c r="N1447" i="1"/>
  <c r="J1448" i="1"/>
  <c r="K1448" i="1"/>
  <c r="L1448" i="1"/>
  <c r="M1448" i="1" s="1"/>
  <c r="N1448" i="1"/>
  <c r="J1449" i="1"/>
  <c r="K1449" i="1"/>
  <c r="L1449" i="1"/>
  <c r="M1449" i="1" s="1"/>
  <c r="N1449" i="1"/>
  <c r="J1450" i="1"/>
  <c r="K1450" i="1"/>
  <c r="L1450" i="1"/>
  <c r="M1450" i="1" s="1"/>
  <c r="N1450" i="1"/>
  <c r="J1451" i="1"/>
  <c r="K1451" i="1"/>
  <c r="L1451" i="1"/>
  <c r="M1451" i="1" s="1"/>
  <c r="N1451" i="1"/>
  <c r="J1452" i="1"/>
  <c r="K1452" i="1"/>
  <c r="L1452" i="1"/>
  <c r="M1452" i="1" s="1"/>
  <c r="N1452" i="1"/>
  <c r="J1453" i="1"/>
  <c r="K1453" i="1"/>
  <c r="L1453" i="1"/>
  <c r="M1453" i="1" s="1"/>
  <c r="N1453" i="1"/>
  <c r="J1454" i="1"/>
  <c r="K1454" i="1"/>
  <c r="L1454" i="1"/>
  <c r="M1454" i="1" s="1"/>
  <c r="N1454" i="1"/>
  <c r="J1455" i="1"/>
  <c r="K1455" i="1"/>
  <c r="L1455" i="1"/>
  <c r="M1455" i="1" s="1"/>
  <c r="N1455" i="1"/>
  <c r="J1456" i="1"/>
  <c r="K1456" i="1"/>
  <c r="L1456" i="1"/>
  <c r="M1456" i="1" s="1"/>
  <c r="N1456" i="1"/>
  <c r="J1457" i="1"/>
  <c r="K1457" i="1"/>
  <c r="L1457" i="1"/>
  <c r="M1457" i="1" s="1"/>
  <c r="N1457" i="1"/>
  <c r="J1458" i="1"/>
  <c r="K1458" i="1"/>
  <c r="L1458" i="1"/>
  <c r="M1458" i="1" s="1"/>
  <c r="N1458" i="1"/>
  <c r="J1459" i="1"/>
  <c r="K1459" i="1"/>
  <c r="L1459" i="1"/>
  <c r="M1459" i="1" s="1"/>
  <c r="N1459" i="1"/>
  <c r="J1460" i="1"/>
  <c r="K1460" i="1"/>
  <c r="L1460" i="1"/>
  <c r="M1460" i="1" s="1"/>
  <c r="N1460" i="1"/>
  <c r="J1461" i="1"/>
  <c r="K1461" i="1"/>
  <c r="L1461" i="1"/>
  <c r="M1461" i="1" s="1"/>
  <c r="N1461" i="1"/>
  <c r="J1462" i="1"/>
  <c r="K1462" i="1"/>
  <c r="L1462" i="1"/>
  <c r="M1462" i="1" s="1"/>
  <c r="N1462" i="1"/>
  <c r="J1463" i="1"/>
  <c r="K1463" i="1"/>
  <c r="L1463" i="1"/>
  <c r="M1463" i="1" s="1"/>
  <c r="N1463" i="1"/>
  <c r="J1464" i="1"/>
  <c r="K1464" i="1"/>
  <c r="L1464" i="1"/>
  <c r="M1464" i="1" s="1"/>
  <c r="N1464" i="1"/>
  <c r="J1465" i="1"/>
  <c r="K1465" i="1"/>
  <c r="L1465" i="1"/>
  <c r="M1465" i="1" s="1"/>
  <c r="N1465" i="1"/>
  <c r="J1466" i="1"/>
  <c r="K1466" i="1"/>
  <c r="L1466" i="1"/>
  <c r="M1466" i="1" s="1"/>
  <c r="N1466" i="1"/>
  <c r="J1467" i="1"/>
  <c r="K1467" i="1"/>
  <c r="L1467" i="1"/>
  <c r="M1467" i="1" s="1"/>
  <c r="N1467" i="1"/>
  <c r="J1468" i="1"/>
  <c r="K1468" i="1"/>
  <c r="L1468" i="1"/>
  <c r="M1468" i="1" s="1"/>
  <c r="N1468" i="1"/>
  <c r="J1469" i="1"/>
  <c r="K1469" i="1"/>
  <c r="L1469" i="1"/>
  <c r="M1469" i="1" s="1"/>
  <c r="N1469" i="1"/>
  <c r="J1470" i="1"/>
  <c r="K1470" i="1"/>
  <c r="L1470" i="1"/>
  <c r="M1470" i="1" s="1"/>
  <c r="N1470" i="1"/>
  <c r="J1471" i="1"/>
  <c r="K1471" i="1"/>
  <c r="L1471" i="1"/>
  <c r="M1471" i="1" s="1"/>
  <c r="N1471" i="1"/>
  <c r="J1472" i="1"/>
  <c r="K1472" i="1"/>
  <c r="L1472" i="1"/>
  <c r="M1472" i="1" s="1"/>
  <c r="N1472" i="1"/>
  <c r="J1473" i="1"/>
  <c r="K1473" i="1"/>
  <c r="L1473" i="1"/>
  <c r="M1473" i="1" s="1"/>
  <c r="N1473" i="1"/>
  <c r="J1474" i="1"/>
  <c r="K1474" i="1"/>
  <c r="L1474" i="1"/>
  <c r="M1474" i="1" s="1"/>
  <c r="N1474" i="1"/>
  <c r="J1475" i="1"/>
  <c r="K1475" i="1"/>
  <c r="L1475" i="1"/>
  <c r="M1475" i="1" s="1"/>
  <c r="N1475" i="1"/>
  <c r="J1476" i="1"/>
  <c r="K1476" i="1"/>
  <c r="L1476" i="1"/>
  <c r="M1476" i="1" s="1"/>
  <c r="N1476" i="1"/>
  <c r="J1477" i="1"/>
  <c r="K1477" i="1"/>
  <c r="L1477" i="1"/>
  <c r="M1477" i="1" s="1"/>
  <c r="N1477" i="1"/>
  <c r="J1478" i="1"/>
  <c r="K1478" i="1"/>
  <c r="L1478" i="1"/>
  <c r="M1478" i="1" s="1"/>
  <c r="N1478" i="1"/>
  <c r="J1479" i="1"/>
  <c r="K1479" i="1"/>
  <c r="L1479" i="1"/>
  <c r="M1479" i="1" s="1"/>
  <c r="N1479" i="1"/>
  <c r="J1480" i="1"/>
  <c r="K1480" i="1"/>
  <c r="L1480" i="1"/>
  <c r="M1480" i="1" s="1"/>
  <c r="N1480" i="1"/>
  <c r="J1481" i="1"/>
  <c r="K1481" i="1"/>
  <c r="L1481" i="1"/>
  <c r="M1481" i="1" s="1"/>
  <c r="N1481" i="1"/>
  <c r="J1482" i="1"/>
  <c r="K1482" i="1"/>
  <c r="L1482" i="1"/>
  <c r="M1482" i="1" s="1"/>
  <c r="N1482" i="1"/>
  <c r="J1483" i="1"/>
  <c r="K1483" i="1"/>
  <c r="L1483" i="1"/>
  <c r="M1483" i="1" s="1"/>
  <c r="N1483" i="1"/>
  <c r="J1484" i="1"/>
  <c r="K1484" i="1"/>
  <c r="L1484" i="1"/>
  <c r="M1484" i="1" s="1"/>
  <c r="N1484" i="1"/>
  <c r="J1485" i="1"/>
  <c r="K1485" i="1"/>
  <c r="L1485" i="1"/>
  <c r="M1485" i="1" s="1"/>
  <c r="N1485" i="1"/>
  <c r="J1486" i="1"/>
  <c r="K1486" i="1"/>
  <c r="L1486" i="1"/>
  <c r="M1486" i="1" s="1"/>
  <c r="N1486" i="1"/>
  <c r="J1487" i="1"/>
  <c r="K1487" i="1"/>
  <c r="L1487" i="1"/>
  <c r="M1487" i="1" s="1"/>
  <c r="N1487" i="1"/>
  <c r="J1488" i="1"/>
  <c r="K1488" i="1"/>
  <c r="L1488" i="1"/>
  <c r="M1488" i="1" s="1"/>
  <c r="N1488" i="1"/>
  <c r="J1489" i="1"/>
  <c r="K1489" i="1"/>
  <c r="L1489" i="1"/>
  <c r="M1489" i="1" s="1"/>
  <c r="N1489" i="1"/>
  <c r="J1490" i="1"/>
  <c r="K1490" i="1"/>
  <c r="L1490" i="1"/>
  <c r="M1490" i="1" s="1"/>
  <c r="N1490" i="1"/>
  <c r="J1491" i="1"/>
  <c r="K1491" i="1"/>
  <c r="L1491" i="1"/>
  <c r="M1491" i="1" s="1"/>
  <c r="N1491" i="1"/>
  <c r="J1492" i="1"/>
  <c r="K1492" i="1"/>
  <c r="L1492" i="1"/>
  <c r="M1492" i="1" s="1"/>
  <c r="N1492" i="1"/>
  <c r="J1493" i="1"/>
  <c r="K1493" i="1"/>
  <c r="L1493" i="1"/>
  <c r="M1493" i="1" s="1"/>
  <c r="N1493" i="1"/>
  <c r="J1494" i="1"/>
  <c r="K1494" i="1"/>
  <c r="L1494" i="1"/>
  <c r="M1494" i="1" s="1"/>
  <c r="N1494" i="1"/>
  <c r="J1495" i="1"/>
  <c r="K1495" i="1"/>
  <c r="L1495" i="1"/>
  <c r="M1495" i="1" s="1"/>
  <c r="N1495" i="1"/>
  <c r="J1496" i="1"/>
  <c r="K1496" i="1"/>
  <c r="L1496" i="1"/>
  <c r="M1496" i="1" s="1"/>
  <c r="N1496" i="1"/>
  <c r="J1497" i="1"/>
  <c r="K1497" i="1"/>
  <c r="L1497" i="1"/>
  <c r="M1497" i="1" s="1"/>
  <c r="N1497" i="1"/>
  <c r="J1498" i="1"/>
  <c r="K1498" i="1"/>
  <c r="L1498" i="1"/>
  <c r="M1498" i="1" s="1"/>
  <c r="N1498" i="1"/>
  <c r="J1499" i="1"/>
  <c r="K1499" i="1"/>
  <c r="L1499" i="1"/>
  <c r="M1499" i="1" s="1"/>
  <c r="N1499" i="1"/>
  <c r="J1500" i="1"/>
  <c r="K1500" i="1"/>
  <c r="L1500" i="1"/>
  <c r="M1500" i="1" s="1"/>
  <c r="N1500" i="1"/>
  <c r="J1501" i="1"/>
  <c r="K1501" i="1"/>
  <c r="L1501" i="1"/>
  <c r="M1501" i="1" s="1"/>
  <c r="N1501" i="1"/>
  <c r="J1502" i="1"/>
  <c r="K1502" i="1"/>
  <c r="L1502" i="1"/>
  <c r="M1502" i="1" s="1"/>
  <c r="N1502" i="1"/>
  <c r="J1503" i="1"/>
  <c r="K1503" i="1"/>
  <c r="L1503" i="1"/>
  <c r="M1503" i="1" s="1"/>
  <c r="N1503" i="1"/>
  <c r="J1504" i="1"/>
  <c r="K1504" i="1"/>
  <c r="L1504" i="1"/>
  <c r="M1504" i="1" s="1"/>
  <c r="N1504" i="1"/>
  <c r="J1505" i="1"/>
  <c r="K1505" i="1"/>
  <c r="L1505" i="1"/>
  <c r="M1505" i="1" s="1"/>
  <c r="N1505" i="1"/>
  <c r="J1506" i="1"/>
  <c r="K1506" i="1"/>
  <c r="L1506" i="1"/>
  <c r="M1506" i="1" s="1"/>
  <c r="N1506" i="1"/>
  <c r="J1507" i="1"/>
  <c r="K1507" i="1"/>
  <c r="L1507" i="1"/>
  <c r="M1507" i="1" s="1"/>
  <c r="N1507" i="1"/>
  <c r="J1508" i="1"/>
  <c r="K1508" i="1"/>
  <c r="L1508" i="1"/>
  <c r="M1508" i="1" s="1"/>
  <c r="N1508" i="1"/>
  <c r="J1509" i="1"/>
  <c r="K1509" i="1"/>
  <c r="L1509" i="1"/>
  <c r="M1509" i="1" s="1"/>
  <c r="N1509" i="1"/>
  <c r="J1510" i="1"/>
  <c r="K1510" i="1"/>
  <c r="L1510" i="1"/>
  <c r="M1510" i="1" s="1"/>
  <c r="N1510" i="1"/>
  <c r="J1511" i="1"/>
  <c r="K1511" i="1"/>
  <c r="L1511" i="1"/>
  <c r="M1511" i="1" s="1"/>
  <c r="N1511" i="1"/>
  <c r="J1512" i="1"/>
  <c r="K1512" i="1"/>
  <c r="L1512" i="1"/>
  <c r="M1512" i="1" s="1"/>
  <c r="N1512" i="1"/>
  <c r="J1513" i="1"/>
  <c r="K1513" i="1"/>
  <c r="L1513" i="1"/>
  <c r="M1513" i="1" s="1"/>
  <c r="N1513" i="1"/>
  <c r="J1514" i="1"/>
  <c r="K1514" i="1"/>
  <c r="L1514" i="1"/>
  <c r="M1514" i="1" s="1"/>
  <c r="N1514" i="1"/>
  <c r="J1515" i="1"/>
  <c r="K1515" i="1"/>
  <c r="L1515" i="1"/>
  <c r="M1515" i="1" s="1"/>
  <c r="N1515" i="1"/>
  <c r="J1516" i="1"/>
  <c r="K1516" i="1"/>
  <c r="L1516" i="1"/>
  <c r="M1516" i="1" s="1"/>
  <c r="N1516" i="1"/>
  <c r="J1517" i="1"/>
  <c r="K1517" i="1"/>
  <c r="L1517" i="1"/>
  <c r="M1517" i="1" s="1"/>
  <c r="N1517" i="1"/>
  <c r="J1518" i="1"/>
  <c r="K1518" i="1"/>
  <c r="L1518" i="1"/>
  <c r="M1518" i="1" s="1"/>
  <c r="N1518" i="1"/>
  <c r="J1519" i="1"/>
  <c r="K1519" i="1"/>
  <c r="L1519" i="1"/>
  <c r="M1519" i="1" s="1"/>
  <c r="N1519" i="1"/>
  <c r="J1520" i="1"/>
  <c r="K1520" i="1"/>
  <c r="L1520" i="1"/>
  <c r="M1520" i="1" s="1"/>
  <c r="N1520" i="1"/>
  <c r="J1521" i="1"/>
  <c r="K1521" i="1"/>
  <c r="L1521" i="1"/>
  <c r="M1521" i="1" s="1"/>
  <c r="N1521" i="1"/>
  <c r="J1522" i="1"/>
  <c r="K1522" i="1"/>
  <c r="L1522" i="1"/>
  <c r="M1522" i="1" s="1"/>
  <c r="N1522" i="1"/>
  <c r="J1523" i="1"/>
  <c r="K1523" i="1"/>
  <c r="L1523" i="1"/>
  <c r="M1523" i="1" s="1"/>
  <c r="N1523" i="1"/>
  <c r="J1524" i="1"/>
  <c r="K1524" i="1"/>
  <c r="L1524" i="1"/>
  <c r="M1524" i="1" s="1"/>
  <c r="N1524" i="1"/>
  <c r="J1525" i="1"/>
  <c r="K1525" i="1"/>
  <c r="L1525" i="1"/>
  <c r="M1525" i="1" s="1"/>
  <c r="N1525" i="1"/>
  <c r="J1526" i="1"/>
  <c r="K1526" i="1"/>
  <c r="L1526" i="1"/>
  <c r="M1526" i="1" s="1"/>
  <c r="N1526" i="1"/>
  <c r="J1527" i="1"/>
  <c r="K1527" i="1"/>
  <c r="L1527" i="1"/>
  <c r="M1527" i="1" s="1"/>
  <c r="N1527" i="1"/>
  <c r="J1528" i="1"/>
  <c r="K1528" i="1"/>
  <c r="L1528" i="1"/>
  <c r="M1528" i="1" s="1"/>
  <c r="N1528" i="1"/>
  <c r="J1529" i="1"/>
  <c r="K1529" i="1"/>
  <c r="L1529" i="1"/>
  <c r="M1529" i="1" s="1"/>
  <c r="N1529" i="1"/>
  <c r="J1530" i="1"/>
  <c r="K1530" i="1"/>
  <c r="L1530" i="1"/>
  <c r="M1530" i="1" s="1"/>
  <c r="N1530" i="1"/>
  <c r="J1531" i="1"/>
  <c r="K1531" i="1"/>
  <c r="L1531" i="1"/>
  <c r="M1531" i="1" s="1"/>
  <c r="N1531" i="1"/>
  <c r="J1532" i="1"/>
  <c r="K1532" i="1"/>
  <c r="L1532" i="1"/>
  <c r="M1532" i="1" s="1"/>
  <c r="N1532" i="1"/>
  <c r="J1533" i="1"/>
  <c r="K1533" i="1"/>
  <c r="L1533" i="1"/>
  <c r="M1533" i="1" s="1"/>
  <c r="N1533" i="1"/>
  <c r="J1534" i="1"/>
  <c r="K1534" i="1"/>
  <c r="L1534" i="1"/>
  <c r="M1534" i="1" s="1"/>
  <c r="N1534" i="1"/>
  <c r="J1535" i="1"/>
  <c r="K1535" i="1"/>
  <c r="L1535" i="1"/>
  <c r="M1535" i="1" s="1"/>
  <c r="N1535" i="1"/>
  <c r="J1536" i="1"/>
  <c r="K1536" i="1"/>
  <c r="L1536" i="1"/>
  <c r="M1536" i="1" s="1"/>
  <c r="N1536" i="1"/>
  <c r="J1537" i="1"/>
  <c r="K1537" i="1"/>
  <c r="L1537" i="1"/>
  <c r="M1537" i="1" s="1"/>
  <c r="N1537" i="1"/>
  <c r="J1538" i="1"/>
  <c r="K1538" i="1"/>
  <c r="L1538" i="1"/>
  <c r="M1538" i="1" s="1"/>
  <c r="N1538" i="1"/>
  <c r="J1539" i="1"/>
  <c r="K1539" i="1"/>
  <c r="L1539" i="1"/>
  <c r="M1539" i="1" s="1"/>
  <c r="N1539" i="1"/>
  <c r="J1540" i="1"/>
  <c r="K1540" i="1"/>
  <c r="L1540" i="1"/>
  <c r="M1540" i="1" s="1"/>
  <c r="N1540" i="1"/>
  <c r="J1541" i="1"/>
  <c r="K1541" i="1"/>
  <c r="L1541" i="1"/>
  <c r="M1541" i="1" s="1"/>
  <c r="N1541" i="1"/>
  <c r="J1542" i="1"/>
  <c r="K1542" i="1"/>
  <c r="L1542" i="1"/>
  <c r="M1542" i="1" s="1"/>
  <c r="N1542" i="1"/>
  <c r="J1543" i="1"/>
  <c r="K1543" i="1"/>
  <c r="L1543" i="1"/>
  <c r="M1543" i="1" s="1"/>
  <c r="N1543" i="1"/>
  <c r="J1544" i="1"/>
  <c r="K1544" i="1"/>
  <c r="L1544" i="1"/>
  <c r="M1544" i="1" s="1"/>
  <c r="N1544" i="1"/>
  <c r="J1545" i="1"/>
  <c r="K1545" i="1"/>
  <c r="L1545" i="1"/>
  <c r="M1545" i="1" s="1"/>
  <c r="N1545" i="1"/>
  <c r="J1546" i="1"/>
  <c r="K1546" i="1"/>
  <c r="L1546" i="1"/>
  <c r="M1546" i="1" s="1"/>
  <c r="N1546" i="1"/>
  <c r="J1547" i="1"/>
  <c r="K1547" i="1"/>
  <c r="L1547" i="1"/>
  <c r="M1547" i="1" s="1"/>
  <c r="N1547" i="1"/>
  <c r="J1548" i="1"/>
  <c r="K1548" i="1"/>
  <c r="L1548" i="1"/>
  <c r="M1548" i="1" s="1"/>
  <c r="N1548" i="1"/>
  <c r="J1549" i="1"/>
  <c r="K1549" i="1"/>
  <c r="L1549" i="1"/>
  <c r="M1549" i="1" s="1"/>
  <c r="N1549" i="1"/>
  <c r="J1550" i="1"/>
  <c r="K1550" i="1"/>
  <c r="L1550" i="1"/>
  <c r="M1550" i="1" s="1"/>
  <c r="N1550" i="1"/>
  <c r="J1551" i="1"/>
  <c r="K1551" i="1"/>
  <c r="L1551" i="1"/>
  <c r="M1551" i="1" s="1"/>
  <c r="N1551" i="1"/>
  <c r="J1552" i="1"/>
  <c r="K1552" i="1"/>
  <c r="L1552" i="1"/>
  <c r="M1552" i="1" s="1"/>
  <c r="N1552" i="1"/>
  <c r="J1553" i="1"/>
  <c r="K1553" i="1"/>
  <c r="L1553" i="1"/>
  <c r="M1553" i="1" s="1"/>
  <c r="N1553" i="1"/>
  <c r="J1554" i="1"/>
  <c r="K1554" i="1"/>
  <c r="L1554" i="1"/>
  <c r="M1554" i="1" s="1"/>
  <c r="N1554" i="1"/>
  <c r="J1555" i="1"/>
  <c r="K1555" i="1"/>
  <c r="L1555" i="1"/>
  <c r="M1555" i="1" s="1"/>
  <c r="N1555" i="1"/>
  <c r="J1556" i="1"/>
  <c r="K1556" i="1"/>
  <c r="L1556" i="1"/>
  <c r="M1556" i="1" s="1"/>
  <c r="N1556" i="1"/>
  <c r="J1557" i="1"/>
  <c r="K1557" i="1"/>
  <c r="L1557" i="1"/>
  <c r="M1557" i="1" s="1"/>
  <c r="N1557" i="1"/>
  <c r="J1558" i="1"/>
  <c r="K1558" i="1"/>
  <c r="L1558" i="1"/>
  <c r="M1558" i="1" s="1"/>
  <c r="N1558" i="1"/>
  <c r="J1559" i="1"/>
  <c r="K1559" i="1"/>
  <c r="L1559" i="1"/>
  <c r="M1559" i="1" s="1"/>
  <c r="N1559" i="1"/>
  <c r="J1560" i="1"/>
  <c r="K1560" i="1"/>
  <c r="L1560" i="1"/>
  <c r="M1560" i="1" s="1"/>
  <c r="N1560" i="1"/>
  <c r="J1561" i="1"/>
  <c r="K1561" i="1"/>
  <c r="L1561" i="1"/>
  <c r="M1561" i="1" s="1"/>
  <c r="N1561" i="1"/>
  <c r="J1562" i="1"/>
  <c r="K1562" i="1"/>
  <c r="L1562" i="1"/>
  <c r="M1562" i="1" s="1"/>
  <c r="N1562" i="1"/>
  <c r="J1563" i="1"/>
  <c r="K1563" i="1"/>
  <c r="L1563" i="1"/>
  <c r="M1563" i="1" s="1"/>
  <c r="N1563" i="1"/>
  <c r="J1564" i="1"/>
  <c r="K1564" i="1"/>
  <c r="L1564" i="1"/>
  <c r="M1564" i="1" s="1"/>
  <c r="N1564" i="1"/>
  <c r="J1565" i="1"/>
  <c r="K1565" i="1"/>
  <c r="L1565" i="1"/>
  <c r="M1565" i="1" s="1"/>
  <c r="N1565" i="1"/>
  <c r="J1566" i="1"/>
  <c r="K1566" i="1"/>
  <c r="L1566" i="1"/>
  <c r="M1566" i="1" s="1"/>
  <c r="N1566" i="1"/>
  <c r="J1567" i="1"/>
  <c r="K1567" i="1"/>
  <c r="L1567" i="1"/>
  <c r="M1567" i="1" s="1"/>
  <c r="N1567" i="1"/>
  <c r="J1568" i="1"/>
  <c r="K1568" i="1"/>
  <c r="L1568" i="1"/>
  <c r="M1568" i="1" s="1"/>
  <c r="N1568" i="1"/>
  <c r="J1569" i="1"/>
  <c r="K1569" i="1"/>
  <c r="L1569" i="1"/>
  <c r="M1569" i="1" s="1"/>
  <c r="N1569" i="1"/>
  <c r="J1570" i="1"/>
  <c r="K1570" i="1"/>
  <c r="L1570" i="1"/>
  <c r="M1570" i="1" s="1"/>
  <c r="N1570" i="1"/>
  <c r="J1571" i="1"/>
  <c r="K1571" i="1"/>
  <c r="L1571" i="1"/>
  <c r="M1571" i="1" s="1"/>
  <c r="N1571" i="1"/>
  <c r="J1572" i="1"/>
  <c r="K1572" i="1"/>
  <c r="L1572" i="1"/>
  <c r="M1572" i="1" s="1"/>
  <c r="N1572" i="1"/>
  <c r="J1573" i="1"/>
  <c r="K1573" i="1"/>
  <c r="L1573" i="1"/>
  <c r="M1573" i="1" s="1"/>
  <c r="N1573" i="1"/>
  <c r="J1574" i="1"/>
  <c r="K1574" i="1"/>
  <c r="L1574" i="1"/>
  <c r="M1574" i="1" s="1"/>
  <c r="N1574" i="1"/>
  <c r="J1575" i="1"/>
  <c r="K1575" i="1"/>
  <c r="L1575" i="1"/>
  <c r="M1575" i="1" s="1"/>
  <c r="N1575" i="1"/>
  <c r="J1576" i="1"/>
  <c r="K1576" i="1"/>
  <c r="L1576" i="1"/>
  <c r="M1576" i="1" s="1"/>
  <c r="N1576" i="1"/>
  <c r="J1577" i="1"/>
  <c r="K1577" i="1"/>
  <c r="L1577" i="1"/>
  <c r="M1577" i="1" s="1"/>
  <c r="N1577" i="1"/>
  <c r="J1578" i="1"/>
  <c r="K1578" i="1"/>
  <c r="L1578" i="1"/>
  <c r="M1578" i="1" s="1"/>
  <c r="N1578" i="1"/>
  <c r="J1579" i="1"/>
  <c r="K1579" i="1"/>
  <c r="L1579" i="1"/>
  <c r="M1579" i="1" s="1"/>
  <c r="N1579" i="1"/>
  <c r="J1580" i="1"/>
  <c r="K1580" i="1"/>
  <c r="L1580" i="1"/>
  <c r="M1580" i="1" s="1"/>
  <c r="N1580" i="1"/>
  <c r="J1581" i="1"/>
  <c r="K1581" i="1"/>
  <c r="L1581" i="1"/>
  <c r="M1581" i="1" s="1"/>
  <c r="N1581" i="1"/>
  <c r="J1582" i="1"/>
  <c r="K1582" i="1"/>
  <c r="L1582" i="1"/>
  <c r="M1582" i="1" s="1"/>
  <c r="N1582" i="1"/>
  <c r="J1583" i="1"/>
  <c r="K1583" i="1"/>
  <c r="L1583" i="1"/>
  <c r="M1583" i="1" s="1"/>
  <c r="N1583" i="1"/>
  <c r="J1584" i="1"/>
  <c r="K1584" i="1"/>
  <c r="L1584" i="1"/>
  <c r="M1584" i="1" s="1"/>
  <c r="N1584" i="1"/>
  <c r="J1585" i="1"/>
  <c r="K1585" i="1"/>
  <c r="L1585" i="1"/>
  <c r="M1585" i="1" s="1"/>
  <c r="N1585" i="1"/>
  <c r="J1586" i="1"/>
  <c r="K1586" i="1"/>
  <c r="L1586" i="1"/>
  <c r="M1586" i="1" s="1"/>
  <c r="N1586" i="1"/>
  <c r="J1587" i="1"/>
  <c r="K1587" i="1"/>
  <c r="L1587" i="1"/>
  <c r="M1587" i="1" s="1"/>
  <c r="N1587" i="1"/>
  <c r="J1588" i="1"/>
  <c r="K1588" i="1"/>
  <c r="L1588" i="1"/>
  <c r="M1588" i="1" s="1"/>
  <c r="N1588" i="1"/>
  <c r="J1589" i="1"/>
  <c r="K1589" i="1"/>
  <c r="L1589" i="1"/>
  <c r="M1589" i="1" s="1"/>
  <c r="N1589" i="1"/>
  <c r="J1590" i="1"/>
  <c r="K1590" i="1"/>
  <c r="L1590" i="1"/>
  <c r="M1590" i="1" s="1"/>
  <c r="N1590" i="1"/>
  <c r="J1591" i="1"/>
  <c r="K1591" i="1"/>
  <c r="L1591" i="1"/>
  <c r="M1591" i="1" s="1"/>
  <c r="N1591" i="1"/>
  <c r="J1592" i="1"/>
  <c r="K1592" i="1"/>
  <c r="L1592" i="1"/>
  <c r="M1592" i="1" s="1"/>
  <c r="N1592" i="1"/>
  <c r="J1593" i="1"/>
  <c r="K1593" i="1"/>
  <c r="L1593" i="1"/>
  <c r="M1593" i="1" s="1"/>
  <c r="N1593" i="1"/>
  <c r="J1594" i="1"/>
  <c r="K1594" i="1"/>
  <c r="L1594" i="1"/>
  <c r="M1594" i="1" s="1"/>
  <c r="N1594" i="1"/>
  <c r="J1595" i="1"/>
  <c r="K1595" i="1"/>
  <c r="L1595" i="1"/>
  <c r="M1595" i="1" s="1"/>
  <c r="N1595" i="1"/>
  <c r="J1596" i="1"/>
  <c r="K1596" i="1"/>
  <c r="L1596" i="1"/>
  <c r="M1596" i="1" s="1"/>
  <c r="N1596" i="1"/>
  <c r="J1597" i="1"/>
  <c r="K1597" i="1"/>
  <c r="L1597" i="1"/>
  <c r="M1597" i="1" s="1"/>
  <c r="N1597" i="1"/>
  <c r="J1598" i="1"/>
  <c r="K1598" i="1"/>
  <c r="L1598" i="1"/>
  <c r="M1598" i="1" s="1"/>
  <c r="N1598" i="1"/>
  <c r="J1599" i="1"/>
  <c r="K1599" i="1"/>
  <c r="L1599" i="1"/>
  <c r="M1599" i="1" s="1"/>
  <c r="N1599" i="1"/>
  <c r="J1600" i="1"/>
  <c r="K1600" i="1"/>
  <c r="L1600" i="1"/>
  <c r="M1600" i="1" s="1"/>
  <c r="N1600" i="1"/>
  <c r="J1601" i="1"/>
  <c r="K1601" i="1"/>
  <c r="L1601" i="1"/>
  <c r="M1601" i="1" s="1"/>
  <c r="N1601" i="1"/>
  <c r="J1602" i="1"/>
  <c r="K1602" i="1"/>
  <c r="L1602" i="1"/>
  <c r="M1602" i="1" s="1"/>
  <c r="N1602" i="1"/>
  <c r="J1603" i="1"/>
  <c r="K1603" i="1"/>
  <c r="L1603" i="1"/>
  <c r="M1603" i="1" s="1"/>
  <c r="N1603" i="1"/>
  <c r="J1604" i="1"/>
  <c r="K1604" i="1"/>
  <c r="L1604" i="1"/>
  <c r="M1604" i="1" s="1"/>
  <c r="N1604" i="1"/>
  <c r="J1605" i="1"/>
  <c r="K1605" i="1"/>
  <c r="L1605" i="1"/>
  <c r="M1605" i="1" s="1"/>
  <c r="N1605" i="1"/>
  <c r="J1606" i="1"/>
  <c r="K1606" i="1"/>
  <c r="L1606" i="1"/>
  <c r="M1606" i="1" s="1"/>
  <c r="N1606" i="1"/>
  <c r="J1607" i="1"/>
  <c r="K1607" i="1"/>
  <c r="L1607" i="1"/>
  <c r="M1607" i="1" s="1"/>
  <c r="N1607" i="1"/>
  <c r="J1608" i="1"/>
  <c r="K1608" i="1"/>
  <c r="L1608" i="1"/>
  <c r="M1608" i="1" s="1"/>
  <c r="N1608" i="1"/>
  <c r="J1609" i="1"/>
  <c r="K1609" i="1"/>
  <c r="L1609" i="1"/>
  <c r="M1609" i="1" s="1"/>
  <c r="N1609" i="1"/>
  <c r="J1610" i="1"/>
  <c r="K1610" i="1"/>
  <c r="L1610" i="1"/>
  <c r="M1610" i="1" s="1"/>
  <c r="N1610" i="1"/>
  <c r="J1611" i="1"/>
  <c r="K1611" i="1"/>
  <c r="L1611" i="1"/>
  <c r="M1611" i="1" s="1"/>
  <c r="N1611" i="1"/>
  <c r="J1612" i="1"/>
  <c r="K1612" i="1"/>
  <c r="L1612" i="1"/>
  <c r="M1612" i="1" s="1"/>
  <c r="N1612" i="1"/>
  <c r="J1613" i="1"/>
  <c r="K1613" i="1"/>
  <c r="L1613" i="1"/>
  <c r="M1613" i="1" s="1"/>
  <c r="N1613" i="1"/>
  <c r="J1614" i="1"/>
  <c r="K1614" i="1"/>
  <c r="L1614" i="1"/>
  <c r="M1614" i="1" s="1"/>
  <c r="N1614" i="1"/>
  <c r="J1615" i="1"/>
  <c r="K1615" i="1"/>
  <c r="L1615" i="1"/>
  <c r="M1615" i="1" s="1"/>
  <c r="N1615" i="1"/>
  <c r="J1616" i="1"/>
  <c r="K1616" i="1"/>
  <c r="L1616" i="1"/>
  <c r="M1616" i="1" s="1"/>
  <c r="N1616" i="1"/>
  <c r="J1617" i="1"/>
  <c r="K1617" i="1"/>
  <c r="L1617" i="1"/>
  <c r="M1617" i="1" s="1"/>
  <c r="N1617" i="1"/>
  <c r="J1618" i="1"/>
  <c r="K1618" i="1"/>
  <c r="L1618" i="1"/>
  <c r="M1618" i="1" s="1"/>
  <c r="N1618" i="1"/>
  <c r="J1619" i="1"/>
  <c r="K1619" i="1"/>
  <c r="L1619" i="1"/>
  <c r="M1619" i="1" s="1"/>
  <c r="N1619" i="1"/>
  <c r="J1620" i="1"/>
  <c r="K1620" i="1"/>
  <c r="L1620" i="1"/>
  <c r="M1620" i="1" s="1"/>
  <c r="N1620" i="1"/>
  <c r="J1621" i="1"/>
  <c r="K1621" i="1"/>
  <c r="L1621" i="1"/>
  <c r="M1621" i="1" s="1"/>
  <c r="N1621" i="1"/>
  <c r="J1622" i="1"/>
  <c r="K1622" i="1"/>
  <c r="L1622" i="1"/>
  <c r="M1622" i="1" s="1"/>
  <c r="N1622" i="1"/>
  <c r="J1623" i="1"/>
  <c r="K1623" i="1"/>
  <c r="L1623" i="1"/>
  <c r="M1623" i="1" s="1"/>
  <c r="N1623" i="1"/>
  <c r="J1624" i="1"/>
  <c r="K1624" i="1"/>
  <c r="L1624" i="1"/>
  <c r="M1624" i="1" s="1"/>
  <c r="N1624" i="1"/>
  <c r="J1625" i="1"/>
  <c r="K1625" i="1"/>
  <c r="L1625" i="1"/>
  <c r="M1625" i="1" s="1"/>
  <c r="N1625" i="1"/>
  <c r="J1626" i="1"/>
  <c r="K1626" i="1"/>
  <c r="L1626" i="1"/>
  <c r="M1626" i="1" s="1"/>
  <c r="N1626" i="1"/>
  <c r="J1627" i="1"/>
  <c r="K1627" i="1"/>
  <c r="L1627" i="1"/>
  <c r="M1627" i="1" s="1"/>
  <c r="N1627" i="1"/>
  <c r="J1628" i="1"/>
  <c r="K1628" i="1"/>
  <c r="L1628" i="1"/>
  <c r="M1628" i="1" s="1"/>
  <c r="N1628" i="1"/>
  <c r="J1629" i="1"/>
  <c r="K1629" i="1"/>
  <c r="L1629" i="1"/>
  <c r="M1629" i="1" s="1"/>
  <c r="N1629" i="1"/>
  <c r="J1630" i="1"/>
  <c r="K1630" i="1"/>
  <c r="L1630" i="1"/>
  <c r="M1630" i="1" s="1"/>
  <c r="N1630" i="1"/>
  <c r="J1631" i="1"/>
  <c r="K1631" i="1"/>
  <c r="L1631" i="1"/>
  <c r="M1631" i="1" s="1"/>
  <c r="N1631" i="1"/>
  <c r="J1632" i="1"/>
  <c r="K1632" i="1"/>
  <c r="L1632" i="1"/>
  <c r="M1632" i="1" s="1"/>
  <c r="N1632" i="1"/>
  <c r="J1633" i="1"/>
  <c r="K1633" i="1"/>
  <c r="L1633" i="1"/>
  <c r="M1633" i="1" s="1"/>
  <c r="N1633" i="1"/>
  <c r="J1634" i="1"/>
  <c r="K1634" i="1"/>
  <c r="L1634" i="1"/>
  <c r="M1634" i="1" s="1"/>
  <c r="N1634" i="1"/>
  <c r="J1635" i="1"/>
  <c r="K1635" i="1"/>
  <c r="L1635" i="1"/>
  <c r="M1635" i="1" s="1"/>
  <c r="N1635" i="1"/>
  <c r="J1636" i="1"/>
  <c r="K1636" i="1"/>
  <c r="L1636" i="1"/>
  <c r="M1636" i="1" s="1"/>
  <c r="N1636" i="1"/>
  <c r="J1637" i="1"/>
  <c r="K1637" i="1"/>
  <c r="L1637" i="1"/>
  <c r="M1637" i="1" s="1"/>
  <c r="N1637" i="1"/>
  <c r="J1638" i="1"/>
  <c r="K1638" i="1"/>
  <c r="L1638" i="1"/>
  <c r="M1638" i="1" s="1"/>
  <c r="N1638" i="1"/>
  <c r="J1639" i="1"/>
  <c r="K1639" i="1"/>
  <c r="L1639" i="1"/>
  <c r="M1639" i="1" s="1"/>
  <c r="N1639" i="1"/>
  <c r="J1640" i="1"/>
  <c r="K1640" i="1"/>
  <c r="L1640" i="1"/>
  <c r="M1640" i="1" s="1"/>
  <c r="N1640" i="1"/>
  <c r="J1641" i="1"/>
  <c r="K1641" i="1"/>
  <c r="L1641" i="1"/>
  <c r="M1641" i="1" s="1"/>
  <c r="N1641" i="1"/>
  <c r="J1642" i="1"/>
  <c r="K1642" i="1"/>
  <c r="L1642" i="1"/>
  <c r="M1642" i="1" s="1"/>
  <c r="N1642" i="1"/>
  <c r="J1643" i="1"/>
  <c r="K1643" i="1"/>
  <c r="L1643" i="1"/>
  <c r="M1643" i="1" s="1"/>
  <c r="N1643" i="1"/>
  <c r="J1644" i="1"/>
  <c r="K1644" i="1"/>
  <c r="L1644" i="1"/>
  <c r="M1644" i="1" s="1"/>
  <c r="N1644" i="1"/>
  <c r="J1645" i="1"/>
  <c r="K1645" i="1"/>
  <c r="L1645" i="1"/>
  <c r="M1645" i="1" s="1"/>
  <c r="N1645" i="1"/>
  <c r="J1646" i="1"/>
  <c r="K1646" i="1"/>
  <c r="L1646" i="1"/>
  <c r="M1646" i="1" s="1"/>
  <c r="N1646" i="1"/>
  <c r="J1647" i="1"/>
  <c r="K1647" i="1"/>
  <c r="L1647" i="1"/>
  <c r="M1647" i="1" s="1"/>
  <c r="N1647" i="1"/>
  <c r="J1648" i="1"/>
  <c r="K1648" i="1"/>
  <c r="L1648" i="1"/>
  <c r="M1648" i="1" s="1"/>
  <c r="N1648" i="1"/>
  <c r="J1649" i="1"/>
  <c r="K1649" i="1"/>
  <c r="L1649" i="1"/>
  <c r="M1649" i="1" s="1"/>
  <c r="N1649" i="1"/>
  <c r="J1650" i="1"/>
  <c r="K1650" i="1"/>
  <c r="L1650" i="1"/>
  <c r="M1650" i="1" s="1"/>
  <c r="N1650" i="1"/>
  <c r="J1651" i="1"/>
  <c r="K1651" i="1"/>
  <c r="L1651" i="1"/>
  <c r="M1651" i="1" s="1"/>
  <c r="N1651" i="1"/>
  <c r="J1652" i="1"/>
  <c r="K1652" i="1"/>
  <c r="L1652" i="1"/>
  <c r="M1652" i="1" s="1"/>
  <c r="N1652" i="1"/>
  <c r="J1653" i="1"/>
  <c r="K1653" i="1"/>
  <c r="L1653" i="1"/>
  <c r="M1653" i="1" s="1"/>
  <c r="N1653" i="1"/>
  <c r="J1654" i="1"/>
  <c r="K1654" i="1"/>
  <c r="L1654" i="1"/>
  <c r="M1654" i="1" s="1"/>
  <c r="N1654" i="1"/>
  <c r="J1655" i="1"/>
  <c r="K1655" i="1"/>
  <c r="L1655" i="1"/>
  <c r="M1655" i="1" s="1"/>
  <c r="N1655" i="1"/>
  <c r="J1656" i="1"/>
  <c r="K1656" i="1"/>
  <c r="L1656" i="1"/>
  <c r="M1656" i="1" s="1"/>
  <c r="N1656" i="1"/>
  <c r="J1657" i="1"/>
  <c r="K1657" i="1"/>
  <c r="L1657" i="1"/>
  <c r="M1657" i="1" s="1"/>
  <c r="N1657" i="1"/>
  <c r="J1658" i="1"/>
  <c r="K1658" i="1"/>
  <c r="L1658" i="1"/>
  <c r="M1658" i="1" s="1"/>
  <c r="N1658" i="1"/>
  <c r="J1659" i="1"/>
  <c r="K1659" i="1"/>
  <c r="L1659" i="1"/>
  <c r="M1659" i="1" s="1"/>
  <c r="N1659" i="1"/>
  <c r="J1660" i="1"/>
  <c r="K1660" i="1"/>
  <c r="L1660" i="1"/>
  <c r="M1660" i="1" s="1"/>
  <c r="N1660" i="1"/>
  <c r="J1661" i="1"/>
  <c r="K1661" i="1"/>
  <c r="L1661" i="1"/>
  <c r="M1661" i="1" s="1"/>
  <c r="N1661" i="1"/>
  <c r="J1662" i="1"/>
  <c r="K1662" i="1"/>
  <c r="L1662" i="1"/>
  <c r="M1662" i="1" s="1"/>
  <c r="N1662" i="1"/>
  <c r="J1663" i="1"/>
  <c r="K1663" i="1"/>
  <c r="L1663" i="1"/>
  <c r="M1663" i="1" s="1"/>
  <c r="N1663" i="1"/>
  <c r="J1664" i="1"/>
  <c r="K1664" i="1"/>
  <c r="L1664" i="1"/>
  <c r="M1664" i="1" s="1"/>
  <c r="N1664" i="1"/>
  <c r="J1665" i="1"/>
  <c r="K1665" i="1"/>
  <c r="L1665" i="1"/>
  <c r="M1665" i="1" s="1"/>
  <c r="N1665" i="1"/>
  <c r="J1666" i="1"/>
  <c r="K1666" i="1"/>
  <c r="L1666" i="1"/>
  <c r="M1666" i="1" s="1"/>
  <c r="N1666" i="1"/>
  <c r="J1667" i="1"/>
  <c r="K1667" i="1"/>
  <c r="L1667" i="1"/>
  <c r="M1667" i="1" s="1"/>
  <c r="N1667" i="1"/>
  <c r="J1668" i="1"/>
  <c r="K1668" i="1"/>
  <c r="L1668" i="1"/>
  <c r="M1668" i="1" s="1"/>
  <c r="N1668" i="1"/>
  <c r="J1669" i="1"/>
  <c r="K1669" i="1"/>
  <c r="L1669" i="1"/>
  <c r="M1669" i="1" s="1"/>
  <c r="N1669" i="1"/>
  <c r="J1670" i="1"/>
  <c r="K1670" i="1"/>
  <c r="L1670" i="1"/>
  <c r="M1670" i="1" s="1"/>
  <c r="N1670" i="1"/>
  <c r="J1671" i="1"/>
  <c r="K1671" i="1"/>
  <c r="L1671" i="1"/>
  <c r="M1671" i="1" s="1"/>
  <c r="N1671" i="1"/>
  <c r="J1672" i="1"/>
  <c r="K1672" i="1"/>
  <c r="L1672" i="1"/>
  <c r="M1672" i="1" s="1"/>
  <c r="N1672" i="1"/>
  <c r="J1673" i="1"/>
  <c r="K1673" i="1"/>
  <c r="L1673" i="1"/>
  <c r="M1673" i="1" s="1"/>
  <c r="N1673" i="1"/>
  <c r="J1674" i="1"/>
  <c r="K1674" i="1"/>
  <c r="L1674" i="1"/>
  <c r="M1674" i="1" s="1"/>
  <c r="N1674" i="1"/>
  <c r="J1675" i="1"/>
  <c r="K1675" i="1"/>
  <c r="L1675" i="1"/>
  <c r="M1675" i="1" s="1"/>
  <c r="N1675" i="1"/>
  <c r="J1676" i="1"/>
  <c r="K1676" i="1"/>
  <c r="L1676" i="1"/>
  <c r="M1676" i="1" s="1"/>
  <c r="N1676" i="1"/>
  <c r="J1677" i="1"/>
  <c r="K1677" i="1"/>
  <c r="L1677" i="1"/>
  <c r="M1677" i="1" s="1"/>
  <c r="N1677" i="1"/>
  <c r="J1678" i="1"/>
  <c r="K1678" i="1"/>
  <c r="L1678" i="1"/>
  <c r="M1678" i="1" s="1"/>
  <c r="N1678" i="1"/>
  <c r="J1679" i="1"/>
  <c r="K1679" i="1"/>
  <c r="L1679" i="1"/>
  <c r="M1679" i="1" s="1"/>
  <c r="N1679" i="1"/>
  <c r="J1680" i="1"/>
  <c r="K1680" i="1"/>
  <c r="L1680" i="1"/>
  <c r="M1680" i="1" s="1"/>
  <c r="N1680" i="1"/>
  <c r="J1681" i="1"/>
  <c r="K1681" i="1"/>
  <c r="L1681" i="1"/>
  <c r="M1681" i="1" s="1"/>
  <c r="N1681" i="1"/>
  <c r="J1682" i="1"/>
  <c r="K1682" i="1"/>
  <c r="L1682" i="1"/>
  <c r="M1682" i="1" s="1"/>
  <c r="N1682" i="1"/>
  <c r="J1683" i="1"/>
  <c r="K1683" i="1"/>
  <c r="L1683" i="1"/>
  <c r="M1683" i="1" s="1"/>
  <c r="N1683" i="1"/>
  <c r="J1684" i="1"/>
  <c r="K1684" i="1"/>
  <c r="L1684" i="1"/>
  <c r="M1684" i="1" s="1"/>
  <c r="N1684" i="1"/>
  <c r="J1685" i="1"/>
  <c r="K1685" i="1"/>
  <c r="L1685" i="1"/>
  <c r="M1685" i="1" s="1"/>
  <c r="N1685" i="1"/>
  <c r="J1686" i="1"/>
  <c r="K1686" i="1"/>
  <c r="L1686" i="1"/>
  <c r="M1686" i="1" s="1"/>
  <c r="N1686" i="1"/>
  <c r="J1687" i="1"/>
  <c r="K1687" i="1"/>
  <c r="L1687" i="1"/>
  <c r="M1687" i="1" s="1"/>
  <c r="N1687" i="1"/>
  <c r="J1688" i="1"/>
  <c r="K1688" i="1"/>
  <c r="L1688" i="1"/>
  <c r="M1688" i="1" s="1"/>
  <c r="N1688" i="1"/>
  <c r="J1689" i="1"/>
  <c r="K1689" i="1"/>
  <c r="L1689" i="1"/>
  <c r="M1689" i="1" s="1"/>
  <c r="N1689" i="1"/>
  <c r="J1690" i="1"/>
  <c r="K1690" i="1"/>
  <c r="L1690" i="1"/>
  <c r="M1690" i="1" s="1"/>
  <c r="N1690" i="1"/>
  <c r="J1691" i="1"/>
  <c r="K1691" i="1"/>
  <c r="L1691" i="1"/>
  <c r="M1691" i="1" s="1"/>
  <c r="N1691" i="1"/>
  <c r="J1692" i="1"/>
  <c r="K1692" i="1"/>
  <c r="L1692" i="1"/>
  <c r="M1692" i="1" s="1"/>
  <c r="N1692" i="1"/>
  <c r="J1693" i="1"/>
  <c r="K1693" i="1"/>
  <c r="L1693" i="1"/>
  <c r="M1693" i="1" s="1"/>
  <c r="N1693" i="1"/>
  <c r="J1694" i="1"/>
  <c r="K1694" i="1"/>
  <c r="L1694" i="1"/>
  <c r="M1694" i="1" s="1"/>
  <c r="N1694" i="1"/>
  <c r="J1695" i="1"/>
  <c r="K1695" i="1"/>
  <c r="L1695" i="1"/>
  <c r="M1695" i="1" s="1"/>
  <c r="N1695" i="1"/>
  <c r="J1696" i="1"/>
  <c r="K1696" i="1"/>
  <c r="L1696" i="1"/>
  <c r="M1696" i="1" s="1"/>
  <c r="N1696" i="1"/>
  <c r="J1697" i="1"/>
  <c r="K1697" i="1"/>
  <c r="L1697" i="1"/>
  <c r="M1697" i="1" s="1"/>
  <c r="N1697" i="1"/>
  <c r="J1698" i="1"/>
  <c r="K1698" i="1"/>
  <c r="L1698" i="1"/>
  <c r="M1698" i="1" s="1"/>
  <c r="N1698" i="1"/>
  <c r="J1699" i="1"/>
  <c r="K1699" i="1"/>
  <c r="L1699" i="1"/>
  <c r="M1699" i="1" s="1"/>
  <c r="N1699" i="1"/>
  <c r="J1700" i="1"/>
  <c r="K1700" i="1"/>
  <c r="L1700" i="1"/>
  <c r="M1700" i="1" s="1"/>
  <c r="N1700" i="1"/>
  <c r="J1701" i="1"/>
  <c r="K1701" i="1"/>
  <c r="L1701" i="1"/>
  <c r="M1701" i="1" s="1"/>
  <c r="N1701" i="1"/>
  <c r="J1702" i="1"/>
  <c r="K1702" i="1"/>
  <c r="L1702" i="1"/>
  <c r="M1702" i="1" s="1"/>
  <c r="N1702" i="1"/>
  <c r="J1703" i="1"/>
  <c r="K1703" i="1"/>
  <c r="L1703" i="1"/>
  <c r="M1703" i="1" s="1"/>
  <c r="N1703" i="1"/>
  <c r="J1704" i="1"/>
  <c r="K1704" i="1"/>
  <c r="L1704" i="1"/>
  <c r="M1704" i="1" s="1"/>
  <c r="N1704" i="1"/>
  <c r="J1705" i="1"/>
  <c r="K1705" i="1"/>
  <c r="L1705" i="1"/>
  <c r="M1705" i="1" s="1"/>
  <c r="N1705" i="1"/>
  <c r="J1706" i="1"/>
  <c r="K1706" i="1"/>
  <c r="L1706" i="1"/>
  <c r="M1706" i="1" s="1"/>
  <c r="N1706" i="1"/>
  <c r="J1707" i="1"/>
  <c r="K1707" i="1"/>
  <c r="L1707" i="1"/>
  <c r="M1707" i="1" s="1"/>
  <c r="N1707" i="1"/>
  <c r="J1708" i="1"/>
  <c r="K1708" i="1"/>
  <c r="L1708" i="1"/>
  <c r="M1708" i="1" s="1"/>
  <c r="N1708" i="1"/>
  <c r="J1709" i="1"/>
  <c r="K1709" i="1"/>
  <c r="L1709" i="1"/>
  <c r="M1709" i="1" s="1"/>
  <c r="N1709" i="1"/>
  <c r="J1710" i="1"/>
  <c r="K1710" i="1"/>
  <c r="L1710" i="1"/>
  <c r="M1710" i="1" s="1"/>
  <c r="N1710" i="1"/>
  <c r="J1711" i="1"/>
  <c r="K1711" i="1"/>
  <c r="L1711" i="1"/>
  <c r="M1711" i="1" s="1"/>
  <c r="N1711" i="1"/>
  <c r="J1712" i="1"/>
  <c r="K1712" i="1"/>
  <c r="L1712" i="1"/>
  <c r="M1712" i="1" s="1"/>
  <c r="N1712" i="1"/>
  <c r="J1713" i="1"/>
  <c r="K1713" i="1"/>
  <c r="L1713" i="1"/>
  <c r="M1713" i="1" s="1"/>
  <c r="N1713" i="1"/>
  <c r="J1714" i="1"/>
  <c r="K1714" i="1"/>
  <c r="L1714" i="1"/>
  <c r="M1714" i="1" s="1"/>
  <c r="N1714" i="1"/>
  <c r="J1715" i="1"/>
  <c r="K1715" i="1"/>
  <c r="L1715" i="1"/>
  <c r="M1715" i="1" s="1"/>
  <c r="N1715" i="1"/>
  <c r="J1716" i="1"/>
  <c r="K1716" i="1"/>
  <c r="L1716" i="1"/>
  <c r="M1716" i="1" s="1"/>
  <c r="N1716" i="1"/>
  <c r="J1717" i="1"/>
  <c r="K1717" i="1"/>
  <c r="L1717" i="1"/>
  <c r="M1717" i="1" s="1"/>
  <c r="N1717" i="1"/>
  <c r="J1718" i="1"/>
  <c r="K1718" i="1"/>
  <c r="L1718" i="1"/>
  <c r="M1718" i="1" s="1"/>
  <c r="N1718" i="1"/>
  <c r="J1719" i="1"/>
  <c r="K1719" i="1"/>
  <c r="L1719" i="1"/>
  <c r="M1719" i="1" s="1"/>
  <c r="N1719" i="1"/>
  <c r="J1720" i="1"/>
  <c r="K1720" i="1"/>
  <c r="L1720" i="1"/>
  <c r="M1720" i="1" s="1"/>
  <c r="N1720" i="1"/>
  <c r="J1721" i="1"/>
  <c r="K1721" i="1"/>
  <c r="L1721" i="1"/>
  <c r="M1721" i="1" s="1"/>
  <c r="N1721" i="1"/>
  <c r="J1722" i="1"/>
  <c r="K1722" i="1"/>
  <c r="L1722" i="1"/>
  <c r="M1722" i="1" s="1"/>
  <c r="N1722" i="1"/>
  <c r="J1723" i="1"/>
  <c r="K1723" i="1"/>
  <c r="L1723" i="1"/>
  <c r="M1723" i="1" s="1"/>
  <c r="N1723" i="1"/>
  <c r="J1724" i="1"/>
  <c r="K1724" i="1"/>
  <c r="L1724" i="1"/>
  <c r="M1724" i="1" s="1"/>
  <c r="N1724" i="1"/>
  <c r="J1725" i="1"/>
  <c r="K1725" i="1"/>
  <c r="L1725" i="1"/>
  <c r="M1725" i="1" s="1"/>
  <c r="N1725" i="1"/>
  <c r="J1726" i="1"/>
  <c r="K1726" i="1"/>
  <c r="L1726" i="1"/>
  <c r="M1726" i="1" s="1"/>
  <c r="N1726" i="1"/>
  <c r="J1727" i="1"/>
  <c r="K1727" i="1"/>
  <c r="L1727" i="1"/>
  <c r="M1727" i="1" s="1"/>
  <c r="N1727" i="1"/>
  <c r="J1728" i="1"/>
  <c r="K1728" i="1"/>
  <c r="L1728" i="1"/>
  <c r="M1728" i="1" s="1"/>
  <c r="N1728" i="1"/>
  <c r="J1729" i="1"/>
  <c r="K1729" i="1"/>
  <c r="L1729" i="1"/>
  <c r="M1729" i="1" s="1"/>
  <c r="N1729" i="1"/>
  <c r="J1730" i="1"/>
  <c r="K1730" i="1"/>
  <c r="L1730" i="1"/>
  <c r="M1730" i="1" s="1"/>
  <c r="N1730" i="1"/>
  <c r="J1731" i="1"/>
  <c r="K1731" i="1"/>
  <c r="L1731" i="1"/>
  <c r="M1731" i="1" s="1"/>
  <c r="N1731" i="1"/>
  <c r="J1732" i="1"/>
  <c r="K1732" i="1"/>
  <c r="L1732" i="1"/>
  <c r="M1732" i="1" s="1"/>
  <c r="N1732" i="1"/>
  <c r="J1733" i="1"/>
  <c r="K1733" i="1"/>
  <c r="L1733" i="1"/>
  <c r="M1733" i="1" s="1"/>
  <c r="N1733" i="1"/>
  <c r="J1734" i="1"/>
  <c r="K1734" i="1"/>
  <c r="L1734" i="1"/>
  <c r="M1734" i="1" s="1"/>
  <c r="N1734" i="1"/>
  <c r="J1735" i="1"/>
  <c r="K1735" i="1"/>
  <c r="L1735" i="1"/>
  <c r="M1735" i="1" s="1"/>
  <c r="N1735" i="1"/>
  <c r="J1736" i="1"/>
  <c r="K1736" i="1"/>
  <c r="L1736" i="1"/>
  <c r="M1736" i="1" s="1"/>
  <c r="N1736" i="1"/>
  <c r="J1737" i="1"/>
  <c r="K1737" i="1"/>
  <c r="L1737" i="1"/>
  <c r="M1737" i="1" s="1"/>
  <c r="N1737" i="1"/>
  <c r="J1738" i="1"/>
  <c r="K1738" i="1"/>
  <c r="L1738" i="1"/>
  <c r="M1738" i="1" s="1"/>
  <c r="N1738" i="1"/>
  <c r="J1739" i="1"/>
  <c r="K1739" i="1"/>
  <c r="L1739" i="1"/>
  <c r="M1739" i="1" s="1"/>
  <c r="N1739" i="1"/>
  <c r="J1740" i="1"/>
  <c r="K1740" i="1"/>
  <c r="L1740" i="1"/>
  <c r="M1740" i="1" s="1"/>
  <c r="N1740" i="1"/>
  <c r="J1741" i="1"/>
  <c r="K1741" i="1"/>
  <c r="L1741" i="1"/>
  <c r="M1741" i="1" s="1"/>
  <c r="N1741" i="1"/>
  <c r="J1742" i="1"/>
  <c r="K1742" i="1"/>
  <c r="L1742" i="1"/>
  <c r="M1742" i="1" s="1"/>
  <c r="N1742" i="1"/>
  <c r="J1743" i="1"/>
  <c r="K1743" i="1"/>
  <c r="L1743" i="1"/>
  <c r="M1743" i="1" s="1"/>
  <c r="N1743" i="1"/>
  <c r="J1744" i="1"/>
  <c r="K1744" i="1"/>
  <c r="L1744" i="1"/>
  <c r="M1744" i="1" s="1"/>
  <c r="N1744" i="1"/>
  <c r="J1745" i="1"/>
  <c r="K1745" i="1"/>
  <c r="L1745" i="1"/>
  <c r="M1745" i="1" s="1"/>
  <c r="N1745" i="1"/>
  <c r="J1746" i="1"/>
  <c r="K1746" i="1"/>
  <c r="L1746" i="1"/>
  <c r="M1746" i="1" s="1"/>
  <c r="N1746" i="1"/>
  <c r="J1747" i="1"/>
  <c r="K1747" i="1"/>
  <c r="L1747" i="1"/>
  <c r="M1747" i="1" s="1"/>
  <c r="N1747" i="1"/>
  <c r="J1748" i="1"/>
  <c r="K1748" i="1"/>
  <c r="L1748" i="1"/>
  <c r="M1748" i="1" s="1"/>
  <c r="N1748" i="1"/>
  <c r="J1749" i="1"/>
  <c r="K1749" i="1"/>
  <c r="L1749" i="1"/>
  <c r="M1749" i="1" s="1"/>
  <c r="N1749" i="1"/>
  <c r="J1750" i="1"/>
  <c r="K1750" i="1"/>
  <c r="L1750" i="1"/>
  <c r="M1750" i="1" s="1"/>
  <c r="N1750" i="1"/>
  <c r="J1751" i="1"/>
  <c r="K1751" i="1"/>
  <c r="L1751" i="1"/>
  <c r="M1751" i="1" s="1"/>
  <c r="N1751" i="1"/>
  <c r="J1752" i="1"/>
  <c r="K1752" i="1"/>
  <c r="L1752" i="1"/>
  <c r="M1752" i="1" s="1"/>
  <c r="N1752" i="1"/>
  <c r="J1753" i="1"/>
  <c r="K1753" i="1"/>
  <c r="L1753" i="1"/>
  <c r="M1753" i="1" s="1"/>
  <c r="N1753" i="1"/>
  <c r="J1754" i="1"/>
  <c r="K1754" i="1"/>
  <c r="L1754" i="1"/>
  <c r="M1754" i="1" s="1"/>
  <c r="N1754" i="1"/>
  <c r="J1755" i="1"/>
  <c r="K1755" i="1"/>
  <c r="L1755" i="1"/>
  <c r="M1755" i="1" s="1"/>
  <c r="N1755" i="1"/>
  <c r="J1756" i="1"/>
  <c r="K1756" i="1"/>
  <c r="L1756" i="1"/>
  <c r="M1756" i="1" s="1"/>
  <c r="N1756" i="1"/>
  <c r="J1757" i="1"/>
  <c r="K1757" i="1"/>
  <c r="L1757" i="1"/>
  <c r="M1757" i="1" s="1"/>
  <c r="N1757" i="1"/>
  <c r="J1758" i="1"/>
  <c r="K1758" i="1"/>
  <c r="L1758" i="1"/>
  <c r="M1758" i="1" s="1"/>
  <c r="N1758" i="1"/>
  <c r="J1759" i="1"/>
  <c r="K1759" i="1"/>
  <c r="L1759" i="1"/>
  <c r="M1759" i="1" s="1"/>
  <c r="N1759" i="1"/>
  <c r="J1760" i="1"/>
  <c r="K1760" i="1"/>
  <c r="L1760" i="1"/>
  <c r="M1760" i="1" s="1"/>
  <c r="N1760" i="1"/>
  <c r="J1761" i="1"/>
  <c r="K1761" i="1"/>
  <c r="L1761" i="1"/>
  <c r="M1761" i="1" s="1"/>
  <c r="N1761" i="1"/>
  <c r="J1762" i="1"/>
  <c r="K1762" i="1"/>
  <c r="L1762" i="1"/>
  <c r="M1762" i="1" s="1"/>
  <c r="N1762" i="1"/>
  <c r="J1763" i="1"/>
  <c r="K1763" i="1"/>
  <c r="L1763" i="1"/>
  <c r="M1763" i="1" s="1"/>
  <c r="N1763" i="1"/>
  <c r="J1764" i="1"/>
  <c r="K1764" i="1"/>
  <c r="L1764" i="1"/>
  <c r="M1764" i="1" s="1"/>
  <c r="N1764" i="1"/>
  <c r="J1765" i="1"/>
  <c r="K1765" i="1"/>
  <c r="L1765" i="1"/>
  <c r="M1765" i="1" s="1"/>
  <c r="N1765" i="1"/>
  <c r="J1766" i="1"/>
  <c r="K1766" i="1"/>
  <c r="L1766" i="1"/>
  <c r="M1766" i="1" s="1"/>
  <c r="N1766" i="1"/>
  <c r="J1767" i="1"/>
  <c r="K1767" i="1"/>
  <c r="L1767" i="1"/>
  <c r="M1767" i="1" s="1"/>
  <c r="N1767" i="1"/>
  <c r="J1768" i="1"/>
  <c r="K1768" i="1"/>
  <c r="L1768" i="1"/>
  <c r="M1768" i="1" s="1"/>
  <c r="N1768" i="1"/>
  <c r="J1769" i="1"/>
  <c r="K1769" i="1"/>
  <c r="L1769" i="1"/>
  <c r="M1769" i="1" s="1"/>
  <c r="N1769" i="1"/>
  <c r="J1770" i="1"/>
  <c r="K1770" i="1"/>
  <c r="L1770" i="1"/>
  <c r="M1770" i="1" s="1"/>
  <c r="N1770" i="1"/>
  <c r="J1771" i="1"/>
  <c r="K1771" i="1"/>
  <c r="L1771" i="1"/>
  <c r="M1771" i="1" s="1"/>
  <c r="N1771" i="1"/>
  <c r="J1772" i="1"/>
  <c r="K1772" i="1"/>
  <c r="L1772" i="1"/>
  <c r="M1772" i="1" s="1"/>
  <c r="N1772" i="1"/>
  <c r="J1773" i="1"/>
  <c r="K1773" i="1"/>
  <c r="L1773" i="1"/>
  <c r="M1773" i="1" s="1"/>
  <c r="N1773" i="1"/>
  <c r="J1774" i="1"/>
  <c r="K1774" i="1"/>
  <c r="L1774" i="1"/>
  <c r="M1774" i="1" s="1"/>
  <c r="N1774" i="1"/>
  <c r="J1775" i="1"/>
  <c r="K1775" i="1"/>
  <c r="L1775" i="1"/>
  <c r="M1775" i="1" s="1"/>
  <c r="N1775" i="1"/>
  <c r="J1776" i="1"/>
  <c r="K1776" i="1"/>
  <c r="L1776" i="1"/>
  <c r="M1776" i="1" s="1"/>
  <c r="N1776" i="1"/>
  <c r="J1777" i="1"/>
  <c r="K1777" i="1"/>
  <c r="L1777" i="1"/>
  <c r="M1777" i="1" s="1"/>
  <c r="N1777" i="1"/>
  <c r="J1778" i="1"/>
  <c r="K1778" i="1"/>
  <c r="L1778" i="1"/>
  <c r="M1778" i="1" s="1"/>
  <c r="N1778" i="1"/>
  <c r="J1779" i="1"/>
  <c r="K1779" i="1"/>
  <c r="L1779" i="1"/>
  <c r="M1779" i="1" s="1"/>
  <c r="N1779" i="1"/>
  <c r="J1780" i="1"/>
  <c r="K1780" i="1"/>
  <c r="L1780" i="1"/>
  <c r="M1780" i="1" s="1"/>
  <c r="N1780" i="1"/>
  <c r="J1781" i="1"/>
  <c r="K1781" i="1"/>
  <c r="L1781" i="1"/>
  <c r="M1781" i="1" s="1"/>
  <c r="N1781" i="1"/>
  <c r="J1782" i="1"/>
  <c r="K1782" i="1"/>
  <c r="L1782" i="1"/>
  <c r="M1782" i="1" s="1"/>
  <c r="N1782" i="1"/>
  <c r="J1783" i="1"/>
  <c r="K1783" i="1"/>
  <c r="L1783" i="1"/>
  <c r="M1783" i="1" s="1"/>
  <c r="N1783" i="1"/>
  <c r="J1784" i="1"/>
  <c r="K1784" i="1"/>
  <c r="L1784" i="1"/>
  <c r="M1784" i="1" s="1"/>
  <c r="N1784" i="1"/>
  <c r="J1785" i="1"/>
  <c r="K1785" i="1"/>
  <c r="L1785" i="1"/>
  <c r="M1785" i="1" s="1"/>
  <c r="N1785" i="1"/>
  <c r="J1786" i="1"/>
  <c r="K1786" i="1"/>
  <c r="L1786" i="1"/>
  <c r="M1786" i="1" s="1"/>
  <c r="N1786" i="1"/>
  <c r="J1787" i="1"/>
  <c r="K1787" i="1"/>
  <c r="L1787" i="1"/>
  <c r="M1787" i="1" s="1"/>
  <c r="N1787" i="1"/>
  <c r="J1788" i="1"/>
  <c r="K1788" i="1"/>
  <c r="L1788" i="1"/>
  <c r="M1788" i="1" s="1"/>
  <c r="N1788" i="1"/>
  <c r="J1789" i="1"/>
  <c r="K1789" i="1"/>
  <c r="L1789" i="1"/>
  <c r="M1789" i="1" s="1"/>
  <c r="N1789" i="1"/>
  <c r="J1790" i="1"/>
  <c r="K1790" i="1"/>
  <c r="L1790" i="1"/>
  <c r="M1790" i="1" s="1"/>
  <c r="N1790" i="1"/>
  <c r="J1791" i="1"/>
  <c r="K1791" i="1"/>
  <c r="L1791" i="1"/>
  <c r="M1791" i="1" s="1"/>
  <c r="N1791" i="1"/>
  <c r="J1792" i="1"/>
  <c r="K1792" i="1"/>
  <c r="L1792" i="1"/>
  <c r="M1792" i="1" s="1"/>
  <c r="N1792" i="1"/>
  <c r="J1793" i="1"/>
  <c r="K1793" i="1"/>
  <c r="L1793" i="1"/>
  <c r="M1793" i="1" s="1"/>
  <c r="N1793" i="1"/>
  <c r="J1794" i="1"/>
  <c r="K1794" i="1"/>
  <c r="L1794" i="1"/>
  <c r="M1794" i="1" s="1"/>
  <c r="N1794" i="1"/>
  <c r="J1795" i="1"/>
  <c r="K1795" i="1"/>
  <c r="L1795" i="1"/>
  <c r="M1795" i="1" s="1"/>
  <c r="N1795" i="1"/>
  <c r="J1796" i="1"/>
  <c r="K1796" i="1"/>
  <c r="L1796" i="1"/>
  <c r="M1796" i="1" s="1"/>
  <c r="N1796" i="1"/>
  <c r="J1797" i="1"/>
  <c r="K1797" i="1"/>
  <c r="L1797" i="1"/>
  <c r="M1797" i="1" s="1"/>
  <c r="N1797" i="1"/>
  <c r="J1798" i="1"/>
  <c r="K1798" i="1"/>
  <c r="L1798" i="1"/>
  <c r="M1798" i="1" s="1"/>
  <c r="N1798" i="1"/>
  <c r="J1799" i="1"/>
  <c r="K1799" i="1"/>
  <c r="L1799" i="1"/>
  <c r="M1799" i="1" s="1"/>
  <c r="N1799" i="1"/>
  <c r="J1800" i="1"/>
  <c r="K1800" i="1"/>
  <c r="L1800" i="1"/>
  <c r="M1800" i="1" s="1"/>
  <c r="N1800" i="1"/>
  <c r="J1801" i="1"/>
  <c r="K1801" i="1"/>
  <c r="L1801" i="1"/>
  <c r="M1801" i="1" s="1"/>
  <c r="N1801" i="1"/>
  <c r="J1802" i="1"/>
  <c r="K1802" i="1"/>
  <c r="L1802" i="1"/>
  <c r="M1802" i="1" s="1"/>
  <c r="N1802" i="1"/>
  <c r="J1803" i="1"/>
  <c r="K1803" i="1"/>
  <c r="L1803" i="1"/>
  <c r="M1803" i="1" s="1"/>
  <c r="N1803" i="1"/>
  <c r="J1804" i="1"/>
  <c r="K1804" i="1"/>
  <c r="L1804" i="1"/>
  <c r="M1804" i="1" s="1"/>
  <c r="N1804" i="1"/>
  <c r="J1805" i="1"/>
  <c r="K1805" i="1"/>
  <c r="L1805" i="1"/>
  <c r="M1805" i="1" s="1"/>
  <c r="N1805" i="1"/>
  <c r="J1806" i="1"/>
  <c r="K1806" i="1"/>
  <c r="L1806" i="1"/>
  <c r="M1806" i="1" s="1"/>
  <c r="N1806" i="1"/>
  <c r="J1807" i="1"/>
  <c r="K1807" i="1"/>
  <c r="L1807" i="1"/>
  <c r="M1807" i="1" s="1"/>
  <c r="N1807" i="1"/>
  <c r="J1808" i="1"/>
  <c r="K1808" i="1"/>
  <c r="L1808" i="1"/>
  <c r="M1808" i="1" s="1"/>
  <c r="N1808" i="1"/>
  <c r="J1809" i="1"/>
  <c r="K1809" i="1"/>
  <c r="L1809" i="1"/>
  <c r="M1809" i="1" s="1"/>
  <c r="N1809" i="1"/>
  <c r="J1810" i="1"/>
  <c r="K1810" i="1"/>
  <c r="L1810" i="1"/>
  <c r="M1810" i="1" s="1"/>
  <c r="N1810" i="1"/>
  <c r="J1811" i="1"/>
  <c r="K1811" i="1"/>
  <c r="L1811" i="1"/>
  <c r="M1811" i="1" s="1"/>
  <c r="N1811" i="1"/>
  <c r="J1812" i="1"/>
  <c r="K1812" i="1"/>
  <c r="L1812" i="1"/>
  <c r="M1812" i="1" s="1"/>
  <c r="N1812" i="1"/>
  <c r="J1813" i="1"/>
  <c r="K1813" i="1"/>
  <c r="L1813" i="1"/>
  <c r="M1813" i="1" s="1"/>
  <c r="N1813" i="1"/>
  <c r="J1814" i="1"/>
  <c r="K1814" i="1"/>
  <c r="L1814" i="1"/>
  <c r="M1814" i="1" s="1"/>
  <c r="N1814" i="1"/>
  <c r="J1815" i="1"/>
  <c r="K1815" i="1"/>
  <c r="L1815" i="1"/>
  <c r="M1815" i="1" s="1"/>
  <c r="N1815" i="1"/>
  <c r="J1816" i="1"/>
  <c r="K1816" i="1"/>
  <c r="L1816" i="1"/>
  <c r="M1816" i="1" s="1"/>
  <c r="N1816" i="1"/>
  <c r="J1817" i="1"/>
  <c r="K1817" i="1"/>
  <c r="L1817" i="1"/>
  <c r="M1817" i="1" s="1"/>
  <c r="N1817" i="1"/>
  <c r="J1818" i="1"/>
  <c r="K1818" i="1"/>
  <c r="L1818" i="1"/>
  <c r="M1818" i="1" s="1"/>
  <c r="N1818" i="1"/>
  <c r="J1819" i="1"/>
  <c r="K1819" i="1"/>
  <c r="L1819" i="1"/>
  <c r="M1819" i="1" s="1"/>
  <c r="N1819" i="1"/>
  <c r="J1820" i="1"/>
  <c r="K1820" i="1"/>
  <c r="L1820" i="1"/>
  <c r="M1820" i="1" s="1"/>
  <c r="N1820" i="1"/>
  <c r="J1821" i="1"/>
  <c r="K1821" i="1"/>
  <c r="L1821" i="1"/>
  <c r="M1821" i="1" s="1"/>
  <c r="N1821" i="1"/>
  <c r="J1822" i="1"/>
  <c r="K1822" i="1"/>
  <c r="L1822" i="1"/>
  <c r="M1822" i="1" s="1"/>
  <c r="N1822" i="1"/>
  <c r="J1823" i="1"/>
  <c r="K1823" i="1"/>
  <c r="L1823" i="1"/>
  <c r="M1823" i="1" s="1"/>
  <c r="N1823" i="1"/>
  <c r="J1824" i="1"/>
  <c r="K1824" i="1"/>
  <c r="L1824" i="1"/>
  <c r="M1824" i="1" s="1"/>
  <c r="N1824" i="1"/>
  <c r="J1825" i="1"/>
  <c r="K1825" i="1"/>
  <c r="L1825" i="1"/>
  <c r="M1825" i="1" s="1"/>
  <c r="N1825" i="1"/>
  <c r="J1826" i="1"/>
  <c r="K1826" i="1"/>
  <c r="L1826" i="1"/>
  <c r="M1826" i="1" s="1"/>
  <c r="N1826" i="1"/>
  <c r="J1827" i="1"/>
  <c r="K1827" i="1"/>
  <c r="L1827" i="1"/>
  <c r="M1827" i="1" s="1"/>
  <c r="N1827" i="1"/>
  <c r="J1828" i="1"/>
  <c r="K1828" i="1"/>
  <c r="L1828" i="1"/>
  <c r="M1828" i="1" s="1"/>
  <c r="N1828" i="1"/>
  <c r="J1829" i="1"/>
  <c r="K1829" i="1"/>
  <c r="L1829" i="1"/>
  <c r="M1829" i="1" s="1"/>
  <c r="N1829" i="1"/>
  <c r="J1830" i="1"/>
  <c r="K1830" i="1"/>
  <c r="L1830" i="1"/>
  <c r="M1830" i="1" s="1"/>
  <c r="N1830" i="1"/>
  <c r="J1831" i="1"/>
  <c r="K1831" i="1"/>
  <c r="L1831" i="1"/>
  <c r="M1831" i="1" s="1"/>
  <c r="N1831" i="1"/>
  <c r="J1832" i="1"/>
  <c r="K1832" i="1"/>
  <c r="L1832" i="1"/>
  <c r="M1832" i="1" s="1"/>
  <c r="N1832" i="1"/>
  <c r="J1833" i="1"/>
  <c r="K1833" i="1"/>
  <c r="L1833" i="1"/>
  <c r="M1833" i="1" s="1"/>
  <c r="N1833" i="1"/>
  <c r="J1834" i="1"/>
  <c r="K1834" i="1"/>
  <c r="L1834" i="1"/>
  <c r="M1834" i="1" s="1"/>
  <c r="N1834" i="1"/>
  <c r="J1835" i="1"/>
  <c r="K1835" i="1"/>
  <c r="L1835" i="1"/>
  <c r="M1835" i="1" s="1"/>
  <c r="N1835" i="1"/>
  <c r="J1836" i="1"/>
  <c r="K1836" i="1"/>
  <c r="L1836" i="1"/>
  <c r="M1836" i="1" s="1"/>
  <c r="N1836" i="1"/>
  <c r="J1837" i="1"/>
  <c r="K1837" i="1"/>
  <c r="L1837" i="1"/>
  <c r="M1837" i="1" s="1"/>
  <c r="N1837" i="1"/>
  <c r="J1838" i="1"/>
  <c r="K1838" i="1"/>
  <c r="L1838" i="1"/>
  <c r="M1838" i="1" s="1"/>
  <c r="N1838" i="1"/>
  <c r="J1839" i="1"/>
  <c r="K1839" i="1"/>
  <c r="L1839" i="1"/>
  <c r="M1839" i="1" s="1"/>
  <c r="N1839" i="1"/>
  <c r="J1840" i="1"/>
  <c r="K1840" i="1"/>
  <c r="L1840" i="1"/>
  <c r="M1840" i="1" s="1"/>
  <c r="N1840" i="1"/>
  <c r="J1841" i="1"/>
  <c r="K1841" i="1"/>
  <c r="L1841" i="1"/>
  <c r="M1841" i="1" s="1"/>
  <c r="N1841" i="1"/>
  <c r="J1842" i="1"/>
  <c r="K1842" i="1"/>
  <c r="L1842" i="1"/>
  <c r="M1842" i="1" s="1"/>
  <c r="N1842" i="1"/>
  <c r="J1843" i="1"/>
  <c r="K1843" i="1"/>
  <c r="L1843" i="1"/>
  <c r="M1843" i="1" s="1"/>
  <c r="N1843" i="1"/>
  <c r="J1844" i="1"/>
  <c r="K1844" i="1"/>
  <c r="L1844" i="1"/>
  <c r="M1844" i="1" s="1"/>
  <c r="N1844" i="1"/>
  <c r="J1845" i="1"/>
  <c r="K1845" i="1"/>
  <c r="L1845" i="1"/>
  <c r="M1845" i="1" s="1"/>
  <c r="N1845" i="1"/>
  <c r="J1846" i="1"/>
  <c r="K1846" i="1"/>
  <c r="L1846" i="1"/>
  <c r="M1846" i="1" s="1"/>
  <c r="N1846" i="1"/>
  <c r="J1847" i="1"/>
  <c r="K1847" i="1"/>
  <c r="L1847" i="1"/>
  <c r="M1847" i="1" s="1"/>
  <c r="N1847" i="1"/>
  <c r="J1848" i="1"/>
  <c r="K1848" i="1"/>
  <c r="L1848" i="1"/>
  <c r="M1848" i="1" s="1"/>
  <c r="N1848" i="1"/>
  <c r="J1849" i="1"/>
  <c r="K1849" i="1"/>
  <c r="L1849" i="1"/>
  <c r="M1849" i="1" s="1"/>
  <c r="N1849" i="1"/>
  <c r="J1850" i="1"/>
  <c r="K1850" i="1"/>
  <c r="L1850" i="1"/>
  <c r="M1850" i="1" s="1"/>
  <c r="N1850" i="1"/>
  <c r="J1851" i="1"/>
  <c r="K1851" i="1"/>
  <c r="L1851" i="1"/>
  <c r="M1851" i="1" s="1"/>
  <c r="N1851" i="1"/>
  <c r="J1852" i="1"/>
  <c r="K1852" i="1"/>
  <c r="L1852" i="1"/>
  <c r="M1852" i="1" s="1"/>
  <c r="N1852" i="1"/>
  <c r="J1853" i="1"/>
  <c r="K1853" i="1"/>
  <c r="L1853" i="1"/>
  <c r="M1853" i="1" s="1"/>
  <c r="N1853" i="1"/>
  <c r="J1854" i="1"/>
  <c r="K1854" i="1"/>
  <c r="L1854" i="1"/>
  <c r="M1854" i="1" s="1"/>
  <c r="N1854" i="1"/>
  <c r="J1855" i="1"/>
  <c r="K1855" i="1"/>
  <c r="L1855" i="1"/>
  <c r="M1855" i="1" s="1"/>
  <c r="N1855" i="1"/>
  <c r="J1856" i="1"/>
  <c r="K1856" i="1"/>
  <c r="L1856" i="1"/>
  <c r="M1856" i="1" s="1"/>
  <c r="N1856" i="1"/>
  <c r="J1857" i="1"/>
  <c r="K1857" i="1"/>
  <c r="L1857" i="1"/>
  <c r="M1857" i="1" s="1"/>
  <c r="N1857" i="1"/>
  <c r="J1858" i="1"/>
  <c r="K1858" i="1"/>
  <c r="L1858" i="1"/>
  <c r="M1858" i="1" s="1"/>
  <c r="N1858" i="1"/>
  <c r="J1859" i="1"/>
  <c r="K1859" i="1"/>
  <c r="L1859" i="1"/>
  <c r="M1859" i="1" s="1"/>
  <c r="N1859" i="1"/>
  <c r="J1860" i="1"/>
  <c r="K1860" i="1"/>
  <c r="L1860" i="1"/>
  <c r="M1860" i="1" s="1"/>
  <c r="N1860" i="1"/>
  <c r="J1861" i="1"/>
  <c r="K1861" i="1"/>
  <c r="L1861" i="1"/>
  <c r="M1861" i="1" s="1"/>
  <c r="N1861" i="1"/>
  <c r="J1862" i="1"/>
  <c r="K1862" i="1"/>
  <c r="L1862" i="1"/>
  <c r="M1862" i="1" s="1"/>
  <c r="N1862" i="1"/>
  <c r="J1863" i="1"/>
  <c r="K1863" i="1"/>
  <c r="L1863" i="1"/>
  <c r="M1863" i="1" s="1"/>
  <c r="N1863" i="1"/>
  <c r="J1864" i="1"/>
  <c r="K1864" i="1"/>
  <c r="L1864" i="1"/>
  <c r="M1864" i="1" s="1"/>
  <c r="N1864" i="1"/>
  <c r="J1865" i="1"/>
  <c r="K1865" i="1"/>
  <c r="L1865" i="1"/>
  <c r="M1865" i="1" s="1"/>
  <c r="N1865" i="1"/>
  <c r="J1866" i="1"/>
  <c r="K1866" i="1"/>
  <c r="L1866" i="1"/>
  <c r="M1866" i="1" s="1"/>
  <c r="N1866" i="1"/>
  <c r="J1867" i="1"/>
  <c r="K1867" i="1"/>
  <c r="L1867" i="1"/>
  <c r="M1867" i="1" s="1"/>
  <c r="N1867" i="1"/>
  <c r="J1868" i="1"/>
  <c r="K1868" i="1"/>
  <c r="L1868" i="1"/>
  <c r="M1868" i="1" s="1"/>
  <c r="N1868" i="1"/>
  <c r="J1869" i="1"/>
  <c r="K1869" i="1"/>
  <c r="L1869" i="1"/>
  <c r="M1869" i="1" s="1"/>
  <c r="N1869" i="1"/>
  <c r="J1870" i="1"/>
  <c r="K1870" i="1"/>
  <c r="L1870" i="1"/>
  <c r="M1870" i="1" s="1"/>
  <c r="N1870" i="1"/>
  <c r="J1871" i="1"/>
  <c r="K1871" i="1"/>
  <c r="L1871" i="1"/>
  <c r="M1871" i="1" s="1"/>
  <c r="N1871" i="1"/>
  <c r="J1872" i="1"/>
  <c r="K1872" i="1"/>
  <c r="L1872" i="1"/>
  <c r="M1872" i="1" s="1"/>
  <c r="N1872" i="1"/>
  <c r="J1873" i="1"/>
  <c r="K1873" i="1"/>
  <c r="L1873" i="1"/>
  <c r="M1873" i="1" s="1"/>
  <c r="N1873" i="1"/>
  <c r="J1874" i="1"/>
  <c r="K1874" i="1"/>
  <c r="L1874" i="1"/>
  <c r="M1874" i="1" s="1"/>
  <c r="N1874" i="1"/>
  <c r="J1875" i="1"/>
  <c r="K1875" i="1"/>
  <c r="L1875" i="1"/>
  <c r="M1875" i="1" s="1"/>
  <c r="N1875" i="1"/>
  <c r="J1876" i="1"/>
  <c r="K1876" i="1"/>
  <c r="L1876" i="1"/>
  <c r="M1876" i="1" s="1"/>
  <c r="N1876" i="1"/>
  <c r="J2" i="1"/>
  <c r="K2" i="1"/>
  <c r="L2" i="1"/>
  <c r="M2" i="1" s="1"/>
  <c r="N2" i="1"/>
</calcChain>
</file>

<file path=xl/sharedStrings.xml><?xml version="1.0" encoding="utf-8"?>
<sst xmlns="http://schemas.openxmlformats.org/spreadsheetml/2006/main" count="3263" uniqueCount="1018">
  <si>
    <t>Recurso</t>
  </si>
  <si>
    <t>Data</t>
  </si>
  <si>
    <t>Número da Guia</t>
  </si>
  <si>
    <t>Departamento</t>
  </si>
  <si>
    <t>Favorecido</t>
  </si>
  <si>
    <t>Descrição</t>
  </si>
  <si>
    <t>Valor Débito</t>
  </si>
  <si>
    <t>Valor Crédito</t>
  </si>
  <si>
    <t>Mês</t>
  </si>
  <si>
    <t>M</t>
  </si>
  <si>
    <t>Janeiro</t>
  </si>
  <si>
    <t>Fevereiro</t>
  </si>
  <si>
    <t>Março</t>
  </si>
  <si>
    <t>Abril</t>
  </si>
  <si>
    <t>Maio</t>
  </si>
  <si>
    <t>Junho</t>
  </si>
  <si>
    <t>Julho</t>
  </si>
  <si>
    <t>Agosto</t>
  </si>
  <si>
    <t>Setembro</t>
  </si>
  <si>
    <t>Outubro</t>
  </si>
  <si>
    <t>Novembro</t>
  </si>
  <si>
    <t>Dezembro</t>
  </si>
  <si>
    <t>Valores</t>
  </si>
  <si>
    <t>Totais de Débitos e Créditos de Todos os Recursos</t>
  </si>
  <si>
    <t>Total Mensal por Recursos</t>
  </si>
  <si>
    <t>Valor Reservado</t>
  </si>
  <si>
    <t>Executado</t>
  </si>
  <si>
    <t xml:space="preserve">Débito </t>
  </si>
  <si>
    <t>Reservado</t>
  </si>
  <si>
    <t xml:space="preserve">Valor Débito </t>
  </si>
  <si>
    <t>Valor Saldo</t>
  </si>
  <si>
    <t>Total Créditos</t>
  </si>
  <si>
    <t>Total Débitos</t>
  </si>
  <si>
    <t>Total Reservado</t>
  </si>
  <si>
    <t>Créditos</t>
  </si>
  <si>
    <t>Débitos</t>
  </si>
  <si>
    <t>Recursos Orçamentários</t>
  </si>
  <si>
    <t>RI - Renda Industrial</t>
  </si>
  <si>
    <t>Recursos</t>
  </si>
  <si>
    <t>Total</t>
  </si>
  <si>
    <t>Tipo Recurso</t>
  </si>
  <si>
    <t>Totais dos Recursos por Tipo Recurso</t>
  </si>
  <si>
    <t>Valor Crédito Total</t>
  </si>
  <si>
    <t>Rótulos de Linha</t>
  </si>
  <si>
    <t>Total Geral</t>
  </si>
  <si>
    <t>Saldo Recurso</t>
  </si>
  <si>
    <t>Saldo RI</t>
  </si>
  <si>
    <t>(Vários itens)</t>
  </si>
  <si>
    <t>Convênio</t>
  </si>
  <si>
    <t>RA</t>
  </si>
  <si>
    <t>RD</t>
  </si>
  <si>
    <t>RORÇ</t>
  </si>
  <si>
    <t>SEG</t>
  </si>
  <si>
    <t>TREIN</t>
  </si>
  <si>
    <t>MANUT</t>
  </si>
  <si>
    <t>PPO</t>
  </si>
  <si>
    <t>TRANS</t>
  </si>
  <si>
    <t>Total Gasto</t>
  </si>
  <si>
    <t>Recursos - REITORIA</t>
  </si>
  <si>
    <t>Totais por Tipo Recurso</t>
  </si>
  <si>
    <t>RI</t>
  </si>
  <si>
    <t>RINF</t>
  </si>
  <si>
    <t>DIFERENÇAS</t>
  </si>
  <si>
    <t>Diferença</t>
  </si>
  <si>
    <t>Diretoria - RI Básico</t>
  </si>
  <si>
    <t>DIR</t>
  </si>
  <si>
    <t>Diarias</t>
  </si>
  <si>
    <t>NE.00161410 - Pagamento de Diárias Nacionais - Exercício 2.025 - Contra Partida - GC 4560...</t>
  </si>
  <si>
    <t>Sim</t>
  </si>
  <si>
    <t>NE.00161542 - Pagamento de Diárias Internacionais - Exercício 2.025 - Contra Partida - GC 4561...</t>
  </si>
  <si>
    <t>AAA-CG</t>
  </si>
  <si>
    <t>Auxílio financeiro Aluno de Graduação</t>
  </si>
  <si>
    <t>Aghata Achilles, Kerolayne Garcia e Thiago Vianna Apresentar trabalho no evento XXVI - Simpósio Nacional de Ensino de Física 2025</t>
  </si>
  <si>
    <t>ATA</t>
  </si>
  <si>
    <t>Empresa Brasileira de Correios e Telégrafos (ECT)</t>
  </si>
  <si>
    <t>Carta Registrada com AR - Fabio Patrício Camarão - Rua Campo Grande, 578 - Padroeira - Osasco – SP CEP 06162-220 - (Nº.Objeto:BR594298686br)</t>
  </si>
  <si>
    <t>Prefeitura do Municipio de São Paulo</t>
  </si>
  <si>
    <t>NE 00568936/2025 Referente ao ISS da NFS-e 15394 - 1 Nova São José Resíduos Ltda que não foi retido na Liquidação nº 00147671/2025. S.E.I. 154.00005047/2024-18</t>
  </si>
  <si>
    <t>Reitoria</t>
  </si>
  <si>
    <t>Ressarcimento de horas extras de diversos servidores do IF, 2º semestre 2024, conforme autorização da CODAGE. REMANEJAMENTO 50123849 / 2025</t>
  </si>
  <si>
    <t>DIR-CCEX</t>
  </si>
  <si>
    <t>Auxílio financeiro Aluno</t>
  </si>
  <si>
    <t>Pagamento de ajuda de custos a alunos de Pós - Graduação Bruna de Moraes Paulo NE 1292411 Alejandro Lopez Guilhermino NE 1292454</t>
  </si>
  <si>
    <t>Participação de Visitas Monitoradas - Física para Todos IFUSP - 2025 Alejandro Lopez Guilhermino e Bruna de Moraes Paulo NE 1861165 NE 1861190</t>
  </si>
  <si>
    <t>Auxílio finaceiro a alunos de graduação</t>
  </si>
  <si>
    <t>NE 02257636/2025 - Gabriela Dantas Santos - Apresentar trabalho no Regional Training Workshop on Accelerator - Em Bariloche - Argentina - De 05 a 09/05/2025 Proc. 25.1.75.43.0</t>
  </si>
  <si>
    <t>NE 02286210/2025 - Iago Dias Modesto - Apresentar trabalho no Encontro Nacional de Pesquisa em Educação em Ciências - ENPEC em Belém PA - De 04 a 08/08/2025. Proc. 25.1.73.43.8</t>
  </si>
  <si>
    <t>NE - 02286369/2025 - Enzo Stefanelli Negrini - Apresentação de trabalho no Encontro de Outono da Sociedade Brasileira de Física - EOSBF 2024 - Belém - PA - De 18 a 22/05/2025 - Proc. 25.1.74.43.4</t>
  </si>
  <si>
    <t>NE - 02286547/2025 - Wagner Henrique Marques - Apresentar trabalho no AAPM 67th Annual Meeting &amp; Exhibition - Washington DC - District of Columbia - USA - De 27 a 30/07/2025. Proc. 25.1.76.43.7</t>
  </si>
  <si>
    <t>NE-02315733/02315849/02318708/02318848 e 02318783/2025 - Aline Santos da Conceição, Daniel Ferrareto Lourenço Borghetti Rodrigues, Diego Pereira de Araújo Cruz, Kayo Fernandes de Almeida e Raphael Lima Alves. - Apresentação de trabalho no Encontro de Outono da Sociedade Brasileira de Física - EOSBF 2024 - Belém - PA - De 18 a 22/05/2025. Proc. 25.1.85.43.6</t>
  </si>
  <si>
    <t>NE: 2485345 e 2485442. Bruna de Moraes Paulo e Alejandro Lopes Guilhermino. Ref. Participação e apoio técnico e didático! Física para todos IFUSP - 2025 em 17/05/2025. Proc. 2025.1.9.43.8</t>
  </si>
  <si>
    <t>FNC</t>
  </si>
  <si>
    <t>Envio de EMS para: Universitá Degli Studi di Padova - Ufficio Dottorato di Ricerca -C.a. Ester Maria Schm:tt - Via 8 Febbraio 1848, no, 2 - 35122 Padova Italy - (Nº.Objeto:EB157635321br)</t>
  </si>
  <si>
    <t>IQ - USP</t>
  </si>
  <si>
    <t>Rem. 50351140 - Remanejamento por remoção de material perigoso (xileno) em concordância com o SESMT (Relatório 068/2022 - STR - IQ)...</t>
  </si>
  <si>
    <t>Diretoria - Apoio Viagens Didáticas</t>
  </si>
  <si>
    <t>ATA-VEICULO</t>
  </si>
  <si>
    <t>Reitoria - POOL</t>
  </si>
  <si>
    <t>Rem. 50305025 - Código: 202500001800 - Descrição: 35357 - Período: 08/06/2025 15:00 a 08/06/2025 18:00 (1 diária(s)), Passageiros: 1, Tipo: AUTOMÓVEL, Atividade Didática: Sim, Finalidade: Participação como membro da Comissão Julgadora do Concurso p/ Contratação de um Professor Doutor (MS-3) junto ao IFUSP, Ed. IF-55/24 (FAP), com início no dia 09/06/25, às 8h30min, na sala 2053 do Edifício Principal do IFUSP.</t>
  </si>
  <si>
    <t>RD - Elisabeth Mateus Yoshimura</t>
  </si>
  <si>
    <t>Max da Silva Ferreira</t>
  </si>
  <si>
    <t>Bolsa Pós Doutorado a pesquisadores negras (os) RESOLUAÇÃO 8241/2022 Portaria GR 7953 24/03/2023 - Exercício 2025 - NE 406979/2025</t>
  </si>
  <si>
    <t>RI - Elisabeth Mateus Yoshimura</t>
  </si>
  <si>
    <t>Nancy Kuniko Umisedo</t>
  </si>
  <si>
    <t>Aquisiçao de plastico cristal PVC para uso imediato/emergencial na embalagem de dosimetros termoluminescentes utilizados no Serviço de Monitoraçao Individual.</t>
  </si>
  <si>
    <t>FNC-DOS</t>
  </si>
  <si>
    <t>Eliane Maria Pereira do Nascimento - ME</t>
  </si>
  <si>
    <t>Aquisição de porta amostras de PVC preto para acomodação de pastilhas dosimétricas utilizadas no serviço de monitoração individual de radiação prestado pelo Laboratório de Dosimetria. Essa compra está sendo feita em caráter de urgência para suprir a baixa no estoque do Laboratório.</t>
  </si>
  <si>
    <t>Não</t>
  </si>
  <si>
    <t>Reembolso em nome de Nancy Kuniko Umisedo (CPF 057051328-67) no valor de 1200 reais relativo a instalação de aparelho de ar condicionado no Laboratório de Dosimetria (no. do patrimônio USP 200.139464). A instalação se dá em caráter emergencial para atender as exigências do nosso Serviço de Monitoração Individual que requer ambiente controlado para as medidas.</t>
  </si>
  <si>
    <t>RD - Luis Gregório Godoy V. Dias Silva</t>
  </si>
  <si>
    <t>FMT</t>
  </si>
  <si>
    <t>Monitores Bolsistas</t>
  </si>
  <si>
    <t>Monitores Bolsistas do professor Luis Gregório - Projeto: Ferramentas Computacionais para a Física - NE 1609049/2024 - Processo: 21.1.03401.01.7 - Edital PRG 01/2020-2021 - Programa de Estímulo à Modernização e Reformulação das Estruturas Curriculares dos Cursos de Graduação da USP</t>
  </si>
  <si>
    <t>RD - Marcelo Martinelli</t>
  </si>
  <si>
    <t>FEP</t>
  </si>
  <si>
    <t>PRIP</t>
  </si>
  <si>
    <t>Remanejamento N° 2025 50116044 - Devolução do saldo remanescente do REMANEJAMENTO 50516245/2024, referente Portaria PRIP 035 - 07/06/2024 - Fomento para ações de Inclusão e Pertencimento na USP - Proponente: MARCELO MARCELINO DE CARVALHO, representando a Coligação de Coletivos Negros</t>
  </si>
  <si>
    <t>RI - Chubaci</t>
  </si>
  <si>
    <t>Jose Fernando Diniz Chubaci</t>
  </si>
  <si>
    <t>Aquisição de cordão de borracha para montagem de o-ring para a porta do IBAD na Point Seals. Material de manutenção no LACIFID.</t>
  </si>
  <si>
    <t>Sueli Maria de Lima</t>
  </si>
  <si>
    <t>Solicito reembolso a funcionária Sueli Maria de Lima, pela compra de 05 pacotes , contendo 10 unidades cada de salgadinhos, para experimento da apresentação do Show de Física</t>
  </si>
  <si>
    <t>José Fernando Diniz Chubaci</t>
  </si>
  <si>
    <t>Serviço de manutenção da leitora de termoluminescência da marca Harshaw do Laboratório de Cristais Iônicos, Filmes Finos e Datação (LACIFID) do Departamento de Física Nuclear</t>
  </si>
  <si>
    <t>Pagamento da taxa de inscrição da SSD21 - 21st International Conference in Solid State Dosimetry a ser realizada na Cidade do México de 7 a 13 de junho de 2025. A taxa de inscrição foi no valor de US$ 550 que convertido para Pesos Mexicanos ficou no valor de $11203,50.</t>
  </si>
  <si>
    <t>Diárias</t>
  </si>
  <si>
    <t>Pgto Diária N° 202500018 - Jose Fernando Diniz Chubaci - Destino: Cidade do México/-México Saida Prevista: 07/06/2025 - 00:01 Término Prevista: 15/06/2025 - 23:59 - Finalidade da Diária: O objetivo do meu afastamento é a participação da “21st Internacional Conference on Solid State Dosimetry (SSD21)” a ser realizada de 8 a 13 de junho de 2025 na cidade do México.Na Conferência será apresentado de forma oral o trabalho “Advancing Radiation Detection: Silver-Doped Calcium Silicate Glass as a Potential RPL Dosimeter” que faz parte de projeto em andamento no LACIFID financiado pelo Office of Naval Research Global.</t>
  </si>
  <si>
    <t>Aquisição de três cilindros de gás nitrogênio gasoso para uso urgente no sistema de leitor termoluminescente do Laboratório de Cristais Iônicos, Filmes Finos e Datação (LACIFID).</t>
  </si>
  <si>
    <t>Aquisição de cadinhos de alumina para tratamentos térmicos a alta temperatura.</t>
  </si>
  <si>
    <t>Impressão de poster para apresentação em congresso internacional - impressão de 2 postêres.</t>
  </si>
  <si>
    <t>RD - Nemitala Added</t>
  </si>
  <si>
    <t>PRPI - USP</t>
  </si>
  <si>
    <t>Rem. 50109668 - Devolução do Auxilio Financeiro PRPI - Edital de Apoio a Propostas Estratégicas para Infraestrutura de Pesquisa da USP - 2022. Outorgado: Prof. Nemitala Added / IFUSP - Remanejamento N° 50511789...</t>
  </si>
  <si>
    <t>RD - Vera Henriques Prog Aprender na Comunidade</t>
  </si>
  <si>
    <t>FGE</t>
  </si>
  <si>
    <t>Transposição interna</t>
  </si>
  <si>
    <t>Cobrir saldo negativo da conta RD Encontro USP Escola com recursos da conta Prog Aprender na Comunidade - Contrapartida GC 4725</t>
  </si>
  <si>
    <t>RD - Renata Funchal - Grupo 057</t>
  </si>
  <si>
    <t>FMA</t>
  </si>
  <si>
    <t>Monitor Bolsista</t>
  </si>
  <si>
    <t>Monitor convite a física primeiro semestre de 2025</t>
  </si>
  <si>
    <t>RD - Vera Henriques Encontro USP Escola</t>
  </si>
  <si>
    <t>Ressarcimento de Grupo Orçamentário, em razão de despesas com ajuda de custo a colaboradores eventuais referente ao 25º encontro USP Escola de 13 a 17/01/2025 - REMANEJAMENTO 50085149 / 2025 - Contrapartida GC 4643</t>
  </si>
  <si>
    <t>Diretoria - RORÇ BÁSICO</t>
  </si>
  <si>
    <t>AAA</t>
  </si>
  <si>
    <t>Paula Cristina Rodrigues Mondini</t>
  </si>
  <si>
    <t>Confecção de 02 (dois) carimbos autoentintados de 38 x 14mm para as funcionárias Maria Madalena S. B. Zeitum (Chefe da Divisão Acadêmica) e Ana Lucia R. A. do Nascimento (Chefe da Divisão Acadêmica - Substituta). Motivo: Em atendimento à Portaria GR nº 8746/2025, referente à mudança da nomenclatura de setores (de Assistência Acadêmica para Divisão Acadêmica).</t>
  </si>
  <si>
    <t>Auxílio finaceiro a alunos</t>
  </si>
  <si>
    <t>NE: 58067, 58326, 58350, 58415, 58423, 58440, 58555, 58580, 58628, 58636, 58644, 58652 e 58709. Alejandro Lopes Guilhermino, Bruna de Moraes Paulo, Carla Ribeiro Rodrigues da Rohca, Gabriel Almeida de Mello Machado, Iago Dias Modesto, Kayo Fernandes de Almeida, Keiser Hurtado Montano, Matheus Santos de Oliveira, Nathan Fernandes de Oliveira, Nicole Porto Bomfim, Rebeca Alice Santos Leiva, Renata Santos de Oliveira e Wellington Luiz dos Santos Araújo. Ref. Apoio técnico e didático ao 25º Encontro USP-Escola de 13 a 17/01/2025. Proc. 25.1.9.43.8</t>
  </si>
  <si>
    <t>Eloah Publicidade e Propaganda LTDA EPP</t>
  </si>
  <si>
    <t>Serviço Publicação de Edital Registro de Preço DC 128780 NE 127000 - Processo: 154.00006285/2024-32</t>
  </si>
  <si>
    <t>White Martins Gases Industriais Ltda</t>
  </si>
  <si>
    <t>Contrato de serviço de fornecimento de Nitrogênio Liquido Exercício 2025 - NE 125759/2025 e NE 126070/2025 - Processo: 154.00001314/2024-70</t>
  </si>
  <si>
    <t>Simpress Comercio Locacao e Servicos Ltda.</t>
  </si>
  <si>
    <t>NE.00149470 - Contrato 61/2022 - RUSP - Prestação de Serviço de Impressão e Reprografia Corporativa - Exercício 2.025...</t>
  </si>
  <si>
    <t>Meru Viagens Eireli - EPP</t>
  </si>
  <si>
    <t>NE.00143366 - Contrato Nº 73/2021 - RUSP - Contrato de agenciamento de passagens aéreas nacionais. Exercício 2.025. Proc. SEI 154.00003151/2024-60</t>
  </si>
  <si>
    <t>NE. 00143439 - Contrato Nº 73/2021 - RUSP - Contrato de agenciamento de passagens aéreas internacionais. Exercício 2.025. Proc. SEI 154.00003151/2024-60 - GC 4605</t>
  </si>
  <si>
    <t>NE.00160449 - Pagamento de Diárias Nacionais - Exercício 2.025 - Contra partida - GC 4558...</t>
  </si>
  <si>
    <t>NE.00160686 - Pagamento de Diárias Internacionais - Exercício 2.025 - Contra Partida - GC 4559...</t>
  </si>
  <si>
    <t>ATA-EXPEDIENTE</t>
  </si>
  <si>
    <t>E.B.C.T.</t>
  </si>
  <si>
    <t>NE.00167109 - Contrato 9912272510 - RUSP - Contrato de Prestação de Serviços e Venda de Produtos - Exercício 2.025 - Contra Partida - GC 4562...</t>
  </si>
  <si>
    <t>Devido a urgência para pagar as despesa de despacho aduaneiro, foi transferido para o RD - Luciana Varanda Rizzo GRUPO 057, pois a reitoria até o dia 15/01/2025 não tinha devolvido os RDs dos professores. Obs. Será devolvido para diretoria assim que o recurso for devolvido pela Reitoria dos RDs. Remanejamento 50019545 / 2025. Contrapartida GC 4563</t>
  </si>
  <si>
    <t>Devido a urgência para pagar as despesa de despacho aduaneiro, foi transferido para o RD - Luciana Varanda Rizzo GRUPO 515, pois a reitoria até o dia 15/01/2025 não tinha devolvido os RDs dos professores. Obs. Será devolvido para diretoria assim que o recurso for devolvido pela Reitoria dos RDs. Remanejamento 50019600 / 2025. Contrapartida GC 4564</t>
  </si>
  <si>
    <t>Itamar Pereira dos Santos</t>
  </si>
  <si>
    <t>Pagamento de diárias p/ o (XXVI SNEF), que será realizado no Campus do Gragoatá da Universidade Federal Fluminense, na cidade de Niterói - RJ entre os dias 20/01/2025 a 2401/2025...</t>
  </si>
  <si>
    <t>Monitoria de laboratório de demonstrações Exercício 2025 - NE 175390/2025</t>
  </si>
  <si>
    <t>DIR-LDID</t>
  </si>
  <si>
    <t>Voltcom do Brasil ltda</t>
  </si>
  <si>
    <t>Aquisição de equipamentos para laboratório DC 129213 NE 467838 Proc. SEI 12400000115/2025-25</t>
  </si>
  <si>
    <t>Envio de um EMS - Mrs. ALICJA CHRUSCINSKA - Institute of Physics/Intytut Fizyki - Nicolaus Copernicus Universyt in Torun/ Uniwersytet Mikolaja Kopernika W Toruniu Grudziadzka 5 - 87-100 Torun - POLAND - (Nº.Objeto:EB157634975br)</t>
  </si>
  <si>
    <t>Reitoria - Estagiário</t>
  </si>
  <si>
    <t>Solicitação: 1717/2024 Setor: Serviço de Graduação Solicitante: 2333180-1 Katia Cilene Beltran Souza Nobre Valor da Bolsa: 1.412,00 Previsão Orçamentária: 16.944,00 + 3.384,00 (auxílio transporte) Duração: 12 meses Jornada: 30 Horas Doc. Mov. Verba: 202500140766 Processo: 24.1.00252.43.9 Aluno: 14753542 - Julia Rocha Paulino Data de Cadastro: 14/01/2025 11:47 Remanejamento N° 2025 50034200</t>
  </si>
  <si>
    <t>Devido a proximidade do vencimento da proposta do fornecedor e também a urgência do professor em adquirir o produto, foi transferido para o RD - Cristiano L P Oliveira GRUPO 206, pois a reitoria até o dia 22/01/2025 não tinha devolvido os RDs dos professores. Obs. Será devolvido para diretoria assim que o recurso for devolvido pela Reitoria dos RDs. Remanejamento 50035486 / 2025 - Contrapartida GC 4603</t>
  </si>
  <si>
    <t>Rone Flávio Simões</t>
  </si>
  <si>
    <t>Compra, em caráter emergencial, de peças para conserto de um vazamento no Lab. Pelletron. Dados para depósito Banco do Brasil C/C: 205.111-7 Ag.: 7068-8</t>
  </si>
  <si>
    <t>AIRPHOENIX SERVIÇOS INTERNACIONAIS LTDA.</t>
  </si>
  <si>
    <t>NE.00421617 - Contrato 057/2023 - serviços de desembaraço aduaneiro e assessoramento técnico quanto à legislação de comércio exterior e regulamentação aplicáveis às importações e exportações - DC 58322 / 2023 - RUSP.</t>
  </si>
  <si>
    <t>Solicitação: 1740/2024 Remanejamento N° 2025 50072365 Setor: Serviço de Graduação Solicitante: 2333180-1 Katia Cilene Beltran Souza Nobre Valor da Bolsa: 1.412,00 Previsão Orçamentária: 16.944,00 + 3.384,00 (auxílio transporte) Duração: 12 meses Jornada: 30 Horas Doc. Mov. Verba: 202500054061 Processo: 24.1.00021.43.7 Aluno: 14838928 - Felipe Nascimento Silva Data de Cadastro: 21/01/2025 06:21</t>
  </si>
  <si>
    <t>Solicitação: 1741/2024 Remanejamento N° 2025 50072420 Setor: Assistência Técnica Acadêmica Solicitante: 2333180-1 Katia Cilene Beltran Souza Nobre Valor da Bolsa: 1.412,00 Previsão Orçamentária: 16.944,00 + 3.384,00 (auxílio transporte) Duração: 12 meses Jornada: 30 Horas Doc. Mov. Verba: 202500054169 Processo: 24.1.00022.43.3 Aluno: 13647718 - Heloiza Vieira de Souza Data de Cadastro: 21/01/2025 07:34</t>
  </si>
  <si>
    <t>Naypi Serviços de Despachos LTDA</t>
  </si>
  <si>
    <t>Pagamento serviço de despachante referente a emissão/renovação de licença para produtos quimicos controlados.</t>
  </si>
  <si>
    <t>ATO-MP</t>
  </si>
  <si>
    <t>Eco Brasil Resíduos Eireli</t>
  </si>
  <si>
    <t>Contratação de serviço de locação de caçambas para entulho vegetal - NE 681589/2025 - Processo: 154.00008369/2024-19</t>
  </si>
  <si>
    <t>Andréa Schlegel</t>
  </si>
  <si>
    <t>Compra de fio de nylon para confecção de crachás para o Curso de Verão 2025.</t>
  </si>
  <si>
    <t>ATA-COPA</t>
  </si>
  <si>
    <t>Samuel de Oliveira Mota</t>
  </si>
  <si>
    <t>Solicito o reembolso de R$230,00 referente a compra de 02 GLP de 13kg junto a distribuidora RELUZ para uso nas copas do IFUSP.</t>
  </si>
  <si>
    <t>Aquisição de multímetro DC 129213 NE 467388</t>
  </si>
  <si>
    <t>Calti Comércio e Serviço Ltda</t>
  </si>
  <si>
    <t>Aquisição de coletor de PO industrial DC 129213 NE 467919</t>
  </si>
  <si>
    <t>Envio de SEDEX com AR para: NADIA ELAINE PEREIRA CAIXA POSTAL 13504 - (Nº.Objeto: BR978088013br)</t>
  </si>
  <si>
    <t>Kaline Rabelo Coutinho</t>
  </si>
  <si>
    <t>Compra de materiais descartáveis para realização da Recepção de Calouros de 2025, com aproximadamente 340 participantes.</t>
  </si>
  <si>
    <t>Ricardo Ichiwaki</t>
  </si>
  <si>
    <t>Solicitação de reembolso pela compra emergencial de insumos para a confecção de kits didáticos.</t>
  </si>
  <si>
    <t>Aquisição de equipamentos para laboratório DC 129213 NE 467919 Proc. SEI 12400000115/2025-2</t>
  </si>
  <si>
    <t>EBCT - Empresa Brasileira de Correios e Telegrafos</t>
  </si>
  <si>
    <t>Envio de amostras para: VIA EMS Dr. Virgilio Correcher CIEMAT Av. Complutense 40, Ed 2. 28040, Madrid. Spain - (Nº. Objeto: EB038663242br)</t>
  </si>
  <si>
    <t>Envio de amostras para: Via EMS Dr. Eduardo Gardenali Yukihara Paul Scherrer Institut OFLD/006 5232 Villigen PSI Schweiz (Swiss) - (Nº. Objeto:EB157634989br)</t>
  </si>
  <si>
    <t>Para empenho pool Remanejamento N° 2025 50087389 - GC 4661</t>
  </si>
  <si>
    <t>Complemento de valor para cobrir despesa de despacho aduaneiro de importação da professora Luciana Varanda Rizzo - Remanejamento N° 2025 50088628 - GC 4682</t>
  </si>
  <si>
    <t>Complemento para Auxílio financeiro para o evento "São Paulo School of Advanced Science on Quantum Materials" Prof Gustavo Dalpian Remanejamento N° 2025 50088660 - GC 4683</t>
  </si>
  <si>
    <t>Envio de Sedex para: LARA - Instituto de Física da Universidade Federal Fluminense - UFF - Campus da Praia Vermelha - São Domingos Rua Passo da Pátria, 156 - CEP: 24210-240 - Niteroi - RJ - A/C Prof. Roberto Meigikos - - (Nº. Objeto: OY261823054br)</t>
  </si>
  <si>
    <t>ATF-ALMOX</t>
  </si>
  <si>
    <t>Inforshop Suprimentos Ltda</t>
  </si>
  <si>
    <t>Aquisição de papel sulfite DC 10536 NE 564930 - Ata Registro de Preços 07/2024 - IOUSP - COMPRA 75342/2024 Processo SEI 154.0000.43.07.2024-20</t>
  </si>
  <si>
    <t>Programa de monitoria para Educadores Exercício 2025 - 01/01/2025 a 17/03/2025 - NE 553475/2025</t>
  </si>
  <si>
    <t>Bolsistas atuam no Acervo histórico Exercício 2025 - 01/01/2025 a 28/02/2025 - NE 553530/2025</t>
  </si>
  <si>
    <t>Monitores Projeto Arte e Ciência Exercício 2025 - 01/01/2025 - 30/11/2025</t>
  </si>
  <si>
    <t>Solicitação: 212/2025 Setor: Serviço de Apoio à Pós-Graduação Interunidades Solicitante: 5019393-1 Thomas Alexandre Ferreira dos Santos Valor da Bolsa: 1.412,00 Previsão Orçamentária: 16.944,00 + 3.384,00 (auxílio transporte) Duração: 12 meses Jornada: 30 Horas Doc. Mov. Verba: 202500657459 Processo: 25.1.00023.43.0 Aluno: 15446520 - Clarissa Beatriz da Costa Bulling Data de Cadastro: 07/03/2025 15:36 Remanejamento N° 2025 50128441 - Complementação na GO 19168...</t>
  </si>
  <si>
    <t>Reembolso referente a compra emergencial de material para conserto vazamento de água no Ed. Pelletron. Dados bancários: Banco do Brasil Ag,: 7068-8 C/C: 205.111-7</t>
  </si>
  <si>
    <t>Débitos Tesouraria</t>
  </si>
  <si>
    <t>Ajustes de lançamentos referente as despesas realizadas no Grupo do Tesouro do processo de adiantamento nº : 25.1.3.43.0, mas lançados nos RI dos professores - GOs 18853, 18878, 18893, 18914 e 18921 - Contrapartida Diretoria - RI ADM GC 4691</t>
  </si>
  <si>
    <t>Maria Izabel Cavalcante da Silva Albarracin</t>
  </si>
  <si>
    <t>Locação de mesas, cadeiras e toalhas de mesa para o almoço e jantar, no dia 27/02, na Semana de Recepção aos Calouros 2025, durante o período de 24 a 28/02/2025.</t>
  </si>
  <si>
    <t>ATA-GRAF</t>
  </si>
  <si>
    <t>IME</t>
  </si>
  <si>
    <t>Pool de gráficas relativo ao mês de JANEIRO de 2025 - Remanejamento N° 2025 50107169</t>
  </si>
  <si>
    <t>PUSP-CB</t>
  </si>
  <si>
    <t>Remanejamento à PUSP-CB referente à solicitação 3044, serviço Áreas Verdes, tipo Remoção de árvore. REMANEJAMENTO 50109650 / 2025</t>
  </si>
  <si>
    <t>Cafecrem Arrendamento de Máquinas LTDA</t>
  </si>
  <si>
    <t>Serviço feito na máquina de café da diretoria, troca de lâmina do moinho</t>
  </si>
  <si>
    <t>Solicitação: 296/2025 Setor: Serviço de Pós-graduação em Física Solicitante: 2114950-1 Claudia Conde Barioni Valor da Bolsa: 1.412,00 Previsão Orçamentária: 16.944,00 + 3.384,00 (auxílio transporte) Remanejamento N° 2025 50118403 Duração: 12 meses Jornada: 30 Horas Doc. Mov. Verba: 202500908834 Processo: 25.1.00027.43.6 Aluno: 14587213 - Larissa Rodrigues Caetano Data de Cadastro: 26/02/2025 14:37 - Complementado na GO 19169...</t>
  </si>
  <si>
    <t>DIR-CCIF</t>
  </si>
  <si>
    <t>Solicitação: 302/2025 - ANULADA - Aluna: 12523451 - Ayssa Regina Capello de Souza - Solicitante: 5479786-1 - Hercules Ramos Veloso de Freitas - Valor da Bolsa: R$ 1.412,00 - Previsão Orçamentária: R$ 16.944,00 + R$ 3.384,00 (auxílio transporte) - Duração: 12 meses - Jornada: 30 Horas - Processo: 24.1.00053.43.6...</t>
  </si>
  <si>
    <t>Nutricap Comércio de Produtos Alimentício Ltda.</t>
  </si>
  <si>
    <t>Importância despendida com o pagamento de lanche para os alunos ingressantes durante o período de 24 a 28/02/2025, no âmbito da Semana de Recepção aos Calouros 2025.</t>
  </si>
  <si>
    <t>Rodolfo Gomes Almeida</t>
  </si>
  <si>
    <t>Compra de bobinas térmica para impressora de QR -Code usadas nas portarias do Ed. Principal.</t>
  </si>
  <si>
    <t>Meru Viagens EIRELI</t>
  </si>
  <si>
    <t>Pagamento do passagem aérea de professor que participou de banca julgadora de concurso para contratação de professor titula - Prof. Eduardo C. Montenegro - RJ/SP/RJ - Fatura 23815...</t>
  </si>
  <si>
    <t>NE.0096537 - Reforço da NE.00167109 - Contrato 9912272510 - RUSP - Contrato de Prestação de Serviços e Venda de Produtos - Exercício 2.025 - Contra Partida - GC 4562...</t>
  </si>
  <si>
    <t>FAP</t>
  </si>
  <si>
    <t>CORREIOS</t>
  </si>
  <si>
    <t>Sedex a pedido do Profº SÉRGIO LUIZ MORELHÃO, à Extreme Tech / Galax, situada no Bairro Vila Andrade - SP/SP. Devolução de uma fonte de alimentação (micro) com defeito. - (Nº.Objeto:OY261019329br)</t>
  </si>
  <si>
    <t>Solicitação de reembolso pela compra emergencial de insumos para a confecção de experimentos para os Laboratórios Didáticos.</t>
  </si>
  <si>
    <t>Solicitação: 341/2025 Setor: Diretoria Instituto de Física - Remanejamento N° 2025 50184686 Solicitante: 5008157-1 Veronica Espinosa Pintos Lopes Valor da Bolsa: 941,00 Previsão Orçamentária: 5.646,00 + 1.692,00 (auxílio transporte) Duração: 6 meses Jornada: 20 Horas Doc. Mov. Verba: 202500979456 Processo: 25.1.00054.43.3 Aluno: 13634940 - Joao Lucas Caputo Rabello Quadros Soares Data de Cadastro: 10/04/2025 10:48 - Complemento na GO 19170...</t>
  </si>
  <si>
    <t>Iran Mamedes de Amorim</t>
  </si>
  <si>
    <t>Reembolso da despesa realizada com bolachas para as reuniões do CTA e Congregação.</t>
  </si>
  <si>
    <t>Referente ao Sexto Termo de Aditivo do Contrato Processo: 154.00001314/2024-70 - NE 1024948/2025 e NE 1025030/2025 - Fornecimento de Nitrogênio Líquido e Aluguel de tanque de criogênia</t>
  </si>
  <si>
    <t>Reforço - Programa de monitoria para Educadores Exercício 2025 - NE 553475/2025</t>
  </si>
  <si>
    <t>Ajustes de lançamentos referente as despesas realizadas no Grupo do Tesouro do processo de adiantamento nº : 25.1.17.43.0, mas lançados nos RI dos professores - GOs 18946, 18966, 18975, 18984 e 18997 - Contrapartida Diretoria - RI ADM GC 4700</t>
  </si>
  <si>
    <t>Paulistana Remocoes Medicas Ltda.</t>
  </si>
  <si>
    <t>NE.01732810 - Serviço de suporte e apoio acadêmico.(Colação de grau de formandos do IFUSP) - Alterado o valor de R$ 7.044,10...</t>
  </si>
  <si>
    <t>Envio de uma correspondência (caixa contendo componentes de equipamento de laboratório, medidas aproximadas: 16cmx11cmx7cm), na modalidade "SEDEX com AR" (Aviso de Recebimento). Endereço da empresa: KOCH ELECTRON MICROSCOPY, Rua Edmundo Scannapieco, 414, Caxingui, São Paulo, SP, CEP 05516-070. - (Nº. Objeto:OY261021248br)</t>
  </si>
  <si>
    <t>JOSE ROBERTO DOS SANTOS</t>
  </si>
  <si>
    <t>Pagamento de serviço de chaveiro realizado nas salas 3100 e 3121 do Edifício Principal.</t>
  </si>
  <si>
    <t>Solicitação: 458/2025 Setor: Setor de Suporte ao Usuário - Remanejamento N° 2025 50269380 - Solicitante: 5479786-1 Hercules Ramos Veloso de Freitas Valor da Bolsa: 1.518,00 Previsão Orçamentária: 18.216,00 + 3.672,00 (auxílio transporte) Duração: 12 meses Jornada: 30 Horas Doc. Mov. Verba: 202501313354 Processo: 25.1.00056.43.6 Aluno: 15466492 - Kaline Veronica Nascimento Alves Data de Cadastro: 27/05/2025 15:34</t>
  </si>
  <si>
    <t>Solicitação: 459/2025 Setor: Setor de Suporte ao Usuário Solicitante: 5479786-1 Hercules Ramos Veloso de Freitas Valor da Bolsa: 1.412,00 Previsão Orçamentária: 16.944,00 + 3.384,00 (auxílio transporte) Duração: 12 meses Jornada: 30 Horas Doc. Mov. Verba: 202501313362 Processo: 25.1.00055.43.0 Aluno: 13734538 - Welington Silva da Costa Data de Cadastro: 28/04/2025 21:27 - Remanejamento N° 2025 50210989</t>
  </si>
  <si>
    <t>Solicitação: 460/2025 Setor: Setor de Suporte ao Usuário Solicitante: 5479786-1 Hercules Ramos Veloso de Freitas Valor da Bolsa: 1.518,00 Previsão Orçamentária: 18.216,00 + 3.384,00 (auxílio transporte) Duração: 12 meses Jornada: 30 Horas Doc. Mov. Verba: 202501313370 Processo: 25.1.00068.43.4 Aluno: 15652072 - Igor Souza Alcantara Data de Cadastro: 09/05/2025 12:22 - Remanejamento N° 2025 50234160</t>
  </si>
  <si>
    <t>Transferência recurso RD Básico professor Marcelo Gameiro Munhoz GC 4702 e professor Daniel R Cornejo 4703</t>
  </si>
  <si>
    <t>Referente ao cálculo de rateio do pool de gráficas relativo ao mês de Fevereiro de 2025. Remanejamento N° 2025 50146369</t>
  </si>
  <si>
    <t>Envio de uma carta registrada para D.C.N.Uniformes E Serviços - R: Sebastião Rampin, Nº. 121 Bairro Setsul - São José do Rio Preto. Cep: 15081-599 - (Nº. Objeto:) Trata-se da devolução das amostras fornecidas para a demanda de Uniformes do IF. - (Nº.Objeto:OY261022416br)</t>
  </si>
  <si>
    <t>Casa Americana de Artigos para Laboratórios Ltda.</t>
  </si>
  <si>
    <t>Produtos Químicos Controlados: 10 litros de Álcool Etilico ABS 10 litros de Acetona PA</t>
  </si>
  <si>
    <t>Sedex de prof. Antônio Martins Figueiredo Neto para FAPESP - R: Pio XI, 1500 - Alto da Lapa, cep: 05468-901 - São Paulo-SP (Nº.Objeto:OY261022226br)</t>
  </si>
  <si>
    <t>Luis Carlos Maximo Romualdo</t>
  </si>
  <si>
    <t>Reembolso referente a compra de 6 (seis) cadeados para atender emergencialmente a Seção de Vigilância, evitando situações de vulnerabilidade das portas automáticas em decorrência da falta de fornecimento de energia.</t>
  </si>
  <si>
    <t>Rem.50152148 - Código: 202500000846 - Descrição: #33925 - Período: 11/03/2025 08:30 a 11/03/2025 14:00 (0 diária(s)), Passageiros: 0, Tipo: CAMINHÃO, Atividade Didática: Não, Finalidade: Serviço interno de transporte de material da biblioteca para outro setor - Ajuste GO 19064 / GC 4705....</t>
  </si>
  <si>
    <t>PERSIMACO COM.E MANUTENÇÃO EM PERSIANAS LTDA</t>
  </si>
  <si>
    <t>Conserto, em caráter emergencial, das "cordas" e manutenção das engrenagens da persiana da sala 210, 1º andar do Basílio Jafet, de uso do Prof. Antônio Martins Figueiredo Neto. A motivação da urgência leva em consideração que há incidência de sol/alta claridade junto a estação de trabalho do Prof. Figueiredo. A janela não possui "brise-soleil".</t>
  </si>
  <si>
    <t>Saniplan Engenharia e Servicos</t>
  </si>
  <si>
    <t>NE.01558713 - Contrato de serviços de coleta de resíduos químicos - Exercício 2.025....</t>
  </si>
  <si>
    <t>Jose Roberto dos Santos</t>
  </si>
  <si>
    <t>Troca das fechaduras dos armários do Hackerspace, sala 1013 do Ed. Principal.</t>
  </si>
  <si>
    <t>Digrapel Distribuidora de papel e Gráfica Ltda</t>
  </si>
  <si>
    <t>NE.02237066 - Serviço de produção e impressão de envelopes - DC 14221 - Ajustado o valor de R$ 5.660,00..</t>
  </si>
  <si>
    <t>Solicitação de reembolso pela compra de insumos emergenciais à confecção de experimentos para as aulas de Laboratório de Física dos Laboratórios Didáticos.</t>
  </si>
  <si>
    <t>Rem. 50164260 - Código: 202500000898 - #33926 - Período: 12/03/2025 08:30 a 12/03/2025 14:00 (0 diária(s)), Passageiros: 0, Tipo: CAMINHÃO, Atividade Didática: Não, Finalidade: Serviço interno de transporte de material da biblioteca para outro setor - Ajuste na GO 19083 / GC 4711...</t>
  </si>
  <si>
    <t>Programa de monitoria no acervo Histórico conforme Edital IF 15/2025 - Processo 24.1.218.43.5 NE 178836/2025</t>
  </si>
  <si>
    <t>Monitores Bolsistas de Apoio ao Docente e Monitores de Laboratórios - NE 178836/2025</t>
  </si>
  <si>
    <t>Referente a retenção de INSS da NFSe 447 - Empresa Sousa e Figueiredo Construções - CNPJ 31.066.697/0001-27 - Remanejamento N° 2025 50163786</t>
  </si>
  <si>
    <t>Reembolso de compra de bolachas para as reuniões do CTA e Congregação</t>
  </si>
  <si>
    <t>Fidelíssima Cafés Especiais</t>
  </si>
  <si>
    <t>Compra de 10 quilos de café em grãos no valor de R$ 1.120,00 total para máquina de café da Diretoria</t>
  </si>
  <si>
    <t>Alunos monitores educadores referente dia 18 de março de 2025 a 17 março de 2026 - NE 1294740/2025</t>
  </si>
  <si>
    <t>Solicitação: 546/2025 Setor: Diretoria Instituto de Física Solicitante: 3472142-1 Maria Luísa Pestilla Tippi Valor da Bolsa: 1.518,00 Previsão Orçamentária: 18.216,00 + 3.384,00 (auxílio transporte) Duração: 12 meses Jornada: 30 Horas Doc. Mov. Verba: 202501679979 Processo: 25.1.00086.43.2 Aluno: 14597681 - Mateus Fridman Jacinto Data de Cadastro: 16/05/2025 15:13 - Remanejamento N° 2025 50261460</t>
  </si>
  <si>
    <t>Transportes - Turismo &amp; Servicos JP Grandino Ltda</t>
  </si>
  <si>
    <t>NE.01726241 - Ata Registro de Preço - Locação de micro ônibus - DDC 102864 - DC 32149...</t>
  </si>
  <si>
    <t>NE.01720430 - Reforço - Programa de monitoria para Educadores Exercício 2025 - NE 553475/2025</t>
  </si>
  <si>
    <t>Fenix Comercio Utensilios Ltda.</t>
  </si>
  <si>
    <t>NE.01744541 - Ata Registro de Preço - compra de águas - DDC 100608 - DC 30880...</t>
  </si>
  <si>
    <t>AAA-CPG-I</t>
  </si>
  <si>
    <t>FFCLRP</t>
  </si>
  <si>
    <t>Rem. 50176268 - Pagamento de diárias para a Profa. Daniela Gonçalves de Abreu Favacho (N.USP 470624), participação de banca de doutorado do aluno Carlos Eduardo Pereira Aguiar - dia 09/04/2025...</t>
  </si>
  <si>
    <t>Envio de SEDEX para: Lara - Instituto de Física da Universidade Federal Fluminense - UFF - Campus da Praia Vermelha, São Domingos Rua Passo da Pátria, 156 - CEP: 24210-240 - Niteroi - RJ A/C PROF. DR. ROBERTO MEIGIKOS - (Nº.Objeto:OY261075250br)</t>
  </si>
  <si>
    <t>Sedex com AR para o discente Manu Andrade Estephan - Rua Constantino Fraga, 233 - Vila Leopoldina - CEP 05318-050 - São Paulo, SP - (Nº.Objeto:OY261076989br)</t>
  </si>
  <si>
    <t>ATF-COMPRAS</t>
  </si>
  <si>
    <t>Persianas Nova America Ltda.</t>
  </si>
  <si>
    <t>NE.01827897 - Ata Registro de Preço - compra de persianas para o Almoxarifado - DDC 95302 - DC 30901...</t>
  </si>
  <si>
    <t>NE.01827900 - Ata Registro de Preço - compra de persianas para o DFMA - DDC 5933 - DC 30910...</t>
  </si>
  <si>
    <t>NE.01827919 - Ata Registro de Preço - compra de persianas para a Zeladoria - DDC 83215 - DC 30928...</t>
  </si>
  <si>
    <t>A.C. de Almeida Informatica e Tecnologia Ltda.</t>
  </si>
  <si>
    <t>NE.03047422 - compra de caixas para arquivo morto - DDC 72086 - DC 24359 - Alterado o valor de R$ 13.461,00</t>
  </si>
  <si>
    <t>Morguilo Promocao de Vendas Ltda.</t>
  </si>
  <si>
    <t>NE.03047597 - compra de lousas de vidro temperado branco - DDC 73236 - DC 24359 - Alterado o valor de R$ 4.362,26...</t>
  </si>
  <si>
    <t>AAA-SAL</t>
  </si>
  <si>
    <t>MC Comercio de Informatica e Utilidade Ltda.</t>
  </si>
  <si>
    <t>NE.03047503 - aquisição de fragmentadora - DDC 70202 - DC 24359 - Alterado o valor de R$ 3.106,10</t>
  </si>
  <si>
    <t>Envio de uma correspondência, na modalidade SEDEX (com AR), em nome do Prof. Antonio José Roque da Silva. Endereço: Rua Dr. Sampaio Ferraz 777, apartamento 21, Cambuí, Campinas, SP, 13024-431. - (Nº.Objeto: OY261077882br)</t>
  </si>
  <si>
    <t>Encaminhamento de exemplar para banca aos docentes: Profa Amanda Cristina Teagno Lopes Marques, CEP: 01109-010 |Profa Luciane Fernandes de Goes Bazetti , CEP: 13565-905 | Profa Nilmara Braga Mozzer, CEP: 35.400-000. - (Nº.Objeto: OY261077896br, OY261077905br, OY261077919br)</t>
  </si>
  <si>
    <t>Patamar Comercio de Produtos em Geral Ltda.</t>
  </si>
  <si>
    <t>NE.01876065 - Ata Registro de Preço - compra de sabonete líquido - DDC 93822 - DC 34621...</t>
  </si>
  <si>
    <t>Ajustes de lançamentos referente as despesas realizadas no Grupo do Tesouro do processo de adiantamento nº : 25.1.00053.43.7, mas lançados nos RI dos professores - GOs 19066 e 19055 - Contrapartida Diretoria - RI ADM GC 4722</t>
  </si>
  <si>
    <t>Ajustes de lançamentos referente as despesas realizadas no Grupo do Tesouro do processo de adiantamento nº : 25.1.00039.43.4, mas lançados nos RI dos professores - GOs 19018, 19027, 19030, 19036, 19043 e 19044 - Contrapartida Diretoria - RI ADM GC 4723</t>
  </si>
  <si>
    <t>Rafael Medeiros da Silva</t>
  </si>
  <si>
    <t>Troca de óleo do carro oficial DJP: 0094 FORD/F-350 G ( Patrimônio nº 043.012131 )</t>
  </si>
  <si>
    <t>Aquisição de quadro de aviso 60x40 cortiça, fita dupla face e estilete para uso em eventos.</t>
  </si>
  <si>
    <t>David Bärg Filho</t>
  </si>
  <si>
    <t>Aquisição emergencial de materiais com finalidade de instalação de sistemas para salas Híbridas em salas de aula.</t>
  </si>
  <si>
    <t>Cobrir despesas Diretoria Show Física - GC 4726</t>
  </si>
  <si>
    <t>Pgto de Tikets refeição referente ao Masterclasses Hands On Particle Physics - Remanejamento N° 2025 50202366 - GC 4727</t>
  </si>
  <si>
    <t>Nelson Cesarino ME</t>
  </si>
  <si>
    <t>Conserto emergencial de uma geladeira do Lab. Pelletron. Patrimônio nº 043.015379</t>
  </si>
  <si>
    <t>Referente ao cálculo de rateio do pool de gráficas relativo ao mês de Março de 2025 Remanejamento N° 2025 50206205</t>
  </si>
  <si>
    <t>Honorários</t>
  </si>
  <si>
    <t>Julgador do concurso para provimento de um professor Doutor junto ao DFNC - Ed. IF 69/24 - DE 19 a 23 de maio de 2025 - NE 2218339/2025 Prof. Dr. Luciano Melo Abreu (UFBA) - NE 2218312/2025 Jesus Lubian Rios - NE 2218118/2025 Gabriel Silveira Denicol - Processo: 25.1.00058.43.9</t>
  </si>
  <si>
    <t>Auxilio Professor Visitante</t>
  </si>
  <si>
    <t>Julgador do concurso para provimento de um professor Doutor junto ao DFNC - Ed. IF 69/24 - DE 19 a 23 de maio de 2025 - NE 2219416/2025 Prof. Dr. Luciano Melo Abreu (UFBA) - NE 2219343/2025 Jesus Lubian Rios - NE 2219181/2025 Gabriel Silveira Denicol - Processo: 25.1.00057.43.2</t>
  </si>
  <si>
    <t>A pedido da Profa. Kaline, diretora do IF, segue o repasse da Diretoria do valor correspondente a 2 diárias para o RD- docente do Prof. Adriano Alencar. GC 4729</t>
  </si>
  <si>
    <t>Compra emergencial de madeiras para fazer os kits didáticos de Física Experimental III (4302113), cujos experimentos terão início no dia 06/05/2025.</t>
  </si>
  <si>
    <t>Solicitação: 712/2025 - Setor: Serviço de Apoio a Projetos e Convênios - Solicitante: 2805832-1 Sandra Martins dos Santos Rodrigues - Solicitadas: Duração(meses): 12 - Jornada: 30 Horas Aprovadas: Duração(meses): 0 Jornada: 30 Horas - Valor da Bolsa: 1.518,00 Previsão Orçamentária: 18.216,00 + 3.384,00 (auxílio transporte) - Rem. 202502257490...</t>
  </si>
  <si>
    <t>Rem. 202550218220 - Complementação de recurso para estágio do aluno Clarissa Beatriz da Costa Bulling. Referente à solicitação 212/2025 - GO 18954...</t>
  </si>
  <si>
    <t>Rem. 202550218300 - Complementação de recurso para estágio do aluno Larissa Rodrigues Caetano. Referente à solicitação 296/2025 - GO 18983...</t>
  </si>
  <si>
    <t>Rem. 202550218580 - Complementação de recurso para estágio do aluno Joao Lucas Caputo Rabello Quadros Soares. Referente à solicitação 341/2025 - Complemento da GO 19012...</t>
  </si>
  <si>
    <t>Rem. 202550219102 - Complementação de recurso para estágio do aluno Aghata Achilles de Oliveira. Referente à solicitação 805/2024 - Complementação da GO 18215...</t>
  </si>
  <si>
    <t>Rem. 202550219129 - Complementação de recurso para estágio do aluno Mariana Martins Costa. Referente à solicitação 1148/2024 - Complementação da GO 18387...</t>
  </si>
  <si>
    <t>Rem. 202550219145 - Complementação de recurso para estágio do aluno Andrey da Silva Araujo. Referente à solicitação 1301/2024 - Complementação da GO 18467...</t>
  </si>
  <si>
    <t>Rem. 202550219226 - Complementação de recurso para estágio do aluno Larissa Rachel Braga Alves Moretti. Referente à solicitação 1505/2024 - Complementação da GO 18603...</t>
  </si>
  <si>
    <t>Rem. 202550219323 - Complementação de recurso para estágio do aluno Julia Rocha Paulino. Referente à solicitação 1717/2024 - Complementação da GO 18823...</t>
  </si>
  <si>
    <t>Rem. 202550219366 - Complementação de recurso para estágio do aluno Felipe Nascimento Silva. Referente à solicitação 1740/2024 - Complementação da GO 18881...</t>
  </si>
  <si>
    <t>Rem. 202550219382 - Complementação de recurso para estágio do aluno Heloiza Vieira de Souza. Referente à solicitação 1741/2024 - Complementação da GO 18809...</t>
  </si>
  <si>
    <t>Eloah Publicidade e Propaganda Ltda - EPP</t>
  </si>
  <si>
    <t>NE.02286555 - Ata Registro de Preço - publicação de edital - DDC 120455 - DC 37442...</t>
  </si>
  <si>
    <t>Solicitação: 712/2025 Setor: Serviço de Apoio a Projetos e Convênios Solicitante: 2805832-1 Sandra Martins dos Santos Rodrigues Valor da Bolsa: 1.518,00 Previsão Orçamentária: 18.216,00 + 3.384,00 (auxílio transporte) Duração: 12 meses Jornada: 30 Horas Doc. Mov. Verba: 202502257490 Processo: Aluno: Data de Cadastro: 05/05/2025 12:01</t>
  </si>
  <si>
    <t>Sedex para o Prof. Gabriel S. Vignoli Muniz - QE 15 Conjunto M, casa 26 Guará II Brasília - CEP 71050-131 - (Nº.Objeto:OY458291170br)</t>
  </si>
  <si>
    <t>Envio de um EMS - Mrs. ALICJA CHRUSCINSKA - Institute of Physics/Intytut Fizyki - Nicolaus Copernicus Universyt in Torun/ Uniwersytet Mikolaja Kopernika W Toruniu Grudziadzka 5 - 87-100 Torun - POLAND - (Nº.Objeto:EB157635255br)</t>
  </si>
  <si>
    <t>iran mamedes de amorim</t>
  </si>
  <si>
    <t>Compra emergencial de compensado para confecção de prateleiras para o Laboratório Didático</t>
  </si>
  <si>
    <t>Troca de óleo do Motor E Filtro do veiculo Van placa: DJP:5640 -Nº. Patrimônio: 043.009207</t>
  </si>
  <si>
    <t>Participação na Comissão Avaliadora do Processo de Progressão Horizontal na Carreira Docente, edição 2025 - NE 02402989 - Eduardo Granado Monteiro da Silva (UNICAMP); NE 02403004 - Marcos Cesar de Oliveira (UNICAMP); NE 02403055 - Tobias Frederico (ITA); NE 02403080 - Alberto Vazquez Saa (UNICAMP); NE 02403098 - Douglas Soares Galvão (UNICAMP) e NE 02403101 Jun Takahashi (UNICAMP)- Processo 25.1.00058.43.9</t>
  </si>
  <si>
    <t>Z.A.Digital de São Paulo sistema de estacionamento</t>
  </si>
  <si>
    <t>Carregar o cartão zona azul para os carros oficiais</t>
  </si>
  <si>
    <t>Complemento de valor referente ao Masterclasses Hands On Particle Physics - Remanejamento N° 2025 50239545 - GC 4733</t>
  </si>
  <si>
    <t>Nutricap Com. de Produtos Alimentício Ltda.</t>
  </si>
  <si>
    <t>Despesas com alimentos preparados para o evento do Prof. Tiago realizado no Aud. Abrahão de Moraes - 1º Workshop de Física Aplicada à Ciência Forense: Técnicas Avançadas para Investigação Criminal Evento colaborativo entre IFUSP e o Instituto de Criminalística de São Paulo. 12/05, 2ª feira, das 13h às 17h</t>
  </si>
  <si>
    <t>Professor(a) Visitante Internacional</t>
  </si>
  <si>
    <t>Pagamento de Auxílio para participar da Comissão Julgadora do Concurso para Prof. Doutor junto ao DFMA - Junho 2025 - De 09 a 13 de junho 2025 - NE 02785101/2025 - Prof. Dr. Patrick Peter (Institut D'Astrophysioqye de Paris) - Processo: 25.1.00057.43.2</t>
  </si>
  <si>
    <t>Pagamento de Auxílio para participar da Comissão Julgadora do Concurso para Prof. Doutor junto ao DFMA - Junho 2025 - De 09 a 13 de junho 2025 - NE 02785209/2025 - Prof. Dr. Stefano Camera (Universidade de Torino) - Processo: 25.1.00057.43.2</t>
  </si>
  <si>
    <t>Monitores que aplicaram prova - NE 178836/2025 - Processo:25.1.13.43.5</t>
  </si>
  <si>
    <t>Wallace Marques Santos e Vambel Equipamentos</t>
  </si>
  <si>
    <t>NE.03587060 / 03587079 / 03587087 - Pregão - compra de lousa de vidro temperado e quadro escolar laminado verde - DDC 84068 - DC 45828 - Alterado o valor de R$ 15.239,73...</t>
  </si>
  <si>
    <t>Cristiano Luis Pinto de Oliveira</t>
  </si>
  <si>
    <t>Pagamento de diárias para representar o IFUSP na Sessão Especial em Comemoração ao Dia do Físico, como orador(a), no dia 26 de Maio, às 10h, no Plenário do Senado Federal – Brasilia. Programação da Sessão Especial 1. Abertura dos Trabalhos * Data: 26 de maio...</t>
  </si>
  <si>
    <t>ATO</t>
  </si>
  <si>
    <t>Alexandre de Oliveira Vieira</t>
  </si>
  <si>
    <t>Reembolso pela aquisição de bobina para plotter, para o setor de projetos, para impressão de plantas de arquitetura e engenharia, para uso do setor técnico nas obras de infraestruturas do IF. Empresa: Kalunga SA - DANFE: 225944 - 15/05/2025.</t>
  </si>
  <si>
    <t>Cópias de chaves dos DML ala I, ala central, ala II sala 3130 (FGE).</t>
  </si>
  <si>
    <t>A pedido do prof. Antônio Figueiredo, segue SEDEX para FAPESP. - (Nº.Objeto:OY458309511br)</t>
  </si>
  <si>
    <t>Ajustes de lançamentos referente as despesas realizadas no Grupo do Tesouro do processo de adiantamento nº : 25.1.00059.43.5, mas lançados nos RI dos professores - GOs 19076, 19128, 19110, 19138, 19119, 19134 e 19145 - Contrapartida Diretoria - RI ADM GC 4738</t>
  </si>
  <si>
    <t>Solicitação Suplementação: 120/2024 Setor: Divisão Acadêmica - Remanejamento N° 2025 50268626 Solicitante: 2333180-1 Katia Cilene Beltran Souza Nobre Valor da Bolsa: 1.518,00 Previsão Orçamentária: 17.951,01 + 3.384,00 (auxílio transporte) Duração: 12 meses Jornada: 30 Horas Doc. Mov. Verba: Processo: 24.1.00022.43.3 Aluno: 13647718 - Heloiza Vieira de Souza Data de Cadastro: 27/05/2025 12:00</t>
  </si>
  <si>
    <t>Solicitação de Suplementação: 731/2024 Setor: Serviço de Comunicação, Pesquisa e Cultura e Extensão - Remanejamento N° 2025 50269045 Solicitante: 3472142-1 Maria Luísa Pestilla Tippi Valor da Bolsa: 1.412,00 Previsão Orçamentária: 14.120,00 + 2.820,00 (auxílio transporte) Duração: 10 meses Jornada: 30 Horas Doc. Mov. Verba: Processo: 23.1.00253.43.4 Aluno: 11761379 - Renan Azevedo de Carvalho Silva Data de Cadastro: 27/05/2025 12:00</t>
  </si>
  <si>
    <t>Solicitação de Suplementação: 1148/2024 Setor: Divisão Acadêmica Remanejamento N° 2025 50269142 Solicitante: 8471456-1 Fabio Hideki Sakuguti Valor da Bolsa: 1.518,00 Previsão Orçamentária: 17.449,28 + 3.600,00 (auxílio transporte) Duração: 12 meses Jornada: 30 Horas Doc. Mov. Verba: Processo: 24.1.00177.43.7 Aluno: 13714525 - Mariana Martins Costa Data de Cadastro: 27/05/2025 12:00</t>
  </si>
  <si>
    <t>Solicitação de Suplementação: 1486/2024 Setor: Diretoria Instituto de Física - Remanejamento N° 2025 50269185 Solicitante: 5008157-1 Veronica Espinosa Pintos Lopes Valor da Bolsa: 1.012,00 Previsão Orçamentária: 11.734,57 + 3.648,00 (auxílio transporte) Duração: 12 meses Jornada: 20 Horas Doc. Mov. Verba: Processo: 24.1.00224.43.5 Aluno: 13692629 - Larissa Andrade da Silva Data de Cadastro: 27/05/2025 12:00</t>
  </si>
  <si>
    <t>Solicitação de Suplementação: 1505/2024 - Remanejamento N° 2025 50269223 - Setor: Serviço de Pós-graduação em Física Solicitante: 2114950-1 Claudia Conde Barioni Valor da Bolsa: 1.518,00 Previsão Orçamentária: 17.703,68 + 3.672,00 (auxílio transporte) Duração: 12 meses Jornada: 30 Horas Doc. Mov. Verba: Processo: 24.1.00243.43.0 Aluno: 9773868 - Larissa Rachel Braga Alves Moretti Data de Cadastro: 27/05/2025 12:00</t>
  </si>
  <si>
    <t>Solicitação de Suplementação: 1740/2024 - Remanejamento N° 2025 50269266 - Setor: Serviço de Graduação Solicitante: 2333180-1 Katia Cilene Beltran Souza Nobre Valor da Bolsa: 1.518,00 Previsão Orçamentária: 17.951,01 + 3.672,00 (auxílio transporte) Duração: 12 meses Jornada: 30 Horas Doc. Mov. Verba: Processo: 24.1.00021.43.7 Aluno: 14838928 - Felipe Nascimento Silva Data de Cadastro: 27/05/2025 12:00</t>
  </si>
  <si>
    <t>Solicitação de Suplementação: 1741/2024 - Remanejamento N° 2025 50269282 - Setor: Divisão Acadêmica Solicitante: 2333180-1 Katia Cilene Beltran Souza Nobre Valor da Bolsa: 1.518,00 Previsão Orçamentária: 17.951,01 + 3.672,00 (auxílio transporte) Duração: 12 meses Jornada: 30 Horas Doc. Mov. Verba: Processo: 24.1.00022.43.3 Aluno: 13647718 - Heloiza Vieira de Souza Data de Cadastro: 27/05/2025 12:00</t>
  </si>
  <si>
    <t>Solicitação de Suplementação: 212/2025 Remanejamento N° 2025 50269320 - Setor: Serviço de Apoio à Pós-Graduação Interunidades Solicitante: 5019393-1 Thomas Alexandre Ferreira dos Santos Valor da Bolsa: 1.518,00 Previsão Orçamentária: 18.039,34 + 3.672,00 (auxílio transporte) Duração: 12 meses Jornada: 30 Horas Doc. Mov. Verba: Processo: 25.1.00023.43.0 Aluno: 15446520 - Clarissa Beatriz da Costa Bulling Data de Cadastro: 27/05/2025 12:00</t>
  </si>
  <si>
    <t>Solicitação de Suplementação: 296/2025 Remanejamento N° 2025 50269347 - Setor: Serviço de Pós-graduação em Física Solicitante: 2114950-1 Claudia Conde Barioni Valor da Bolsa: 1.518,00 Previsão Orçamentária: 18.025,21 + 3.672,00 (auxílio transporte) Duração: 12 meses Jornada: 30 Horas Doc. Mov. Verba: Processo: 25.1.00027.43.6 Aluno: 14587213 - Larissa Rodrigues Caetano Data de Cadastro: 27/05/2025 12:00</t>
  </si>
  <si>
    <t>Solicitação de Suplementação: 341/2025 - Remanejamento N° 2025 50269363 - Setor: Diretoria Instituto de Física Solicitante: 5008157-1 Veronica Espinosa Pintos Lopes Valor da Bolsa: 1.012,00 Previsão Orçamentária: 6.017,57 + 1.836,00 (auxílio transporte) Duração: 6 meses Jornada: 20 Horas Doc. Mov. Verba: Processo: 25.1.00054.43.3 Aluno: 13634940 - Joao Lucas Caputo Rabello Quadros Soares Data de Cadastro: 27/05/2025 12:00</t>
  </si>
  <si>
    <t>Solicitação Complementação: 459/2025 Setor: Setor de Suporte ao Usuário Solicitante: 5479786-1 Hercules Ramos Veloso de Freitas Valor da Bolsa: 1.518,00 Previsão Orçamentária: 18.216,00 + 3.672,00 (auxílio transporte) Duração: 12 meses Jornada: 30 Horas Doc. Mov. Verba: Processo: 25.1.00055.43.0 Aluno: 13734538 - Welington Silva da Costa Data de Cadastro: 27/05/2025 12:00 - Remanejamento N° 2025 50269401</t>
  </si>
  <si>
    <t>Solicitação de Suplementação: 460/2025 Setor: Setor de Suporte ao Usuário Solicitante: 5479786-1 Hercules Ramos Veloso de Freitas Valor da Bolsa: 1.518,00 Previsão Orçamentária: 18.216,00 + 3.672,00 (auxílio transporte) Duração: 12 meses Jornada: 30 Horas Doc. Mov. Verba: Processo: 25.1.00068.43.4 Aluno: 15652072 - Igor Souza Alcantara Data de Cadastro: 27/05/2025 12:00 - Remanejamento N° 2025 50269428</t>
  </si>
  <si>
    <t>Solicitação Suplementação: 119/2024 Setor: Serviço de Graduação Remanejamento N° 2025 50268600 Solicitante: 2333180-1 Katia Cilene Beltran Souza Nobre Valor da Bolsa: 1.518,00 Previsão Orçamentária: 17.951,01 + 3.384,00 (auxílio transporte) Duração: 12 meses Jornada: 30 Horas Doc. Mov. Verba: Processo: 24.1.00021.43.7 Aluno: 14838928 - Felipe Nascimento Silva Data de Cadastro: 27/05/2025 12:00</t>
  </si>
  <si>
    <t>Solicitação de Suplementação: 155/2024 Setor: Setor de Suporte ao Usuário - Remanejamento N° 2025 50268642 Solicitante: 5479786-1 Hercules Ramos Veloso de Freitas Valor da Bolsa: 1.320,00 Previsão Orçamentária: 15.840,00 + 3.384,00 (auxílio transporte) Duração: 12 meses Jornada: 30 Horas Doc. Mov. Verba: Processo: 23.1.00114.43.4 Aluno: 11846129 - Gabriel Santos Sant'Anna Data de Cadastro: 27/05/2025 12:00</t>
  </si>
  <si>
    <t>Solicitação de Suplementação: 414/2024 Remanejamento N° 2025 50269029 - Setor: Setor de Suporte ao Usuário - Solicitante: 5479786-1 Hercules Ramos Veloso de Freitas Valor da Bolsa: 1.320,00 Previsão Orçamentária: 15.840,00 + 3.384,00 (auxílio transporte) Duração: 12 meses Jornada: 30 Horas Doc. Mov. Verba: Processo: 24.1.00053.43.6 Aluno: 12523451 - Ayssa Regina Capello de Souza Data de Cadastro: 27/05/2025 12:00</t>
  </si>
  <si>
    <t>Solicitação de Suplementação: 805/2024 Setor: Serviço de Comunicação, Pesquisa e Cultura e Extensão Solicitante: 292275-1 Cristina Leite Valor da Bolsa: 1.012,00 Previsão Orçamentária: 11.490,80 + 3.552,00 (auxílio transporte) Duração: 12 meses Jornada: 20 Horas Doc. Mov. Verba: Processo: 23.1.00304.43.8 Aluno: 10693701 - Aghata Achilles de Oliveira Data de Cadastro: 27/05/2025 12:00</t>
  </si>
  <si>
    <t>Solicitação de Suplementação: Solicitação: 1125/2024 Setor: Diretoria Instituto de Física Solicitante: 3560046-1 Andre Machado Rodrigues Valor da Bolsa: 1.412,00 Previsão Orçamentária: 16.944,00 + 3.384,00 (auxílio transporte) Duração: 12 meses Jornada: 30 Horas Doc. Mov. Verba: Processo: 23.1.00334.43.4 Aluno: 12561023 - Luiza Teixeira Sodre de Carvalho Data de Cadastro: 27/05/2025 12:00</t>
  </si>
  <si>
    <t>Solicitação de Suplementação: 1147/2024 Setor: Serviço de Pós-graduação em Física Remanejamento N° 2025 50269126 Solicitante: 2114950-1 Claudia Conde Barioni Valor da Bolsa: 1.412,00 Previsão Orçamentária: 16.944,00 + 3.384,00 (auxílio transporte) Duração: 12 meses Jornada: 30 Horas Doc. Mov. Verba: Processo: 23.1.00448.43.0 Aluno: 9789834 - Táriky Meirelles Rocha Data de Cadastro: 27/05/2025 12:00</t>
  </si>
  <si>
    <t>Solicitação de Suplementação: 1301/2024 Setor: Serviço de Pós-graduação em Física Remanejamento N° 2025 50269169 Solicitante: 2114950-1 Claudia Conde Barioni Valor da Bolsa: 1.518,00 Previsão Orçamentária: 17.463,41 + 3.600,00 (auxílio transporte) Duração: 12 meses Jornada: 30 Horas Doc. Mov. Verba: Processo: 24.1.00168.43.8 Aluno: 11221369 - Andrey da Silva Araujo Data de Cadastro: 27/05/2025 12:00</t>
  </si>
  <si>
    <t>Solicitação de Suplementação: 1717/2024 - Remanejamento N° 2025 50269240 - Setor: Serviço de Graduação Solicitante: 2333180-1 Katia Cilene Beltran Souza Nobre - Valor da Bolsa: 1.518,00 Previsão Orçamentária: 17.845,01 + 3.672,00 (auxílio transporte) Duração: 12 meses Jornada: 30 Horas Doc. Mov. Verba: Processo: 24.1.00252.43.9 Aluno: 14753542 - Julia Rocha Paulino Data de Cadastro: 27/05/2025 12:00</t>
  </si>
  <si>
    <t>Solicitação de Suplementação: 546/2025 Setor: Diretoria Instituto de Física Solicitante: 3472142-1 Maria Luísa Pestilla Tippi Valor da Bolsa: 1.518,00 Previsão Orçamentária: 18.216,00 + 3.672,00 (auxílio transporte) Duração: 12 meses Jornada: 30 Horas Doc. Mov. Verba: Processo: 25.1.00086.43.2 Aluno: 14597681 - Mateus Fridman Jacinto Data de Cadastro: 27/05/2025 12:00 - Remanejamento N° 2025 50269444</t>
  </si>
  <si>
    <t>Professor(a) Visitante Estrangeiro</t>
  </si>
  <si>
    <t>Pagamento de Pro-Labore para participar da Comissão Julgadora do Concurso para Prof. Doutor junto ao DFMA - Junho 2025 - De 09 a 13 de junho 2025 - NE 02816538/2025 - Prof. Dr. Stefano Camera (Universidade de Torino) - Processo: 25.1.00058.43.9</t>
  </si>
  <si>
    <t>Pagamento de Pró-Labore para participar da Comissão Julgadora do Concurso para Prof. Doutor junto ao DFMA - Junho 2025 - De 09 a 13 de junho 2025 - NE 02785101/2025 - Prof. Dr. Patrick Peter (Institut D'Astrophysioqye de Paris) - Processo: 25.1.00058.43.9</t>
  </si>
  <si>
    <t>Professor(a) Visitante Nacional</t>
  </si>
  <si>
    <t>Pagamento de Pró-Labore para participar da Comissão Julgadora do Concurso para Prof. Doutor junto ao DFMA - Junho 2025 - De 09 a 13 de junho 2025 - NE 02816821/2025 - Prof. Dr. Rogério Rosenfeld (IFT/UNESP) - Processo: 25.1.00058.43.9</t>
  </si>
  <si>
    <t>Multa</t>
  </si>
  <si>
    <t>Secretaria Municipal das Subprefeituras referente a infração ambiental (Multa) em decorrência de exemplares arbóreos - Processo: 11.1.000912.49.5 - NE 2849207/2025</t>
  </si>
  <si>
    <t>Solicitação de reembolso pela compra de insumos emergenciais à confecção de experimento para o curso de Física Experimental III (4302213)</t>
  </si>
  <si>
    <t>Instituto Nacional do Seguro Social</t>
  </si>
  <si>
    <t>INSS Patronal sobre honorários de professores externos a USP - Processo 25.1.00058.43.2 - NE Inicial 02863390/2025 = R$ 2.000,00 - N.E. Reforço 02953713/2025 R$ 2.000,00</t>
  </si>
  <si>
    <t>Pagamento do passagens aéreas de professores que participaram de banca julgadora de concurso para contratação de professor doutor (MS-3) - DDC 118094 / 124841 - Fatura 28040...</t>
  </si>
  <si>
    <t>Pagamento do passagems aérea de professor que participará de banca julgadora de concurso para contratação de professor doutor (MS-3) - DDC 144451 - Fatura 28457...</t>
  </si>
  <si>
    <t>Pagamento da prestação de serviço de despachante, relacionado a emissão/renovação das licenças referente aos produtos químicos controlados.</t>
  </si>
  <si>
    <t>Ajustes de lançamentos referente as despesas realizadas no Grupo do Tesouro do processo de adiantamento nº : 25.1.00083.43.3, mas lançados nos RI dos professores - GOs 19165, 19217, 19218, 19184, 19222, 19237 e 19236 - Contrapartida Diretoria - RI ADM GC 4743</t>
  </si>
  <si>
    <t>Envio por SEDEX - Exemplar de banca para docente Profa Dra Amanda Cristina Teagno Lopes Marques, CEP: 01109-010 - (Nº.Objeto:OY442986466br)</t>
  </si>
  <si>
    <t>Pagamento de Auxílio para visita acadêmica ao Grupo Teórico de Materiais do DFMT e apresentação do seminário "Advancements in Graphene-Based Materials for Biosensing Electronics em 16/05/2025! NE 3042056 Proc. 25.1.57.43.2</t>
  </si>
  <si>
    <t>Envio de uma correspondência (trata-se de amostras de grafite), na modalidade SEDEX (com AR). Destinatária: Ingrid David Barcelos. Endereço: Rua Francisco Martini Netto, 53 Terras do Barão, Campinas, SP. CEP 13085634 - (Nº.Objeto:OY442986934br)</t>
  </si>
  <si>
    <t>Solicitação: 893/2025 Setor: Serviço de Pós-graduação em Física - Remanejamento N° 2025 50349766 Solicitante: 2114950-1 Claudia Conde Barioni Valor da Bolsa: 1.518,00 Previsão Orçamentária: 18.216,00 + 3.672,00 (auxílio transporte) Duração: 12 meses Jornada: 30 Horas Doc. Mov. Verba: 202503060186 Processo: 25.9.0013419.9 Aluno: 15573780 - Camila Galvão de Queiroz Data de Cadastro: 07/07/2025 10:21</t>
  </si>
  <si>
    <t>Rosangela Trevisan R. Ferreira</t>
  </si>
  <si>
    <t>Aquisição para uso imediato e emergencial de organizador plástico e vermiculita, para o armazenamento seguro e adequado de resíduos químicos. A vermiculita atua como material absorvente e inerte, reduzindo riscos de vazamentos e reações perigosas, enquanto os organizadores garantem a separação, identificação e transporte correto dos resíduos, em conformidade com as normas de segurança e exigências ambientais.</t>
  </si>
  <si>
    <t>Solicitação de reembolso pela compra emergencial de insumos para a confecção de experimentos do curso de Física Experimental III (4302213), coordenado pelo Prof. Nelson Carlin.</t>
  </si>
  <si>
    <t>DIR-SBI</t>
  </si>
  <si>
    <t>Maria de Fátima Alves de Sousa</t>
  </si>
  <si>
    <t>Aquisição de caixas de papelão, em caráter emergencial, para utilizar no armazenamento de teses e dissertações e desocupar o espaço onde estão na biblioteca em reforma.</t>
  </si>
  <si>
    <t>Rem. 503357928 - Código: 202500001926 - Descrição: #35615 - Período: 18/06/2025 08:30 a 18/06/2025 11:00 (0 diária(s)), Passageiros: 1, Tipo: CAMINHÃO, Atividade Didática: Não, Finalidade: Transporte de uma mesa ótica - GO 19333/ GC 4747...</t>
  </si>
  <si>
    <t>Reserva Pregão</t>
  </si>
  <si>
    <t>Aquisição de cadeiras, poltronas, armários e mesas Processo: 154.00005130/2025-60 - DC 53774/2025</t>
  </si>
  <si>
    <t>Manoela Brito</t>
  </si>
  <si>
    <t>Reembolso referente a confecção de carimbos para área administrativa.</t>
  </si>
  <si>
    <t>Envio de Um Sedex para: LARA – Instituto de Física da Universidade Federal Fluminense - UFF Campus da Praia Vermelha, São Domingos Rua Passo da Pátria, 156 CEP : 24210-240 – Niteroi – RJ A/C PROF. DR. ROBERTO MEIGIKOS - (Nº. Objeto:OY442990324br)</t>
  </si>
  <si>
    <t>Biolimp Ltda.</t>
  </si>
  <si>
    <t>NE.03583014 - Ata Registro de Preço - compra de papel toalha em bobina - DDC 180687 - DC 67554...</t>
  </si>
  <si>
    <t>Pagamento do passagens aéreas de professores que participaram de banca julgadora de concurso para contratação de professor doutor (MS-3) - DDC 186073 - Fatura 29166...</t>
  </si>
  <si>
    <t>Reembolso da compra de biscoitos para as reuniões dos colegiados.</t>
  </si>
  <si>
    <t>Café Fidelissima</t>
  </si>
  <si>
    <t>Compra de 10 quilos de café em grãos</t>
  </si>
  <si>
    <t>Referente ao cálculo de rateio do pool de gráficas relativo ao mês de maio de 2025 - Remanejamento 50352643/2025</t>
  </si>
  <si>
    <t>Referente ao cálculo de rateio do pool de gráficas relativo ao mês de abril de 2025 - Remanejamento 50352708 /2025</t>
  </si>
  <si>
    <t>Reserva</t>
  </si>
  <si>
    <t>Reserva 3618438 - Pregão - aquisições de móveis de escritórios (armário, cadeira, banqueta, sofá e puff) - DDC 10692 - DC 45950...</t>
  </si>
  <si>
    <t>Persianas Nova América Ltda</t>
  </si>
  <si>
    <t>Aquisição de persianas com instalação para as janelas da sala 8 prédio da Química - Laboratório - Prof Atílio</t>
  </si>
  <si>
    <t>Solicitação: 1033/2025 Setor: Diretoria Instituto de Física Solicitante: 5008157-1 Veronica Espinosa Pintos Lopes Valor da Bolsa: 1.012,00 Previsão Orçamentária: 12.144,00 + 3.672,00 (auxílio transporte) Duração: 12 meses Jornada: 20 Horas Doc. Mov. Verba: Processo: Aluno: Data de Cadastro: 10/07/2025 09:25</t>
  </si>
  <si>
    <t>Diretoria - RORÇ EQUIP DIVERSOS E INFORMÁTICA</t>
  </si>
  <si>
    <t>Wescley Teixeira Carvalho</t>
  </si>
  <si>
    <t>Contrato de serviço continuo de informática - DC 21658/2023 - Pregão 09/2023</t>
  </si>
  <si>
    <t>Aquisição de tibos flexiveis DC 120879</t>
  </si>
  <si>
    <t>Super Solicite Licitações Ltda</t>
  </si>
  <si>
    <t>Aquisição de cabo para equipamento de informática DC 120879 NE 422028</t>
  </si>
  <si>
    <t>Phonoway Soluções em Teleinformática</t>
  </si>
  <si>
    <t>Aquisição de telefone digital sem fio DC 2428 NE 451893</t>
  </si>
  <si>
    <t>Leonardo Passos Goebel</t>
  </si>
  <si>
    <t>DISPONIBILIZACAO DE LICENCA PARA USO DE SOFTWARE DC 2096 NE 920273</t>
  </si>
  <si>
    <t>Wescley Teixeira Caravalho</t>
  </si>
  <si>
    <t>Referente ao 2º TAC - Serviço de informática - Processo: 23.1.00046.43.9 - Período 24/03/2025 a 23/03/2026</t>
  </si>
  <si>
    <t>Hewllex Comercio de Produtos Eletro Eletronicos Lt</t>
  </si>
  <si>
    <t>NE.01828508 - Aquisição de Impressora Plotter DC 23905 - Alterado o valor de R$ 4.154,88...</t>
  </si>
  <si>
    <t>GS Comercio de Equipamentos e Servicos Ltda.</t>
  </si>
  <si>
    <t>NE.02423919 - Aquisição de cabos e conctores para informática DC 27820 Revserva 1627669 - Alterado o valor de R$ 24.689,00...</t>
  </si>
  <si>
    <t>Reserva 1807101 / 1807195 - Pregão - serviços de instalação, desinstalação e aquisições de ar condicionado - DDC 318660 / 2024 - DC 11664...</t>
  </si>
  <si>
    <t>NE.02467878 - Aquisição de no-break - DDC 57877 - DC 33781 - Alterado o valor de R$ 660,76...</t>
  </si>
  <si>
    <t>Reserva 2806745 - Aquisição de 01 impressora de etiquetas para atendimento do Serviço de Almoxarifado e Patrimônio do IFUSP - DDC 114005 - DC 52190 - Cancelado o valor de R$ 7.233,97...</t>
  </si>
  <si>
    <t>Diretoria - Segurança</t>
  </si>
  <si>
    <t>ATA-SV</t>
  </si>
  <si>
    <t>DCN Uniformes e Serviços Ltda</t>
  </si>
  <si>
    <t>Aquisição de uniformes para a Seção de Vigilância DC 3777 NR 516618 NE 959137</t>
  </si>
  <si>
    <t>União Forte Contra Incêndio Ltda</t>
  </si>
  <si>
    <t>Serviço de recarga de extintores de incêndio DC 25643/2021 - 3º TAC - NE 1559566/2025 - Processo: 21.1.319.43.3</t>
  </si>
  <si>
    <t>Cancelado - Aquisição de PLACA DE AVISO e LACRE DE SEGURANCA para sinalização de extintores e hidrantes de incêndio - Processo: 154.00003793/2025-40 - Cancelado o valor de R$ 10.890,26...</t>
  </si>
  <si>
    <t>Reserva 2890010 - Pregão - Aquisição de sapatos e botas de segurança - DDC 45542 - DC 54831...</t>
  </si>
  <si>
    <t>Diretoria - Treinamento Servidores</t>
  </si>
  <si>
    <t>Reserva 3635642 - Contratação de treinamento/curso de reciclagem em NR10 e NR10 (SEP) - DDC 180660 - DC 71209...</t>
  </si>
  <si>
    <t>CONVÊNIO - Grupo 179 - Jose Fernando Diniz Chubaci</t>
  </si>
  <si>
    <t>Gilson Schaberle Gouveia</t>
  </si>
  <si>
    <t>NE.00149755 - Bolsa de mestrado do projeto "NICOP" - coordenado pelo Prof. José Fernando Diniz Chubaci...</t>
  </si>
  <si>
    <t>Gilson Schaberle Goveia</t>
  </si>
  <si>
    <t>NE.01628290/2025 - Reforço da NE.00149755/2025 - Bolsa Mestrado - Referente ao período de Março a Dezembro de 2025 - Processo: 23.1.69.43.9 - ONR -G - Prof. Chubaci</t>
  </si>
  <si>
    <t>Bolsa Pós Doc</t>
  </si>
  <si>
    <t>Bolsa Pós Doc Edital IF-36/2025 - Dra Betzabel Noemi Silva Carrera NE 2461292/2025 - Processo: 25.1.91.43.6</t>
  </si>
  <si>
    <t>Pagamento do passagem aérea para apresentação de trabalho cientifico "21st Intenational Conference on Solid State Dosimetry" - Cidade do México - México - de 08 a 13/06/2025 - DDC 65004 - Fatura 27539...</t>
  </si>
  <si>
    <t>RI - Lab Cristalografia</t>
  </si>
  <si>
    <t>Sérgio Alexandre da Silva</t>
  </si>
  <si>
    <t>Reembolso da N.F. 1.337.291 (anexa) pela compra, em caráter de urgência, para uso no Lab. de Cristalografia do DFAP/IFUSP.</t>
  </si>
  <si>
    <t>Eutox Gases e Solda Ltda</t>
  </si>
  <si>
    <t>Reembolso da N.F.000057161 - Eutox Gases e Solda Ltda. pela compra em caráter de urgência, destinada ao uso no Lab.de Cristalografia do DFAP/IFUSP. fia di</t>
  </si>
  <si>
    <t>Reembolso pela compra de material de consumo, em caráter de urgência, para uso no Lab. de Cristalografia_DFAP/IFUSP.</t>
  </si>
  <si>
    <t>Reembolso referente à compra de material de consumo, em caráter de urgência, para uso no Lab.de Cristalografia do DFAP.</t>
  </si>
  <si>
    <t>TAXA - Prefeitura SP</t>
  </si>
  <si>
    <t>TRSS</t>
  </si>
  <si>
    <t>NE.00924864 - Pagamento de Taxa de Resíduos Sólidos de Serviços de Saúde - TRSS - Exercício 2.025...</t>
  </si>
  <si>
    <t>RI - Cecilia Salvadori</t>
  </si>
  <si>
    <t>LABSYNTH PRODUTOS PARA LABORATÓRIO LTDA</t>
  </si>
  <si>
    <t>Reagentes para uso no Laboratório de Filmes Finos</t>
  </si>
  <si>
    <t>Diretoria - Manutenção Predial</t>
  </si>
  <si>
    <t>Casa Pedroso Materiais para Construção Ltda</t>
  </si>
  <si>
    <t>Aquisição emergencial para conclusão dos serviços de pintura da biblioteca localizada no Edifício Conjunto Abrahão de Moraes Bloco A. (três latas de tinta PVA Branco de 18 litros, e uma lata de 18 litros de tinta PVA na cor concreto)</t>
  </si>
  <si>
    <t>Lâmpião de Gás Comercial Elétrica LTDA.</t>
  </si>
  <si>
    <t>Compra de material de infraestrutura de rede de dados e elétrica para instalação na reforma do Conjunto Abrahão de Moraes.</t>
  </si>
  <si>
    <t>Click Door Com. Maq. Equip. Ltda</t>
  </si>
  <si>
    <t>Serviços emergências para manutenção das portas de vidros automatizadas, da entrada do Edifício Milênio e da entrada da sala Pró Aluno do Edifício Principal Ala 2 do 1ª pavimento.</t>
  </si>
  <si>
    <t>Eduardo Ureshino</t>
  </si>
  <si>
    <t>Compra de material hidráulico para uso no IF, argamassa pronta e lixa para uso na Biblioteca (R$ 507,08)***Pedra miracema Biblioteca (R$ 49,90)***Arruela e parafuso Biblioteca (R$ 130,00)***Argamassa pronta (R$141,86)</t>
  </si>
  <si>
    <t>Lampião de Gás</t>
  </si>
  <si>
    <t>Conector de torção para iluminação da Biblioteca (R$ 240,00)</t>
  </si>
  <si>
    <t>Casa Pedroso Materiais Para Construção Ltda EPP</t>
  </si>
  <si>
    <t>Aquisição emergencial, para conclusão de serviços em andamento de pintura no Conjunto Abrahão de Moraes Bloco "A" - Biblioteca</t>
  </si>
  <si>
    <t>VINICIUS DE PAULA FLAUZINO</t>
  </si>
  <si>
    <t>Manutenção corretiva emergencial dos Ares condicionados do Auditórios Abrahão de Moraes do Conjunto Abrahão de Moraes Bloco A. Numero de patrimônio: 043.009.319 e 043.009.320</t>
  </si>
  <si>
    <t>Troca de fechadura e manutenção das salas 3103, 3058 da FMA.</t>
  </si>
  <si>
    <t>Compra de material de pintura para Biblioteca (reforma) R$ 1509,42****Compra de kit caixa acoplada para o LINAC e AVF R$ 859,80****Compra de torneira de bóia para o Tokamak, removedor pintoff AVC lousa, tinta para Biblioteca (reforma)***R$1043,09</t>
  </si>
  <si>
    <t>Local Vazamento Ind. de Impermeabilizantes LTDA</t>
  </si>
  <si>
    <t>Compra de 06 baldes de 18kg de impermeabilizante para reparo emergencial na Biblioteca.</t>
  </si>
  <si>
    <t>Alexsandro Saraiva de Morais</t>
  </si>
  <si>
    <t>Instalação emergencial de perfilados em alumínio e borracha, para fixação de vidros existentes para nova área administrativa da Biblioteca.</t>
  </si>
  <si>
    <t>Marcos Santos de Souza</t>
  </si>
  <si>
    <t>Compra de material elétrico para infraestrutura e ligação do torno CNC que fica na eletroerosão.</t>
  </si>
  <si>
    <t>Compra de fechaduras para portas da FAP, FNC e FMA</t>
  </si>
  <si>
    <t>Compra de material hidráulico, material elétrico comum, vedantes em geral para calhas (R$1.395,30)****Massa pronta para acabamento (R$ 34,56)</t>
  </si>
  <si>
    <t>Limax Construtora Ltda</t>
  </si>
  <si>
    <t>Desinstalação e instalação de ar condicionado de 80.000 Btu/h do Auditório Professor Giuseppe do Edifício do Anexo 2 do 2ª pavimento. Numero de patrimônio: 043.007.588. Para instalação no Auditório Abrahão de Moraes para reformo de climatização do auditório.</t>
  </si>
  <si>
    <t>Parafuso inox para quadro comemorativo, rodízio para painel CPG, cadeado vigilância (R$ 238,10 ***Z-PAR***), material elétrico para sala 2004, e quadro AVF (R$ 555,48***COPELLI***), troca de quadro de ar condicionado Ala 1, 3º andar, ADM, necessário para atender a demanda de ar condicionado, das novas salas destinada às Comissões (R$ 4.320,00***COPELLI)</t>
  </si>
  <si>
    <t>Compra de material elétrico (DUTOTEC) uso na FGE Ala I e AVF R$ 964,72****Parafuso para bucha 8mm sextavado R$ 100,00****</t>
  </si>
  <si>
    <t>Imperpluv Impermeabilização Pintura e Reformas EPP</t>
  </si>
  <si>
    <t>Serviço de impermeabilização de laje da cobertura do Edifício Adama Jafet - Compra 67927/2024 - Processo: 154.00003784/2024-78 NE 55289/2025</t>
  </si>
  <si>
    <t>Elevadores Atlas Schindler Ltda</t>
  </si>
  <si>
    <t>Contrato de manutenção de elevadores Exercício 2025 - Compra 182127/2021 - Processo: 21.1.420.43.6</t>
  </si>
  <si>
    <t>Exterminexx Controle de Pragas Ltda.</t>
  </si>
  <si>
    <t>Contrato de serviço de dedetização e desratização DC 113331/2023 - Processo: 23.1.270.43.6</t>
  </si>
  <si>
    <t>Minetto Eletro Refrigeração Ltda</t>
  </si>
  <si>
    <t>Contrato de manutenção em equipamento condicionador de Ar - Exercício 2025 - Compra 41924/2022 - NE 58717/2025 - Processo: 22.1.75.43.8</t>
  </si>
  <si>
    <t>ALGV Com. Eletr. e Serv. ADm. Ltda - ME</t>
  </si>
  <si>
    <t>Contrato de serviço de transporte de carga não especializada - Exercício 2025 - NE 58725/2025 - Processo: 23.1.58.43.7</t>
  </si>
  <si>
    <t>Itopro Instalação e Manutenção de Ar Condicionado</t>
  </si>
  <si>
    <t>Serviço de manutenção de aparelho de ar condicionado Exercício 2025 NE 128685/2025 - Processo:154.00002771/2024-81</t>
  </si>
  <si>
    <t>Viks Elevadores Ltda</t>
  </si>
  <si>
    <t>Contrato de serviço de manutenção transportador estacionário de pessoas - Exercício 2025 - Compra 137486/2023 - Pregão 43/2023</t>
  </si>
  <si>
    <t>Contrato de manutenção de elevadores Exercício 2025 - Compra 53601/2022 - NE 129703/2025 - Exercício 2025</t>
  </si>
  <si>
    <t>Alair Sichocki ME</t>
  </si>
  <si>
    <t>Contrato de serviço de Jardinagem Exercício 2025 - Compra 155867/2023 Pregão 52/2023 - Processo: 23.1.356.43.8 - NE 129762/2025</t>
  </si>
  <si>
    <t>Acarve Comercio e Triunfal Maquinas</t>
  </si>
  <si>
    <t>NE.01275592 / 01275606 - Aquisição de soprador térmico, tipo pistola e lavadora de alta pressão DC 706271 DC 706301 - Alterado o valor de R$ 3.370,01...</t>
  </si>
  <si>
    <t>Número da solicitação: 2998 Data da solicitação: Feb 13 2025 Unidade: IF - Instituto de Física Serviço: Áreas Verdes Tipo: Remoção de árvore Descrição: Devido as fortes chuvas de hoje, 13/02/2025, no período da tarde, uma árvore de grande porte caiu, fechando o acesso de pedestres sentido a Rua do Matão. Remanejamento N° 2025 50106626</t>
  </si>
  <si>
    <t>Agro Comercial GES Ltda.</t>
  </si>
  <si>
    <t>NE.01744916 - Aquisição de serra elétrica 81/2"para o setor de manutenção predial - IFUSP DC 17638 - Alterado o valor de R$ 2.726,35...</t>
  </si>
  <si>
    <t>Souza e Figueiredo Construções Ltda</t>
  </si>
  <si>
    <t>Serviços emergenciais em estruturas de drywall, na área administrativa da biblioteca do IF.</t>
  </si>
  <si>
    <t>Contrato de serviço de transporte de carga não especializada - 2º TAC</t>
  </si>
  <si>
    <t>Rodrigo da Graca Aranha Boiteux</t>
  </si>
  <si>
    <t>NE.02807008 - Serviços de vidraçaria para trocas de vidros quebrados e trincados - DDC 34702 - DC 34915 - Alterado o valor de R$ 6.886,50...</t>
  </si>
  <si>
    <t>Reserva 2286865 - Pregão - Aquisição de materiais elétricos (lâmpadas e luminárias) - DDC 117683 - DC 42772...</t>
  </si>
  <si>
    <t>Ajustes de lançamentos referente as despesas realizadas no Grupo do Tesouro da Manutenção Predial do processo de adiantamento nº : 25.1.00060.43.3, mas lançados nos RI da professora - GO 19095 - Contrapartida Diretoria - RI ADM GC 4739</t>
  </si>
  <si>
    <t>ATA-LIMP</t>
  </si>
  <si>
    <t>Karolinny Pereira dos Santos</t>
  </si>
  <si>
    <t>NE.03119687 - Aquisição de tapetes personalizados (capachos) para uso nas dependências do Instituto de Física - DDC 118604 - DC 52034 - Alterado o valor de R$ 7.158,00...</t>
  </si>
  <si>
    <t>Reparos emergenciais no TR de refrigeração do Auditório Abrahão de Moraes, n° de patrimônio: 043.009.319</t>
  </si>
  <si>
    <t>Compra de material elétrica para laboratório Volta F, para infraestrutura do projeto de medição de temperatura no IF, adequação do quadro da Biblioteca (R1.182,77)****reparo HYDRA LUXO sanitário Ala térreo masculino (R$ 540,00)****VRP instalação cavalete Tokamak (R$ 295,00)****Material pintura para a sala 3139 e material hidráulico de reposição (R$1.336,45)****Kit caixa acoplada e assento uso nos sanitários do IF (R$ 1.424,90)****</t>
  </si>
  <si>
    <t>Adilson Batista Machado</t>
  </si>
  <si>
    <t>Aquisição de adaptadores de tomada de '10A / 20A (4 peças) , e um filtro de linha de 20A três tomadas.(uma peça). Para Assistência Técnica Acadêmica.</t>
  </si>
  <si>
    <t>Thermontime Serviços de Tecnologia Ltda</t>
  </si>
  <si>
    <t>Troca emergencial da hélice do motor do compressor da condensadora da sala 3049 do Edifício Principal Ala 2 do 3ª pavimento. Numero de patrimônio: 043.021.313</t>
  </si>
  <si>
    <t>PUSP - Capital</t>
  </si>
  <si>
    <t>Rem. 50304282 - Solicitação de serviço (3739) - Serviços de podas de árvores, conforme OF. ATO 007/2024"</t>
  </si>
  <si>
    <t>Multilixo Remocoes de Lixo Ltda.</t>
  </si>
  <si>
    <t>NE.03065331 - Ata Registro de Preço - Serviço de locação de 02 caçambas de 5m3 - DDARP 176280 - DC 59993.</t>
  </si>
  <si>
    <t>Compra de fechaduras (Didático, VDG, Marcelo Damy) R$ 634,00*****Disjuntores (VDG, AVF, INTERRUPTOR) r$ 815,46*****porcas e parafusos, rodízio para painel (CPG) R$253,00</t>
  </si>
  <si>
    <t>Troca de turbina quebrada do aparelho de ar condicionado (evaporadora) da secretaria da Diretoria n° 3157, do Edifício Principal Ala 1 do 3ª pavimento. Numero de patrimônio: 043.005.094 - GREE / Split Hi-Wall de 18.000 Btu/h.</t>
  </si>
  <si>
    <t>Rem. 50321705 - Serviço de coleta, transporte, tratamento e destino final de lâmpadas fluorescentes inservíveis - OF. PUSP-CB/008 - 13/02/2025..</t>
  </si>
  <si>
    <t>Click-Door Industria e Comércio e Exp. de Maq.</t>
  </si>
  <si>
    <t>Manutenção preventiva e corretiva emergencial da porta de vidro do acesso ao acervo da Biblioteca do Conjunto Abrahão de Moraes do Bloco "A".</t>
  </si>
  <si>
    <t>Compra emergencial da fechadura (reparo) da porta de entrada do Auditório Cesar Lattes, do Edifício Anexo 1 do 2ª pavimento.</t>
  </si>
  <si>
    <t>Desinstalação e instalação emergencial de aparelho de ar condicionado para Auditório Abrahão de Moraes do Conjunto Abrahão de Moraes Bloco "A". Numero de patrimônio: 043.007.589 - Aparelho de ar condicionado Carrier Piso Teto de 80.000 Btu/h.</t>
  </si>
  <si>
    <t>Casa Pedroso Materiais para Construção Ltda-EPP</t>
  </si>
  <si>
    <t>Aquisição de material emergencial para atendimento de solicitações junto a manutenção predial para troca de filtros de purificadores de água e bebedouros de pressão vencidos. (8 unidades de filtro C+3; 9 unidades de filtro Zuflow ZF 2210; 9 unidades de Filtro Aquaflow 200; um Chuveiro para Edifício Química /Microton; uma veda rosca)</t>
  </si>
  <si>
    <t>Adilson batista Machado</t>
  </si>
  <si>
    <t>Compra imediata para conclusão de serviços pendentes de solicitações de serviços a manutenção predial (uma unidade de cola branca de 1Kg; Sifão Universal 4 unidades; Válvula de pia 31/2" -duas unidades; 12 lâmpadas T8-20 Watts.)</t>
  </si>
  <si>
    <t>Compra imediata para conclusão de serviços junto ao Laboratório de Demonstrações e Didático.(Terminais Ilhos de 6mm2, 2,5 mm2 (pacote com 100 unidades) ,Split Bold de 25 mm (pacote com 10 unidades) , uma válvula americana)</t>
  </si>
  <si>
    <t>Compra imediata para conclusão dos serviços de fechamento em alvenaria de umas das portas da Biblioteca do Conjunto Abrahão de Moraes Bloco 'A' - (60 blocos de 19x19x39; 20 sacos de areia de 20 Kg; 2 sacos de cal para argamassa de 20 Kg e um cimento de 50 Kg)</t>
  </si>
  <si>
    <t>RD - Cristiano Luis Pinto Oliveira</t>
  </si>
  <si>
    <t>Gabriel Barros dos Santos</t>
  </si>
  <si>
    <t>Aquisição de servidor mono 06 núcleos DC 121794</t>
  </si>
  <si>
    <t>Estorno do remanejamento nº 2025 50035486, de 22/01/2025 - REMANEJAMENTO 50085203 / 2025 - Contrapartida GC 4640</t>
  </si>
  <si>
    <t>RI - Criogenia FMT</t>
  </si>
  <si>
    <t>Marco Antonio Meira</t>
  </si>
  <si>
    <t>Aquisição de produtos hidráulicos para uso imediato no laboratório de Criogenia do depto. FMT do IF</t>
  </si>
  <si>
    <t>Aquisição de tubos, baterias e condutores elétricos DC 121190</t>
  </si>
  <si>
    <t>Gustavo Henrico de Souza Miranda</t>
  </si>
  <si>
    <t>Aquisição de tubos, bateria selada e condutores elétricos DC 121190 NE 422486/422494/422508</t>
  </si>
  <si>
    <t>Tuguri Edige Comercial Ltda</t>
  </si>
  <si>
    <t>Aquisição de equipamentos para Laboratório medidor de gases DC 122685 PROC SEI : 15400000100/2025-67</t>
  </si>
  <si>
    <t>Diretoria - Transporte</t>
  </si>
  <si>
    <t>Trivale Instituicao de Pagamento Ltda.</t>
  </si>
  <si>
    <t>NE.00124248 - Contrato 16/2022 - RUSP - Prestação de serviços de Gerenciamento do Abastecimento de Combustíveis em Veículos e Equipamentos - Exercício 2.025...</t>
  </si>
  <si>
    <t>Associacao dos Taxis PRIME</t>
  </si>
  <si>
    <t>NE.00121567 - Contrato de transporte por táxi - Exercício 2.025...</t>
  </si>
  <si>
    <t>Pool</t>
  </si>
  <si>
    <t>Código: 33146 Unidade Solicitante: 43-IF Centro Gerencial: \DIR\ATA Solicitante: Antonio Terassi Neto (2638499) E-mail do solicitante: aterassi@if.usp.br Polo Gestor: 1 - POOL-C Período: 19/01/2025 09:30 a 25/01/2025 13:45 Veículo: VAN / PASSAGEIRO Passageiros: 10 Finalidade: O XXVI Simpósio Nacional de Ensino de Física (XXVI SNEF) será realizado no Campus do Gragoatá da Universidade Federal Fluminense, na cidade de Niterói, RJ, entre os dias 20 e 24 de janeiro de 2025.</t>
  </si>
  <si>
    <t>Transposicao Interna</t>
  </si>
  <si>
    <t>Rem.50152148 - Código: 202500000846 - Descrição: #33925 - Período: 11/03/2025 08:30 a 11/03/2025 14:00 (0 diária(s)), Passageiros: 0, Tipo: CAMINHÃO, Atividade Didática: Não, Finalidade: Serviço interno de transporte de material da biblioteca para outro setor....</t>
  </si>
  <si>
    <t>Rem. 50164260 - Código: 202500000898 - #33926 - Período: 12/03/2025 08:30 a 12/03/2025 14:00 (0 diária(s)), Passageiros: 0, Tipo: CAMINHÃO, Atividade Didática: Não, Finalidade: Serviço interno de transporte de material da biblioteca para outro setor - GC 4711...</t>
  </si>
  <si>
    <t>Rem. 503357928 - Código: 202500001926 - Descrição: #35615 - Período: 18/06/2025 08:30 a 18/06/2025 11:00 (0 diária(s)), Passageiros: 1, Tipo: CAMINHÃO, Atividade Didática: Não, Finalidade: Transporte de uma mesa ótica - GO 19332..</t>
  </si>
  <si>
    <t>RI - Fluídos complexos FEP</t>
  </si>
  <si>
    <t>MAMUTE ELETRONICA LTDA - ME</t>
  </si>
  <si>
    <t>Compra urgente de materiais eletrônicos pois nos projetos de pesquisa coordenados pelo Prof. Cristiano, há a necessidade de desenvolver dispositivos para movimentação e controle utilizando componentes eletrônicos controlados via software. Estes materiais darão suporte para estes projetos, beneficiando os projetos do GFCx.</t>
  </si>
  <si>
    <t>Queller Informática</t>
  </si>
  <si>
    <t>Compra urgente de materiais para conserto de computador utilizado para pesquisas coordenadas pelo Prof. Cristiano, este computador dá suporte para projetos, beneficiando o GFCx.</t>
  </si>
  <si>
    <t>SHIMADZU DO BRASIL COMÉRCIO LTDA</t>
  </si>
  <si>
    <t>Necessidade urgente de conserto do Analisador Térmico do laboratório do GFCx localizado na sala 134, Ed. Adma Jafet. O equipamento é utilizado para análise de calorimetria e há a necessidade urgente do conserto pois há amostras para serem medidas para teses de doutorado e outras pesquisas.</t>
  </si>
  <si>
    <t>Pgto Diária N° 202500042 - Dennys Reis - 5643494 Unidade - Destino: São Carlos/SP-Brasil Convênio: 0 - Saída Prevista: 09/06/2025 - 07:00 Término Prevista: 13/06/2025 - 18:00 Diárias Nacionais: Completas: 4 - Simples: 1 - Finalidade da Diária: Desenvolver trabalho científico no laboratório do Prof. Dr. Lino Misoguti, no Instituto de Física de São Carlos da USP. Aprender e fazer experimentos com a técnica de óptica não linear denominada rotação não linear da polarização elíptica (RNLPE), criada e desenvolvida pelo prof. Misoguti.</t>
  </si>
  <si>
    <t>Diretoria - Terceirizados Segurança e Limpeza</t>
  </si>
  <si>
    <t>Albatroz Segurança e Vigilância Ltda.</t>
  </si>
  <si>
    <t>NE.01658211 - Contrato de Serviços de Vigilância e Segurança Patrimonial - DC 106744 / 2024 - RUSP - Alterado o valor de R$ 824.770,05...</t>
  </si>
  <si>
    <t>Viva Servicos Ltda.</t>
  </si>
  <si>
    <t>NE.00146969 - Contrato N.o 14/2022 - RUSP - Serviços de limpeza, asseio e conservação predial - Exercício 2.025...</t>
  </si>
  <si>
    <t>NE.00147680 - Contrato n.o 07/2020 - RUSP - Contrato de Serviços de Vigilância e Segurança Patrimonial - Exercício 2.025...</t>
  </si>
  <si>
    <t>NE.00961719 - Reforço da NE.00146969 - Contrato N.o 14/2022 - RUSP - Serviços de limpeza, asseio e conservação predial - Exercício 2.025...</t>
  </si>
  <si>
    <t>NE.01025600 - Reforço da NE.00147680 - Contrato n.o 07/2020 - RUSP - Contrato de Serviços de Vigilância e Segurança Patrimonial - Exercício 2.025...</t>
  </si>
  <si>
    <t>NE.01264485 - Reforço da NE.00146969 - Contrato N.o 14/2022 - RUSP - Serviços de limpeza, asseio e conservação predial - Exercício 2.025...</t>
  </si>
  <si>
    <t>RD - CCEx</t>
  </si>
  <si>
    <t>Verba transferida para o RD Vitor R Vanin - GC 4753</t>
  </si>
  <si>
    <t>RI - Gabriel Teixeira Landi</t>
  </si>
  <si>
    <t>Aquisição de mobiliário DC 125226 Reserva 153124 Proc SEI 15400008570/2024-98</t>
  </si>
  <si>
    <t>RINF - OUTRAS UNIDADES Equip Divers Inform</t>
  </si>
  <si>
    <t>Aquisição de telefones VoIP utilizando a ata de registro de preço resultante do pregão 10-2024, Processo SEI 154.00005048/2024-54. O recurso a ser utilizado é proveniente dos remanejamentos 50090183, 50164624, 50164608 e 50164586 de 2024. Dc 6148 NE 454620</t>
  </si>
  <si>
    <t>CETI-SC</t>
  </si>
  <si>
    <t>Devolução do Remanejamento 50592260 / 2024 - Referente a Aquisição de 2 minicomputadores i5 tipo 1, por meio de ata de registro de preços do Instituto de Física que não foi possível comprar - Remanejamento N° 2025 50088709</t>
  </si>
  <si>
    <t>MAC</t>
  </si>
  <si>
    <t>Devolução de saldo remanescente de remanejamentos feitos em 2024 para compra de diversos equipamentos pelo registro de preço do IFUSP - Remanejamento N° 2025 50088725</t>
  </si>
  <si>
    <t>RI - Marcelo Gameiro Munhoz</t>
  </si>
  <si>
    <t>Marco Aurelio Lisboa Leite</t>
  </si>
  <si>
    <t>Compra emergencial de material elétrico para manutenção do laboratório HEPIC.</t>
  </si>
  <si>
    <t>Wescley Teixeira</t>
  </si>
  <si>
    <t>Prestação de serviço referente ao desenvolvimento de Portal Web para Grupo de Pesquisa HEPIC-IFUSP. Página da vertente brasileira do IPPOG (International Particle Physics Outreach Group, um grupo internacional de divulgação das Física de Partículas).</t>
  </si>
  <si>
    <t>Compra de calcado segurança para sala limpa HEPIC</t>
  </si>
  <si>
    <t>Compra de componentes eletrônicos para laboratório (HEPIC). Reembolso Marco Leite, material pago via transferência bancária</t>
  </si>
  <si>
    <t>Compra componentes eletrotônicos para laboratório</t>
  </si>
  <si>
    <t>Referente taxa adm 10% GC 4609 - Recibo 04/2025 - Recebemos de Woo Freight Co, Ltd - Korea referente a venda de 120 Sampa (Sampa Tested Good)</t>
  </si>
  <si>
    <t>POLI</t>
  </si>
  <si>
    <t>Valor referente a 50% da venda de 120 Sampa (Sampa Tested Good) para o professor Wilhelmus van Noije - Remanejamento N° 2025 50078169</t>
  </si>
  <si>
    <t>Valor referente a 50% da venda de 120 Sampa (Sampa Tested Good) para o professor Wilhelmus van Noije Remanejamento N° 2025 50078487</t>
  </si>
  <si>
    <t>Marcel Keiji Kuriyama</t>
  </si>
  <si>
    <t>4 Vibrastop de 70kg cada, rosca 3/8" / para manutenção da infraestrutura do laboratório HEPIC/IFUSP</t>
  </si>
  <si>
    <t>Válvulas e conexões pneumáticas para a manutenção da infraestrutura do laboratório HEPIC/IFUSP</t>
  </si>
  <si>
    <t>10 caixas com 100 unidades de Luva Nitrilica preta sem pó / Para uso no laboratório HEPIC/IFUSP</t>
  </si>
  <si>
    <t>Ricardo Menegasso</t>
  </si>
  <si>
    <t>Tomada industrial femea 3P+T 32A 200/250V / Para manutenção da infraestrutura do laboratório HEPIC/IFUSP</t>
  </si>
  <si>
    <t>Material para manutenção das instalações do laboratório HEPIC</t>
  </si>
  <si>
    <t>Parafusos, porcas e arruelas de aço inox para manutenção da infra-estrutura do laboratório HEPIC/IFUSP</t>
  </si>
  <si>
    <t>Compra de válvulas e conexões pneumáticas para manutenção da infraestrutura do laboratório HEPIC/IFUSP.</t>
  </si>
  <si>
    <t>Compra material para laboratório</t>
  </si>
  <si>
    <t>Bandeja de rack 2U para manutenção da infraestrutura do laboratório HEPIC/IFUSP</t>
  </si>
  <si>
    <t>6 Cotovelo macho de latão e 10 porca 3/8</t>
  </si>
  <si>
    <t>Porcas e parafusos de plástico para a manutenção da infraestrutura do laboratório HEPIC/IFUSP</t>
  </si>
  <si>
    <t>Compra de componentes eletrônicos para a manutenção da infra-estrutura do laboratório HEPIC/IFUSP</t>
  </si>
  <si>
    <t>7 unidades de Conector metálico 1/4" BSP x tubo 6mm para manutenção da infraestrutura do laboratório HEPIC/IFUSP</t>
  </si>
  <si>
    <t>Compra de filamento flexível (TPU) para impressão 3D, para manutenção da infraestrutura do laboratório HEPIC/IFUSP</t>
  </si>
  <si>
    <t>RD Básico - Marcelo Gameiro Munhoz</t>
  </si>
  <si>
    <t>Participação no Simpósio 90 Anos de Física No IFUSP Vitória Vieira Chirazava, Rebeca Alice Santos Leiva, Mariana Madeo Morilhas e Lucas Marins NE 5263511, NE 5263520, NE 5263538 e NE 5263546 Obs: Empenhos feitos em 2024</t>
  </si>
  <si>
    <t>Diretoria - Execução de obras urgentes no IF</t>
  </si>
  <si>
    <t>Costa Paiva Engenharia Ltda.</t>
  </si>
  <si>
    <t>NE.02805234 - Reforma da Cobertura do Edifício Oscar Sala - DDC 207346 - DC 0106523 - Alterado o valor de R$ 896.948,25...</t>
  </si>
  <si>
    <t>Diretoria - Bolsa Intercâmbio Internacional</t>
  </si>
  <si>
    <t>Bolsa Intercâmbio</t>
  </si>
  <si>
    <t>Bolsa Intercâmbio - Internacionalização com Inclusão - Mulheres na Pós-graduação - Processo: 24.1.240.43.0</t>
  </si>
  <si>
    <t>AUCANI</t>
  </si>
  <si>
    <t>Remanejamento N° 2025 50302069 - Grupo 246 - Programa de Bolsas Intercâmbio Internacional - Devolução referente ao REMANEJAMENTO 50273628 / 2024- Grupo 246 - Programa de Bolsas Intercâmbio Internacional - Edital AUCANI 1915/2024 - Portaria GR 6640/2015</t>
  </si>
  <si>
    <t>RD - Luciana Varanda Rizzo GRUPO 515</t>
  </si>
  <si>
    <t>AIRPHOENIX SERVIÇOS INTERNACIONAIS LTDA</t>
  </si>
  <si>
    <t>Despesa de despacho aduaneiro referente a importação de coletor automatizado de bioaerossóis - filme de poliéster - DC 88207/2024 - NE 148619/2025 - Processo: 154.0000451/2024-97 - Complemento GO 18837</t>
  </si>
  <si>
    <t>Ressarcimento de grupo orçamentário, em razão de desembaraço aduaneiro - REMANEJAMENTO 50085165 / 2025 - - Contrapartida GC 4642</t>
  </si>
  <si>
    <t>RI - Lab BioMembranas DFGE</t>
  </si>
  <si>
    <t>Technolab Soluções</t>
  </si>
  <si>
    <t>Serviço de manutenção preventiva simples com calibração em balança analítica. Nº de Patrimônio 043.008765</t>
  </si>
  <si>
    <t>RD - Neilo Trindade - Novos Docentes</t>
  </si>
  <si>
    <t>PRPI</t>
  </si>
  <si>
    <t>Devolução do saldo remanescente referente ao Prog Inst de Apoio aos Novos Docentes da USP - REMANEJAMENTO 50183066 / 2023 - Edital PRPI Programa de Apoio a Novos Docentes- ano 2023- edição 1 (39) - Remanejamento N° 2025 50095365</t>
  </si>
  <si>
    <t>RD - Valdir Brunetti Scarduelli</t>
  </si>
  <si>
    <t>Pgto Diária N° 202500026 - Valdir Brunetti Scarduelli - Destino: Buenos Aires/DF-Argentina Convênio: 0 Saida Prevista: 18/05/2025 - 00:01 Término Prevista: 24/05/2025 - 23:59 Diárias Internacionais: 7 - Finalidade da Diária: Serão realizadas medidas em coincidência temporal para a identificação de fragmentos provenientes de reações de breakup induzidas pelo projétil fracamente ligado 10B em alvos de 118Sn e 197Au.</t>
  </si>
  <si>
    <t>Pagamento do passagem aérea para trabalho científico no Centro Atómico Constituyentes - Buenos Aires - Argentina - de 18 a 24/05/2025 - DDC 122431 - Fatura 28099...</t>
  </si>
  <si>
    <t>RD - Luciana Varanda Rizzo GRUPO 057</t>
  </si>
  <si>
    <t>Despesa de despacho aduaneiro referente a importação de coletor automatizado de bioaerossóis - filme de poliéster - DC 88207/2024 - NE 148252/2025 - Processo: 154.0000451/2024-97 - Complemento GO 18838</t>
  </si>
  <si>
    <t>Ressarcimento de grupo orçamentário, devido uma importação que estava aguardando desembaraço aduaneiro REMANEJAMENTO 50085181 / 2025 - Contrapartida GC 4641</t>
  </si>
  <si>
    <t>Diretoria - Reforma da cobertura FEP</t>
  </si>
  <si>
    <t>Reforma da cobertura FEP - DC 52164 - Processo: 154.00002672/2024-08 - Exercício 2024 NE 4892981/2024 GO18428 e GC 4542 - Exercício de 2025 NE 396353 / 2025</t>
  </si>
  <si>
    <t>Diretoria - Bem Estar e Pertenciamento</t>
  </si>
  <si>
    <t>Devolução saldo remanescente referente "Apoio Financeiro a Projetos que visem a promoção do bem estar físico, mental e social dos servidores técnicos administrativos" - Edital PRIP 04/2023 - BEM ESTAR E PERTENCIMENTO. Remanejamento 50171345 / 2024</t>
  </si>
  <si>
    <t>Wanda Gabriel Pereira Engel</t>
  </si>
  <si>
    <t>Aquisição de material de apoio para o Projeto "A Ginástica Laboral como Elemento de Bem-Estar e Integração", contemplado via Edital PRIP nº 01/2024 - Bem-Estar e Pertencimento, da Pró-Reitoria de Inclusão e Pertencimento da USP (PRIP-USP).</t>
  </si>
  <si>
    <t>Programa bem estar e movimento Exercício de 2025 - Processo: 25.1.000062.43.6</t>
  </si>
  <si>
    <t>RD - Eduardo Tremea Casali</t>
  </si>
  <si>
    <t>Pgto Diária N° 202500012 - Eduardo Tremea Casali - 15238441 Unidade - 43 - Instituto de Física - Destino: Cambridge/MA-Estados Unidos da América Convênio: 0 - Saída Prevista: 13/02/2025 - 00:01 Término Prevista: 21/02/2025 - 23:59 Diárias Internacionais: 9 - Finalidade da Diária: Participação na conferência Simons Workshop on Celestial Holography, Harvard -</t>
  </si>
  <si>
    <t>Pgto Diária N° 202500028 - Eduardo Tremea Casali - Destino: New York/-Estados Unidos da América Convênio: 0 - Saida Prevista: 13/04/2025 - 00:01 Término Prevista: 15/04/2025 - 23:59 Diárias Internacionais: 3 - Finalidade da Diária: Requere-se o afastamento para participar na conferˆencia Simons Collabora-tion on Celestial Holography Satellite Meeting e na subsequente Simons Collab-oration on Celestial Holography Annual Meeting, ambas em Nova Iorque</t>
  </si>
  <si>
    <t>RD - Germano Maioli Penello</t>
  </si>
  <si>
    <t>Udimaxbr Comercio Ltda.</t>
  </si>
  <si>
    <t>NE.03032778 - aquisição de adaptador de conector (cabo conversor gpib-usb) p/ uso no Lab. de Novos Semi Condutores - DDC 75638 - DC 28451 - Alterado o valor de R$ 1.639,14...</t>
  </si>
  <si>
    <t>The Vienna University of Technology</t>
  </si>
  <si>
    <t>NE.02973005 - Pagamento de taxa de inscrição para participação em conferência na The Vienna University of Technology - Áustria - DDC 161755 - DC 54118 - Alterado de valor de R$ 4.029,99...</t>
  </si>
  <si>
    <t>Germano Maioli Penello</t>
  </si>
  <si>
    <t>Pagamento de diárias p/ participar na conferência "Mid-IR Optoelectronics: Materials and Devices XVII" - entre os dias 13 a 16 de Julho de 2025. Trabalho aceito para apresentação em formato de poster. Site do evento: https://miomd2025.conf.tuwien.ac.at/...</t>
  </si>
  <si>
    <t>Banco do Brasil</t>
  </si>
  <si>
    <t>NE.03076511 - Pagamento de taxa bancaria - INVOICE 0 - instituição The Vienna University of Technology - DC 54118 - Alterado o valor de R$ 130,00..</t>
  </si>
  <si>
    <t>Pagamento do passagem aérea para participação na "Conferência Mid-IR Optoelectronics: Materials and Devices XVII" - Viena - Áustria - de 13 a 16/07/2025 - DDC 161755 - Fatura 28818...</t>
  </si>
  <si>
    <t>RD - Luana Sucupira Pedroza</t>
  </si>
  <si>
    <t>Pgto Diária N° 202500010 - Luana Sucupira Pedroza - 3284538 Unidade - 43 - Instituto de Física - Destino: Anaheim/CA-Estados Unidos da América Convênio: 0 - Saida Prevista: 15/03/2025 - 00:01 Término Prevista: 22/03/2025 - 23:59 Diárias Internacionais: 8 - Finalidade da Diária: Participação no APS Global Physics Summit - joint March Meeting and April Meeting</t>
  </si>
  <si>
    <t>Auxilio Aluno</t>
  </si>
  <si>
    <t>NE - 02858257/2025 - João Gabriel Cardozo Castro - Participar dos eventos CNPEM/ILUM-Max Planck Meeting on Electronic Structure Methods and Materials Informatics" e "INCT Materials Informatics Meeting 2025" em Campinas - SP - De 30/06 a 04/07/2025 - Proc. 25.1.105.43.7</t>
  </si>
  <si>
    <t>RD - Rafael Ferreira Pinto do Rego Barros</t>
  </si>
  <si>
    <t>Pgto Diária N° 202500005 - Rafael Ferreira Pinto do Rego Barros, Destino: Campinas/SP-Brasil Saída Prevista: 14/01/2025 - 09:00 Término Prevista: 15/01/2025 - 17:00 Diárias Nacionais: Completas: 1 - Simples: 0 - Finalidade da Diária: Este afastamento visa uma visita à Unicamp, a fim de engajar em discussões com o Prof. Marcelo Terra Cunha. A ocasião se dá diante da visita do Prof. Fernando Melo (CBPF - Rede Rio Quântica), que apresentará seu trabalho na realização da Rede rio Quântica</t>
  </si>
  <si>
    <t>Pgto Diária N° 202500016 - Rafael Ferreira Pinto do Rego Barros - Destino: Abu Dhabi/AD-Emirados Árabes Unidos Convênio: 0 Saida Prevista: 03/05/2025 - 00:01 Término Prevista: 09/05/2025 - 23:59 Diárias Internacionais: 7 - Finalidade da Diária: Este afastamento visa a minha participação na conferência PhotonIcs and Electromagnetics Research Symposium - PIERS 2025, para a qual fui convidado. A conferência acontecerá entre 04 e 08/05 em Abu Dhabi.</t>
  </si>
  <si>
    <t>Pgto Diária N° 202500032 - Rafael Ferreira Pinto do Rego Barros - Destino: Belém/PA-Brasil Convênio: 0 Saída Prevista: 18/05/2025 - 07:55 Término Prevista: 22/05/2025 - 16:05 Diárias Nacionais: Completas: 4 - Simples: 1 - Finalidade da Diária: Este afastamento visa a minha participação no Encontro de Outono da Sociedade Brasileira de Física (EOSBF)</t>
  </si>
  <si>
    <t>RD - Lucas Medeiros Cornetta</t>
  </si>
  <si>
    <t>Lucas Medeiros Cornetta</t>
  </si>
  <si>
    <t>Pagamento de Inscrição do Autumn Meeting 2025 - SBF Período: 18 a 22 de maio de 2025 Local: Belém - PA</t>
  </si>
  <si>
    <t>Pgto Diária N° 202500031 - Lucas Medeiros Cornetta - Destino: Belém/PA-Brasil Convênio: 0 Saida Prevista: 17/05/2025 - 08:00 Término Prevista: 22/05/2025 - 16:00 Diárias Nacionais: Completas: 5 - Simples: 0 - Finalidade da Diária: Participação no evento científico (congresso) 2025 Autumn Meeting of the Brazilian Physical Society (Encontro de Outono da Sociedade Brasileira de Física - EOSBF2025).</t>
  </si>
  <si>
    <t>Pgto Diária N° 202500017 - Lucas Medeiros Cornetta - Destino: Sapporo/-Japão Convênio: 0 Saida Prevista: 28/07/2025 - 00:01 Término Prevista: 06/08/2025 - 23:59 Diárias Internacionais: 10 - Finalidade da Diária: Apresentação oral de trabalho no congresso 34th International Conference on Photonic, Electronic and Atomic Collisions (ICPEAC 2025).</t>
  </si>
  <si>
    <t>Apresentação oral de trabalho no congresso 34th International Conference on Photonic, Electronic and Atomic Collisions (ICPEAC 2025), a ser realizado na cidade de Sapporo, Hokkaido, Japão.</t>
  </si>
  <si>
    <t>Solicito reembolso para o Prof. Lucas Medeiros Cornetta referente pagamento de inscrição no valor de R$ 80,00 para Breno Martins de Oliveira ; R$ 80,00 para Daniel Monteiro Pereira e R$ 80,00 para Grabrielle Maia Gimenez no período de 15 a 16 de agosto na 6th School on X-ray Spectroscopy Methods. E pagamento de inscrição no valor de R$ 300,00 para Daniel Monteiro Pereira e R$ 300,00 para Grabrielle Maia Gimenez no período de 18 a 21 de agosto no Workshop on Resonant Inelastic and Elastic X-ray Scattering. Os dois eventos serão realizados em Campinas-SP promovido pelo CNPEM.</t>
  </si>
  <si>
    <t>RD - Barbara Amaral - PÓS DOC II</t>
  </si>
  <si>
    <t>Danilo Cius</t>
  </si>
  <si>
    <t>Pagamento de bolsa pós Doc Exercício 2025 NE 470286/2025</t>
  </si>
  <si>
    <t>RD - Gustavo Dalpian</t>
  </si>
  <si>
    <t>Saldo Exercício Anterior</t>
  </si>
  <si>
    <t>Saldo remanescente do Exercício Anterior - Grupo 57 - Projetos Especiais - Auxílio financeiro para o evento "São Paulo School of Advanced Science on Quantum Materials"</t>
  </si>
  <si>
    <t>Diretoria - Prog Apoio Ensino Graduação</t>
  </si>
  <si>
    <t>Kenoo Arquitetura &amp; Engenharia Ltda - ME</t>
  </si>
  <si>
    <t>NE.02806508 - Reforma de Cobertura e correção de patologias internas e externas causadas pela perda de estanqueidade de Cobertura de Auditórios e Espaço Didáticos - DDC 330954 - DC 125340 - Alterado o valor de R$ 1.135.290,71...</t>
  </si>
  <si>
    <t>Reserva 452075 - Reforma Interna do Auditório Adma Jafet - DDC 357143 - DC 1928...</t>
  </si>
  <si>
    <t>Reserva 2197552 - Pregão - Reforma de sala para instalação do Laboratório de Física Médica - DDC 13039 - DC 11028...</t>
  </si>
  <si>
    <t>Forte Construções e Serviços Ltda</t>
  </si>
  <si>
    <t>Reforma interna do auditório Adma Jafet para manutenção da qualidade inicial da edificação - DC 45038/2025 - NE 03604372/2025</t>
  </si>
  <si>
    <t>RD - Gustavo Dalpian - POS DOC</t>
  </si>
  <si>
    <t>Grupo: 057 Projetos Especiais - Rem. 50368920/2024 - Atena: Edital PRPI Edital para distribuição de bolsas do Programa FGA- ano 2024- edição 2 (22) - Outorgado: Prof. (a) Dr.(a) Gustavo Martini Dalpian / IF...</t>
  </si>
  <si>
    <t>Diretoria - Show de Física</t>
  </si>
  <si>
    <t>Carlos Roberto |Marques</t>
  </si>
  <si>
    <t>Compra para manutenção experimentos e bancadas</t>
  </si>
  <si>
    <t>Reembolso no valor de R$ 97,01, referente a compra de uma caixa de suporte e alguns itens de curativos como, mertiolate, água oxigenada, band-aid, pomada de queimaduras, gases e algodão, utilizados em casos emergenciais no Show de Física da IF.</t>
  </si>
  <si>
    <t>Carlos Roberto Marques</t>
  </si>
  <si>
    <t>Compra para manutenção dos experimentos e bancadas</t>
  </si>
  <si>
    <t>Compras para experimentos e manutenção Show de Física</t>
  </si>
  <si>
    <t>Compra para manutenção e execução de experimentos</t>
  </si>
  <si>
    <t>Compra de 06 pacotes com 10 em cada unidade total de 60 salgadinhos para serem utilizados no show de física</t>
  </si>
  <si>
    <t>Compra para manutenção do balcão e experimentos</t>
  </si>
  <si>
    <t>confecção e manutenção de experimentos.</t>
  </si>
  <si>
    <t>RI - Cristiano L. Pinto Oliveira</t>
  </si>
  <si>
    <t>Pagamento de diárias para participar da "EOSBF2025" na cidade de Belém do Pará, apresentando trabalho oral - dias 18 a 22/05/2025.</t>
  </si>
  <si>
    <t>Diretoria - Masterclasses</t>
  </si>
  <si>
    <t>Pró-Reitoria de Inclusão e Pertencimento</t>
  </si>
  <si>
    <t>Remanejamento referene ao pagamento de 670 tickets fornecidos nos dias 11 e 20/02/2025 e 10/03/2025 REM 50149449</t>
  </si>
  <si>
    <t>Aquisição de material para confecção de crachás para o curso Masterclasses 2025.</t>
  </si>
  <si>
    <t>Nutricap Comércios de Produtos Alimentícios LTDA</t>
  </si>
  <si>
    <t>Solicitação do Prof. Marcelo Munhoz de dois serviços de lanche para os eventos do Materclasses 'Atlas', ocorrido dia 13 de março de 2025 e do Materclasses 'Particle Therapy', ocorrido em 03 de abril de 2025.</t>
  </si>
  <si>
    <t>Diretoria - Curso de Verão 2025</t>
  </si>
  <si>
    <t>NE 442762/ 442827/ 442851/ 442886/ 442894/ 442975. Wellington Luiz dos Santos, Bruna de Moraes, Alejandro Guilhermino, Keiser Montaño, Dindara Galvão, Fernando Antonio Oliveira. Ref. apoio técnicoe didático doCurso de Verão de 2025 de 17 a 21/02/2025. Proc. 25.1.9.43.8</t>
  </si>
  <si>
    <t>Referente a 400 tickets para o evento Curso de Verão 2025 - IFUSP - Remanejamento 50099360 / 2025</t>
  </si>
  <si>
    <t>Como forma de adiantamento para aquisição de produtos alimentícios e material de escritório para serem utilizados na organização do "Curso de Verão 2025" durante o período de 17 a 21/02/2025.</t>
  </si>
  <si>
    <t>Aquisição de dez serviços de lanches da Lanchonete do IFUSP para o Curso de Verão - 2025, ocorrido no período de 17 a 21/02/2025.</t>
  </si>
  <si>
    <t>CEPEUSP</t>
  </si>
  <si>
    <t>Referente hospedagem no CEPEUSP do Curso de Verão Instituto de Física 2025 - Remanejamento N° 2025 50123326</t>
  </si>
  <si>
    <t>Referente a 150 tíquetes alimentação de numeração 381970 ao 382119, para o evento "Curso de Verão 2025 - IFUSP" (fale conosco 268291) - REMANEJAMENTO 50136126 / 2025</t>
  </si>
  <si>
    <t>Diretoria - Fusão das Bibliotecas IF / IAG</t>
  </si>
  <si>
    <t>Aragao e Teixeira Arquitetura e Engenharia Ltda.</t>
  </si>
  <si>
    <t>NE.01872477 - Concorrência - Contratação de Projeto Executivo para construção do Novo Edifício Didático no IF, em parceria com o IAG, e que atenderá demandas de ensino do Baixo Matão - DDC 357593 / 2024 - DC 125730 / 2024...</t>
  </si>
  <si>
    <t>RD - Renata Funchal - Grupo 404</t>
  </si>
  <si>
    <t>Oralndo Luis Goulart Peres</t>
  </si>
  <si>
    <t>Participação no Projeto " Convite à Física " 2025 de 02 a 03/04/2025 NE 1559523</t>
  </si>
  <si>
    <t>RI - Lab Pelletron - FNC</t>
  </si>
  <si>
    <t>Excel Soluções em Automação Ltda</t>
  </si>
  <si>
    <t>Aquisição de componentes eletrônicos (circuito integrado) para uso imediato no Lab. Pelletron do Depto de Fìsica Nuclear do IFUSP.</t>
  </si>
  <si>
    <t>Diretoria - Visitas Monitoradas ao IFUSP</t>
  </si>
  <si>
    <t>NE: 2134429, 2134585 2135476, 2135506 e 2135522. Bruna de Moraes Paulo, Alejandro Lopes Guilhermino, Vyrna do Amaral Teixeira, Gabriel Issami Bocci e Nicole Ramos da Silva. Ref. Participação e apoio técnico e didático às Visitas Monitoradas ao IFUSP em 24/04/2025. Proc. 2025.1.9.43.8</t>
  </si>
  <si>
    <t>NE: 2762098, 2762195, 2762683, 2762705, 2762730 e 2762764. Bruna de Moraes Paulo, Alejandro Lopes Guilhermino, Vyrna do Amaral Teixeira, Gabriel Issami Bocci, Nathalya Cirqueira Moura e Julia Beatriz Aparecida Silva. Ref. Participação e apoio técnico e didático às Visitas Monitoradas ao IFUSP em 29/05/2025. Proc. 2025.1.9.43.8</t>
  </si>
  <si>
    <t>RD Básico - Renata Funchal</t>
  </si>
  <si>
    <t>Bolsa Docente</t>
  </si>
  <si>
    <t>Programa USP - COFECUB - Edital AUCANI 1909</t>
  </si>
  <si>
    <t>Saldo do Exercício Anterior</t>
  </si>
  <si>
    <t>Saldo remanescente Exercício 2024</t>
  </si>
  <si>
    <t>Referente taxa adm 10% GC 4609 - Recibo 04/2025 - Recebemos de Woo Freight Co, Ltd - Korea referente a venda de 120 Sampa (Sampa Tested Good) - GO 18901</t>
  </si>
  <si>
    <t>Recibo Tesouraria</t>
  </si>
  <si>
    <t>Reembolso pela não retenção de ISS na nota fiscal de serviços de nº 15.391 no valor de R$ 1.950,00 conforme processo SEI nº 154.00005047/2024-18</t>
  </si>
  <si>
    <t>Recebemos de Lavínia Correa Gazola nº USP 14587881 - Devolução de pagamento de Bolsa feito indevidamente conforme a liquidação anulada nº 2025 00553823 - Recibo 08/2025</t>
  </si>
  <si>
    <t>Recebemos de Monica da Silva Costa nº USP 14781634 - Devolução de pagamento de Bolsa feito indevidamente conforme a liquidação anulada nº 2025 00553840 - Recibo 08/2025</t>
  </si>
  <si>
    <t>Créditos Tesouraria</t>
  </si>
  <si>
    <t>Ajustes de lançamentos referente as despesas realizadas no Grupo do Tesouro do processo de adiantamento nº : 25.1.3.43.0, mas lançados nos RI dos professores - GOs 18853, 18878, 18893, 18914 e 18921 - Contrapartida Diretoria - Diretoria - RORÇ BÁSICO - GO 18962</t>
  </si>
  <si>
    <t>Recibo 16/2025 - Saldos de conta corrente encerradas conforme relação salva na pasta Z:\Scont\21 Remanejamentos\2025\Tesouraria</t>
  </si>
  <si>
    <t>Recibo 15/2025 - Depósito feito em caráter experimental - Teste PIX</t>
  </si>
  <si>
    <t>Ajustes de lançamentos referente as despesas realizadas no Grupo do Tesouro do processo de adiantamento nº : 25.1.17.43.0, mas lançados nos RI dos professores - GOs 18946, 18966, 18975, 18984 e 18997 - Contrapartida Diretoria - RORÇ BÁSICO - GO 19026</t>
  </si>
  <si>
    <t>Ref 10% Taxa administrativa Diretoria da Venda de 26 cilindros FS-6 - Recibo 29/2025 - GC 4706</t>
  </si>
  <si>
    <t>Recibo 31/2025 - Gennady Gusev - Projeto FAPESP 2021/124710-8 - Aquisição de 657 metros cúbicos de Nitrogênio Líquido</t>
  </si>
  <si>
    <t>10% taxa administrativa Referente Recibo 32/2025 - Serviços prestados de experimentos de SAXS, no período de out/2024 á março 2025 - Recebido de Watson Loh - Projeto CNPq 405942/2021-4 -</t>
  </si>
  <si>
    <t>Referente 10% Taxa Administrativa - Recibo 36/2025 Prestação serviços de análises de DRX de filmes de Celulose e Cobre, junto ao laboratório de Cristalografia do IF. Recebemos de Denise Freitas Petri - Projeto CNPq: 304017/2021-3</t>
  </si>
  <si>
    <t>Referente 10% de taxa administrativa - Recibo 43/2025 - Recebemos de Clarus Technology do Brasil Ltda - Patente: Processo nº 22.1.6101.1.5 - 55% Base de cálculo: R$ 2.500,00 - GC 4716</t>
  </si>
  <si>
    <t>Ajustes de lançamentos referente as despesas realizadas no Grupo do Tesouro do processo de adiantamento nº : 25.1.00053.43.7, mas lançados nos RI dos professores - GOs 19066 e 19055 - Contrapartida Diretoria - RORÇ BÁSICO - GO 19124</t>
  </si>
  <si>
    <t>Ajustes de lançamentos referente as despesas realizadas no Grupo do Tesouro do processo de adiantamento nº : 25.1.00039.43.4, mas lançados nos RI dos professores - GOs GOs 19018, 19027, 19030, 19036, 19043 e 19044 - Contrapartida Diretoria - RORÇ BÁSICO - GO</t>
  </si>
  <si>
    <t>Ajustes de lançamentos referente as despesas realizadas no Grupo do Tesouro do processo de adiantamento nº : 25.1.00059.43.5, mas lançados nos RI dos professores - GOs 19076, 19128, 19110, 19138, 19119, 19134 e 19145 - RORÇ BÁSICO - GO 19240</t>
  </si>
  <si>
    <t>Ajustes de lançamentos referente as despesas realizadas no Grupo do Tesouro da Manutenção Predial do processo de adiantamento nº : 25.1.00060.43.3, mas lançados nos RI da professora - GO 19095 - Contrapartida Diretoria - RI Manutenção Predial GO 19241</t>
  </si>
  <si>
    <t>10% de taxa Administrativa para Diretoria referente ao Recibo 61/2025 - Recebemos de Raghuvir Krishnaswamy Arni - Processo Fapesp nº 2020/08615-8 - Finalidade: 4 medidas realizadas no DSC (Differential Scanning Calorimetry) do laboratório de BioMembranas no IF-USP, ao custo unitário de R$ 300,00 cada.</t>
  </si>
  <si>
    <t>Ajustes de lançamentos referente as despesas realizadas no Grupo do Tesouro do processo de adiantamento nº : 25.1.00083.43.3, mas lançados nos RI dos professores - GOs 19165, 19217, 19218, 19184, 19222, 19237 e 19236 - Contrapartida Diretoria - RORÇ - DIRETORIA GO 19307</t>
  </si>
  <si>
    <t>Referente Taxa administrativa de 10% Recibo 78/2025 - Serviços prestados de análises de SAX, junto ao laboratório de cristalografia do IF.</t>
  </si>
  <si>
    <t>RI - Alain André Quivy</t>
  </si>
  <si>
    <t>Saldo do Exercício 2024 - Grupo Básico 000</t>
  </si>
  <si>
    <t>Devolução de Economia Orçamentária 2024 - Grupo 400 Apoio à Viagens Didáticas e Atividades de Campo - REMANEJAMENTO 50047644 / 2024</t>
  </si>
  <si>
    <t>RD - Julio A. Larrea Jiménez</t>
  </si>
  <si>
    <t>Saldo remanescente 2024 - GRUPO 57 - Projetos Especiais - REMANEJAMENTO 50661260 / 2023 - RESERVA TÉCNICA - prorrogação de dois meses das bolsas PD-JP que se encerram em nov ou dezembro/23 Supervisor: Julio Antonio Larrea Jimenez/ IF Pós-doc: Nathália Leal Marinho Cos</t>
  </si>
  <si>
    <t>RI - Antonio Martins F. Neto</t>
  </si>
  <si>
    <t>Saldo remanescente 2024 no Grupo Básico: 43.000</t>
  </si>
  <si>
    <t>RD - Cristina Leite</t>
  </si>
  <si>
    <t>Saldo remanescente 2024 - Para evento "Licenciatura em Física na USP: 30 anos de histórias, conquistas e desafios" REMANEJAMENTO 50555885 / 2023 - Grupo 404 Projetos Especiais - Grad</t>
  </si>
  <si>
    <t>Reserva Técnica</t>
  </si>
  <si>
    <t>Saldo remanescente do Exercício 2024 - Pagamento de PRORROGAÇÃO da "Bolsa de Pós-doutorado a pesquisadoras (es) negras (os) nos termos da Resolução nº 8241 de 26/05/2022, e conforme Portaria GR 7953 de 24/03/2023 + Reserva Técnica R$ 10.175,40 (GC 4481)- Aluno: Max da Silva Ferreira - REMANEJAMENTO 50431304 / 2024.</t>
  </si>
  <si>
    <t>Saldo remanescente Exercício 2024 - Referente a Reserva Técnica referente - Grupo 057 - Projetos Especiais</t>
  </si>
  <si>
    <t>Saldo remanescente de 2024</t>
  </si>
  <si>
    <t>RD - Ewout Ter Haar</t>
  </si>
  <si>
    <t>Devolução de Economia Orçamentária 2024. Grupo 404 - Projetos Especiais - Grad - Para conserto do aparelho de Ar Condicionado da sala PRG 0002 - Remanejamento 50178466 / 2020</t>
  </si>
  <si>
    <t>RI - Gil da Costa Marques</t>
  </si>
  <si>
    <t>Saldo remanescente 2024 - Grupo Básico 43.000</t>
  </si>
  <si>
    <t>RD - Chubaci PIPAE</t>
  </si>
  <si>
    <t>Devolução de Economia Orçamentária 2024. Grupo 057 - Projetos Especiais - REMANEJAMENTO 50294581 / 2021 - Edital de Apoio a Projetos Integrados de Pesquisa em Áreas Estratégicas (PIPAE) - Ano 2021. Portaria PRP 822/21</t>
  </si>
  <si>
    <t>Devolução de Economia Orçamentária 2024. Grupo 404 - Projetos Especiais - Grad - REMANEJAMENTO 50123124 / 2021 - Programa de Estímulo à Modernização e Reformulação das Estruturas Curriculares dos Cursos de Graduação da USP - Novos Currículos para um Novo Tempo - Prof. Dr. Luis Gregório Dias - Capital: R$ 23.000,00 - Bolsas: R$ 18.000,00</t>
  </si>
  <si>
    <t>RD - Luis Raul W. Abramo</t>
  </si>
  <si>
    <t>Devolução de Economia Orçamentária 2024. Grupo: 057 - Projetos Especiais - REMANEJAMENTO 50678561 / 2019 - Auxílio financeiro ao Prof. Luis Raul Weber Abramo, tendo em vista o resultado do Edital PRPG 14/2019 - Prêmio Vídeo Pós-Graduação USP</t>
  </si>
  <si>
    <t>RI - Manfredo H. Tabacniks</t>
  </si>
  <si>
    <t>Saldo remanescente 2024 - Grupo: 43.000</t>
  </si>
  <si>
    <t>Grupo 057 - Projetos Especiais - Portaria PRIP 035 - 07/06/2024 - Fomento para ações de Inclusão e Pertencimento na USP - Proponente: MARCELO MARCELINO DE CARVALHO, representando a Coligação de Coletivos Negros da USP - Mês de Consciência Negra da Coligação de Coletivos Negros da USP - REMANEJAMENTO 50516245 / 2024</t>
  </si>
  <si>
    <t>RD - Marcio Teixeira Nascimento Varella</t>
  </si>
  <si>
    <t>Saldo remanescente 2024 - GRUPO 057 Projetos Especiais - Auxílio financeiro para apoio ao XV Workshop em Física Molecular e Espectroscopia (WFME) - REMANEJAMENTO 50524904 / 2023</t>
  </si>
  <si>
    <t>Exercício 2025</t>
  </si>
  <si>
    <t>Saldo Remanescente do Exercício Anterior - Grupo Básico 000</t>
  </si>
  <si>
    <t>Devolução de Economia Orçamentária 2024. Grupo 206 - Infraestrutura de Pesquisa e Biotérios - Auxilio financeiro PRPI. Edital de Apoio a Propostas Estratégicas para Infraestrutura de Pesquisa da USP - 2022. Outorgado(a): Prof.(a) Dr.(a) Nemitala Added / IFUSP. Remanejamento N° 2022 50511789</t>
  </si>
  <si>
    <t>RD - Nilberto Heder Medina</t>
  </si>
  <si>
    <t>Devolução de Economia Orçamentária 2024. Grupo: 605 - Apoio aos Programas de Pós-Graduação</t>
  </si>
  <si>
    <t>Saldo remanescente 2024 - Grupo 057 - Projetos Especiais - Referente 23º Encontro USP Escola Remanejamento 50239983 / 2023</t>
  </si>
  <si>
    <t>RI - Otaviano A. M. Helene</t>
  </si>
  <si>
    <t>Saldo remanescente do Exercício 2024 - Grupo Básico 43.000</t>
  </si>
  <si>
    <t>PRCEU</t>
  </si>
  <si>
    <t>Grupo 057 - Projetos Especiais - Recursos para evento "Convite à Física 2025" (Profa. Dra. RENATA Z. Funchal) REMANEJAMENTO 50115080 / 2025</t>
  </si>
  <si>
    <t>RD - Silvio R.A. Salinas</t>
  </si>
  <si>
    <t>Devolução de Economia Orçamentária 2023. Grupo: 404 - Projetos Especiais - Grad - Diária para prof. Silvio Roberto de Azevedo Salinas, 30/05/2019 a 31/05/2019, para participar da IX Semana de Estatística UFSCar/USP. REMANEJAMENTO 50353980 / 2019</t>
  </si>
  <si>
    <t>Saldo remanescente 2024 - Grupo 057 - Projetos Especiais - 24º Encontro USP Escola - Remanejamento 50285049 / 2024</t>
  </si>
  <si>
    <t>Cobrir saldo negativo da conta RD Encontro USP Escola com recursos da conta Prog Aprender na Comunidade - Contrapartida GO 19139</t>
  </si>
  <si>
    <t>26º Encontro USP ESCOLA - REMANEJAMENTO 50332421 / 2025</t>
  </si>
  <si>
    <t>RD - Vito R. Vanin</t>
  </si>
  <si>
    <t>Grupo: 057 - Projetos Especiais - Remanejamento 50451348 / 2024 do valor aprovado para projeto de fomento: 3079 - Laboratório de Demonstrações Ernst Wolfgang Hamburger - apoio à extensão. Contrapartida GO 19335</t>
  </si>
  <si>
    <t>RD - Walter Alberto Siqueira Pedra</t>
  </si>
  <si>
    <t>Devolução de Economia Orçamentária 2024. Grupo: 513 - Progr. Inst. de Apoio a Novos Docentes - Edital 2013. Aut. GR - Proc.16.1.12371.1.4</t>
  </si>
  <si>
    <t>Abertura do Exercício 2025</t>
  </si>
  <si>
    <t>Estorno do remanejamento nº 2025 50035486, de 22/01/2025 - REMANEJAMENTO 50085203 / 2025 - Contrapartida GO 18916</t>
  </si>
  <si>
    <t>Ressarcimento de grupo orçamentário, devido uma importação que estava aguardando desembaraço aduaneiro REMANEJAMENTO 50085181 / 2025 - Contrapartida GO 18917</t>
  </si>
  <si>
    <t>Ressarcimento de grupo orçamentário, em razão de desembaraço aduaneiro - REMANEJAMENTO 50085165 / 2025 - Contrapartida GO 18918</t>
  </si>
  <si>
    <t>Ressarcimento de Grupo Orçamentário, em razão de despesas com ajuda de custo a colaboradores eventuais referente ao 25º encontro USP Escola de 13 a 17/01/2025 - REMANEJAMENTO 50085149 / 2025 - Contrapartida GO 18919</t>
  </si>
  <si>
    <t>Saldo remanescente 2024</t>
  </si>
  <si>
    <t>Solicitação 155/2024 Remanejamento 50085807 / 2025 de recurso para estágio do aluno Gabriel Santos Sant'Anna.</t>
  </si>
  <si>
    <t>Solicitação 119/2024 - Remanejamento 50125183/2025 de recurso para estágio do aluno Felipe Nascimento Silva.</t>
  </si>
  <si>
    <t>Solicitação 120/2024 Remanejamento 50125205/2025 de recurso para estágio do aluno Heloiza Vieira de Souza.</t>
  </si>
  <si>
    <t>Solicitação 1147/2024 Remanejamento 50125221/2025 de recurso para estágio do aluno Táriky Meirelles Rocha. 12</t>
  </si>
  <si>
    <t>Devolução parcial do Rem. 50176268/2025 - GO 19100. As diárias a servidores são regulamentadas pela CODAGE/CIRC/002/2023, em UFESP's, cujo valor é alterado anualmente. Assim, não é possível pagar diárias em valores diferentes dos estabelecidos. REMANEJAMENTO 50177647 / 2025</t>
  </si>
  <si>
    <t>FMVZ</t>
  </si>
  <si>
    <t>Referente ao consumo de Nitrogênio Líquido - Remanejamentos 50205284, 50205306, 50205322, 50205349 e 50205381</t>
  </si>
  <si>
    <t>Rem. 202550218246 - Remanejamento de recurso para estágio do aluno Ayssa Regina Capello de Souza. Referente à solicitação 414/2024 - Cancelamento parcial da GO 17993...</t>
  </si>
  <si>
    <t>Rem. 202550218262 - Remanejamento de recurso para estágio do aluno Renan Azevedo de Carvalho Silva. Referente à solicitação 731/2024 - Cancelamento parcial da GO 18184...</t>
  </si>
  <si>
    <t>Rem. 202550218289 - Remanejamento de recurso para estágio do aluno Luiza Teixeira Sodré de Carvalho. Referente à solicitação 1125/2024 - Cancelamento parcial da GO 18377...</t>
  </si>
  <si>
    <t>IB</t>
  </si>
  <si>
    <t>Referente a pagamento do nitrogênio do ano de 2024 do Instituto de Biociências. Remanejamento 2025 50258043</t>
  </si>
  <si>
    <t>IGC</t>
  </si>
  <si>
    <t>REMANEJAMENTO 50311025 / 2025 - Repasse ao IFUSP, referente ao fornecimento de 2.049 litros de Nitrogênio Líquido para uso nos Laboratórios do IGc, relativo aos meses de março a dezembro/2024.</t>
  </si>
  <si>
    <t>IAG</t>
  </si>
  <si>
    <t>Pagamento de despesas efetuadas com fornecimento de nitrogênio líquido referente ao período de março a dezembro de 2024 - REMANEJAMENTO 50293787 / 2025</t>
  </si>
  <si>
    <t>IO</t>
  </si>
  <si>
    <t>Fornecimento de 3020 litros de nitrogênio líquido referente aos meses de Abril a Dezembro de 2024 - Remanejamento 2025 50322566</t>
  </si>
  <si>
    <t>FO</t>
  </si>
  <si>
    <t>Fornecimento de 3505 litros de nitrogênio liquido Ref Março a Dezembro de 2025</t>
  </si>
  <si>
    <t>No dia 4 de novembro 2024, foi feita a transferência de dois servidores do MAC para hospedagem no datacenter do Instituto de Física da USP (IFUSP). Conforme acordado como responsável pelo datacenter, David Barg o repasse será feito neste momento. REMANEJAMENTO 50085769 / 2025</t>
  </si>
  <si>
    <t>EMPENHOS - Saldo empenhos</t>
  </si>
  <si>
    <t>NE.00160449 - Pagamento de Diárias Nacionais - Exercício 2.025 - Contra Partida - GO 18843...</t>
  </si>
  <si>
    <t>NE.00160686 - Pagamento de Diárias Internacionais - Exercício 2.025 - Contra Partida - GO 18844...</t>
  </si>
  <si>
    <t>NE.00161410 - Pagamento de Diárias Nacionais - Exercício 2.025 - Contra Partida - GO 18845...</t>
  </si>
  <si>
    <t>NE.00161542 - Pagamento de Diárias Internacionais - Exercício 2.025 - Contra Partida - GO 18846...</t>
  </si>
  <si>
    <t>NE.00167109 - Contrato 9912272510 - RUSP - Contrato de Prestação de Serviços e Venda de Produtos - Exercício 2.025 - Contra Partida - GO 18848 / 19007...</t>
  </si>
  <si>
    <t>NE. 00143439 - Contrato Nº 73/2021 - RUSP - Contrato de agenciamento de passagens aéreas internacionais. Exercício 2.025. Proc. SEI 154.00003151/2024-60 - GO 18842</t>
  </si>
  <si>
    <t>NE.00143366 - Contrato Nº 73/2021 - RUSP - Contrato de agenciamento de passagens aéreas nacionais. Exercício 2.025. Proc. SEI 154.00003151/2024-60 - Contrapartida GO 18841</t>
  </si>
  <si>
    <t>Saldo Remanescente do Exercício 2024 - Grupo: 179 - FONTE RECEITA 04 - FRBNY - Doc Columbus-Mocas - (ONR - Office of Naval Research) - Recibo 176/2019 (26/11/2019) - Recolhimento 2019 05562312 e Remessa financeira internacional - Mercúrio 43514 - CDG 20200416000002092 - Ordem Pgto 51028270 - Convênios nº 43514 - Número Recibo: 35/2020.</t>
  </si>
  <si>
    <t>Saldo remanescente 2024 - Grupo: 43.000 -</t>
  </si>
  <si>
    <t>Recibo 36/2025 Prestação serviços de análises de DRX de filmes de Celulose e Cobre, junto ao laboratório de Cristalografia do IF. Recebemos de Denise Freitas Petri - Projeto CNPq: 304017/2021-3 - Obs. Descontado 10% Taxa Administrativa - GC 4714</t>
  </si>
  <si>
    <t>Recibo 78/2025 - Serviços prestados de análises de SAX, junto ao laboratório de cristalografia do IF - Obs. Foi cobrado Taxa administrativa de 10%</t>
  </si>
  <si>
    <t>Recursos para o pagamento da Taxa de Resíduos Sólidos de Saúde (TRSS), exercício 2025. Grupo 94 Taxas municipais - SEI 154.00000599/2025-11. - REMANEJAMENTO 50035702 / 2025</t>
  </si>
  <si>
    <t>Saldo remanescente 2024 - Recebemos de Flávio Beneduce Neto Referente a 20 análises (10 horas) - Microscopia de Força Atômica para o Departamento de Engenharia e de Materiais/polli-USP - Recibo 57/2023 e Saldo remanescente 2022 -Devolução de Receita do Exercício de 2017 e Recibo 089/2022 - serviços de análises de Microscopia de Força Atômica p/ o Depto. de Engenharia Metalúrgica e de Materiais da Poli - USP.</t>
  </si>
  <si>
    <t>Supressão do Contrato referente o serviço de impermeabilização de laje da cobertura do Edifício Adama Jafet - Compra 67927/2024 - Processo: 154.00003784/2024-78 NE 55289/2025</t>
  </si>
  <si>
    <t>Devido a proximidade do vencimento da proposta do fornecedor e também a urgência do professor em adquirir o produto, foi transferido para o RD - Cristiano L P Oliveira GRUPO 206, pois a reitoria até o dia 22/01/2025 não tinha devolvido os RDs dos professores. Obs. Será devolvido para diretoria assim que o recurso for devolvido pela Reitoria dos RDs. Remanejamento 50035486 / 2025 - Contrapartida GO 18865</t>
  </si>
  <si>
    <t>GRUPO: 206 - Infraestrutura de Pesquisa e Biotérios - Atena: Edital PRPI Edital de Apoio a Propostas Estratégicas para Infraestrutura de Pesquisa- ano 2024- edição 2 (10) - REMANEJAMENTO 50547787 / 2024</t>
  </si>
  <si>
    <t>Grupo: 206 - Infraestrutura de Pesquisa e Biotérios - REMANEJAMENTO 50335803 / 2025 - Atena: Edital PRPI Edital de Apoio a Propostas Estratégicas para Infraestrutura de Pesquisa- ano 2025- edição 1 (59)</t>
  </si>
  <si>
    <t>RD - Edivaldo Moura Santos</t>
  </si>
  <si>
    <t>Devolução da Economia Orçamentária 2024 - Grupo: 515 - Progr. Inst. de Apoio a Novos Docentes</t>
  </si>
  <si>
    <t>Diretoria - Biblioteca Grupo 012</t>
  </si>
  <si>
    <t>Saldo remanescente 2024 - Grupo 012 Assinaturas de Periódicos Científicos</t>
  </si>
  <si>
    <t>RI - Frederique Marie Brigitte Sylvie Grassi</t>
  </si>
  <si>
    <t>Saldo remanescente 2024 Ref. Programa USP-COFECUB Edital 2015 - Coord. Frederique Marie Brigitte Sylvie Grassi - missão BR-FR, 5-20/12/19, ref. passagem GRU-CDG-GRU Profa. Frederique Grassi e aux.financeiro doutorando 5898092 Pedro Ishida (equiv. passagem e 15 diárias) REMANEJAMENTO 50642400 / 2019</t>
  </si>
  <si>
    <t>Para empenho pool Remanejamento N° 2025 50087389 - GO 18924</t>
  </si>
  <si>
    <t>Rem. 50164260 - Código: 202500000898 - #33926 - Período: 12/03/2025 08:30 a 12/03/2025 14:00 (0 diária(s)), Passageiros: 0, Tipo: CAMINHÃO, Atividade Didática: Não, Finalidade: Serviço interno de transporte de material da biblioteca para outro setor - GO 19082 / 19083...</t>
  </si>
  <si>
    <t>Rem. 503357928 - Código: 202500001926 - Descrição: #35615 - Período: 18/06/2025 08:30 a 18/06/2025 11:00 (0 diária(s)), Passageiros: 1, Tipo: CAMINHÃO, Atividade Didática: Não, Finalidade: Transporte de uma mesa ótica - GO 19332 / 19333.</t>
  </si>
  <si>
    <t>Saldo Remanescente 2024</t>
  </si>
  <si>
    <t>Recibo 32/2025 - Serviços prestados de experimentos de SAXS, no período de out/2024 á março 2025 - Recebido de Watson Loh - Projeto CNPq 405942/2021-4 - Obs: Retirada 10% taxa administrativa da Diretoria</t>
  </si>
  <si>
    <t>RD - Danilo Mustafa</t>
  </si>
  <si>
    <t>Saldo remanescente 2024 - Grupo: 515 - Prog Inst de Apoio aos Novos Docentes da USP de 2020</t>
  </si>
  <si>
    <t>RD - Marco Aurelio Brizzotti Andrade</t>
  </si>
  <si>
    <t>RI - Santander - Fernando S. Navarra</t>
  </si>
  <si>
    <t>Saldo remanescente 2024 - REMANEJAMENTO 50159609 / 2021 - Grupo 843 - Código Convênio Santander 2018 - nº 43857 - Edital Santander e-Grad 2021</t>
  </si>
  <si>
    <t>Grupo: 057 - Projetos Especiais - Remanejamento 50451348 / 2024 do valor aprovado para projeto de fomento: 3079 - Laboratório de Demonstrações Ernst Wolfgang Hamburger - apoio à extensão.</t>
  </si>
  <si>
    <t>RD - Fernando Assis Garcia</t>
  </si>
  <si>
    <t>RD - Kelly Cristina Cezaretto Pires</t>
  </si>
  <si>
    <t>Rem. 50232346 - Atena: Edital PRPI Edital PIDA- ano 2025- edição 1 (13) - Outorgado: Prof.(a) Dr.(a) Kelly Cristina Cezaretto Pires / IF - (043.057 - Projetos Especias).</t>
  </si>
  <si>
    <t>RI - DEPTO. FEP</t>
  </si>
  <si>
    <t>Saldo remanescente de 2024 - Grupo Básico: 43.000</t>
  </si>
  <si>
    <t>Recibo 43/2025 - Recebemos de Clarus Technology do Brasil Ltda - Patente: Processo nº 22.1.6101.1.5 - 55% Base de cálculo: R$ 2.500,00 - Obs. Foi cobrado 10% de taxa administrativa - GC 4717</t>
  </si>
  <si>
    <t>RI - Helena Maria Petrilli</t>
  </si>
  <si>
    <t>Diretoria - RI Manutenção Predial</t>
  </si>
  <si>
    <t>RI - Fernando Assis Garcia</t>
  </si>
  <si>
    <t>Saldo remanescente 2024 no Grupo Básico: 43.515 Remanejamento N° 2017 50600143 - Repasse de recursos referente 2a. parcela (Edital 2017) do Programa Institucional de Apoio aos Novos Docentes.</t>
  </si>
  <si>
    <t>RI - Kelly C C Pires Grupo 515</t>
  </si>
  <si>
    <t>Saldo remanescente 2024 - Ref. Repasse de recursos referente 2a. parcela (Edital 2017) do Programa Institucional de Apoio aos Novos Docentes. Grupo Grupo Básico: 515 - Remanejamento N° 2017 50600143</t>
  </si>
  <si>
    <t>Saldo remanescente do Exercício 2024</t>
  </si>
  <si>
    <t>ICMC</t>
  </si>
  <si>
    <t>Aquisição de câmeras - REMANEJAMENTO 50174648 / 2025</t>
  </si>
  <si>
    <t>RI - Edivaldo Moura Santos Grupo 515</t>
  </si>
  <si>
    <t>Saldo remanescente 2024 no Grupo Básico: 43.515 Prog Inst de Apoio aos Novos Docentes da USP</t>
  </si>
  <si>
    <t>Saldo remanescente de 2024 referente a venda de 2.520 Sampa V5 Chips</t>
  </si>
  <si>
    <t>Recibo 04/2025 - Recebemos de Woo Freight Co, Ltd - Korea referente a venda de 120 Sampa (Sampa Tested Good)</t>
  </si>
  <si>
    <t>Devolução do valor total do remanejamento 2025 50078169, pois foi feito no valor incorreto.</t>
  </si>
  <si>
    <t>RD - Barbara Amaral</t>
  </si>
  <si>
    <t>Saldo remanescente Exercício 2024 - Grupo 57 - Projetos Especiais - Edital de Apoio a Novos Docentes 2019 - REMANEJAMENTO 50611408 / 2019</t>
  </si>
  <si>
    <t>RD - Valentina Martelli</t>
  </si>
  <si>
    <t>Bolsista Mariana Saraiva Leão Lima - encerrou o encerramento da bolsa em maio de 2024 para receber pela FAPESP - Saldo residual - Grupo 057 Projetos Especiais</t>
  </si>
  <si>
    <t>Bolsista Mariana Saraiva Leão Lima - encerrou o encerramento da bolsa em maio de 2024 para receber pela FAPESP - Saldo residual Reserva Técnica - Grupo 057 Projetos Especiais</t>
  </si>
  <si>
    <t>RI - Henrique Melo Jorge Barbosa</t>
  </si>
  <si>
    <t>Saldo remanescente 2024 - - Convênio Vencido em 2020 - Transferido do Convênio Santander em 2020 para Grupo Básico da Receita</t>
  </si>
  <si>
    <t>RD - Comissão de Graduação</t>
  </si>
  <si>
    <t>Devolução de Economia Orçamentária 2024. Grupo 43.404 - Projetos Especiais - Grad - REMANEJAMENTO 50066420 / 2020</t>
  </si>
  <si>
    <t>RI - Tiago Fiorini</t>
  </si>
  <si>
    <t>Saldo remanescente 2024 Aux. Fin.- realização Simpósio Comemorativo "Dos Raios Cósmicos às Partículas Elementares: 90 anos USP, 100 anos de César Lattes e 70 anos do CERN". Aut. Vice-Reitora. Remanejamentos 50214982 / 2024.</t>
  </si>
  <si>
    <t>RD - Chubaci Laboratório Didático</t>
  </si>
  <si>
    <t>Devolução de Economia Orçamentária 2024 - Grupo: 404 - Projetos Especiais - Grad - REMANEJAMENTO 50283466 / 2021 Programa de Laboratórios Didáticos - 2021 - Coordenador(a) - Prof(a). Dr(a). José Fernando Diniz Chubaci</t>
  </si>
  <si>
    <t>Saldo remanescente 2024 REMANEJAMENTO - 50708088 / 2023 - Grupo 57 - Projetos Especiais - Recurso para atender execução de obras urgentes no IF: Cobertura Edifício Oscar Sala e Reforma Laboratório Edif. HEPIC. Aut. Mag. Reitor</t>
  </si>
  <si>
    <t>Saldo remanescente 2024 - Grupo 246 - Programa de Bolsas Intercâmbio Internacional - Edital AUCANI 1915/2024 - Prog. Bolsas de Intercâmbio Internacional para os Alunos de Graduação USP - Mérito Acadêmico 2024 (Portaria GR 6640/2015) - ref. cota interunidade IF-FM - REMANEJAMENTO 50273628 / 2024</t>
  </si>
  <si>
    <t>Grupo: 849 - Convênio Santander 2022 - 47834 - Edital Aucani 1939 Programa Santander-USP de Mobilidade Internacional - Internacionalização com Inclusão - Mulheres na Pós-graduação - ref. 1 bolsa de R$ 20.000,00 - Remanejamento 50552829/2024</t>
  </si>
  <si>
    <t>AUCANI - USP</t>
  </si>
  <si>
    <t>Rem. 50248781 - Edital AUCANI 2090/2025 - Prog. Bolsas de Intercâmbio Internacional para os Alunos de Graduação USP - Mérito Acadêmico 2025 (Portaria GR 6640/2015) - ref. cota Unidade - (043.246 - Programa de Bolsas Intercâmbio Intenacional)...</t>
  </si>
  <si>
    <t>Rem. 50248820 - Edital AUCANI 2090/2025 - Prog. Bolsas de Intercâmbio Internacional para os Alunos de Graduação USP - Mérito Acadêmico 2025 (Portaria GR 6640/2015) - ref. cota Unidade IF/FM - (043.246 - Programa de Bolsas Intercâmbio Intenacional)...</t>
  </si>
  <si>
    <t>RD - Criogênia</t>
  </si>
  <si>
    <t>Devolução de Economia Orçamentária 2024 - REMANEJAMENTO 50042586 / 2023 - Grupo 508 Rede de Criogenia</t>
  </si>
  <si>
    <t>Diretoria - Obras de Recuperação e Riscos</t>
  </si>
  <si>
    <t>Saldo remanescente 2024 - Grupo 019 Recuperação, segurança e risco</t>
  </si>
  <si>
    <t>Devido a urgência para pagar as despesa de despacho aduaneiro, foi transferido para o RD - Luciana Varanda Rizzo GRUPO 515, pois a reitoria até o dia 15/01/2025 não tinha devolvido os RDs dos professores. Obs. Será devolvido para diretoria assim que o recurso for devolvido pela Reitoria dos RDs. Remanejamento 50019600 / 2025. Contrapartida GO 18850</t>
  </si>
  <si>
    <t>Saldo remanescente 2024 - Grupo: 515 - Prog Inst de Apoio aos Novos Docentes da USP - REMANEJAMENTO 50183023 / 2023 Edital PRPI Programa de Apoio a Novos Docentes- ano 2023- edição 1 (148)</t>
  </si>
  <si>
    <t>RD - Nathalia B. Tomazio Grupo 057</t>
  </si>
  <si>
    <t>Devolução de Economia Orçamentária 2024. Grupo 057 - Projetos Especiais - Rem. 50475448 - Portaria PRPI 861 / 2022 - Programa de Apoio aos Novos Docentes da USP - 2022 / 2023</t>
  </si>
  <si>
    <t>Recibo 61/2025 - Recebemos de Raghuvir Krishnaswamy Arni - Processo Fapesp nº 2020/08615-8 - Finalidade: 4 medidas realizadas no DSC (Differential Scanning Calorimetry) do laboratório de BioMembranas no IF-USP, ao custo unitário de R$ 300,00 cada. Obs.repassado 10% para Diretoria.</t>
  </si>
  <si>
    <t>Diretoria - Projetos Especiais - Graduação</t>
  </si>
  <si>
    <t>Saldo remanescente 2024 - Grupo: 404 - Projetos Especiais - Grad - Valor R$ 5.000,00 Recursos para visita ao Laboratório Nacional de Luz Sincroton - Campinas, atividade extracurricular. REMANEJAMENTO 50061445 / 2020 e Grupo 404 - valor R$ 4.319,97 - Solicitação 730/2017 Remanejamento N° 2022 50400626 - de recurso para estágio do aluno Vitor Menezes Barbosa Sendrete (Cancelamento de Estágio).</t>
  </si>
  <si>
    <t>RI - Neilo Trindade</t>
  </si>
  <si>
    <t>RD - José Luís de Souza Lopes</t>
  </si>
  <si>
    <t>Saldo Remanescente 2024 - Grupo: 515 - Progr. Inst. de Apoio a Novos Docentes</t>
  </si>
  <si>
    <t>RD - CPG</t>
  </si>
  <si>
    <t>AAA-CPG</t>
  </si>
  <si>
    <t>Saldo remanescente 2024 - 057 Projetos Especiais - Apoio financeiro às Disciplinas ministradas em Inglês do PPG em Física REMANEJAMENTO 50265984 / 2023</t>
  </si>
  <si>
    <t>Saldo remanescente 2024 - Grupo 515 - Prog Inst de Apoio aos Novos Docentes da USP - REMANEJAMENTO 50183066 / 2023 - Edital PRPI Programa de Apoio a Novos Docentes- ano 2023- edição 1 (39)</t>
  </si>
  <si>
    <t>RD - Barbara Amaral - PÓS DOC</t>
  </si>
  <si>
    <t>Saldo Remanescente 2024 - Grupo 57 Projetos Especiais - Reserva técnica. Referente Auxílio financeiro do edital p/ distribuição de bolsas de Pós-doc p/ posterior seleção de bolsistas - ano 2022. (pago em 19/06/23 por autorização do Pró-Reitor). - - REMANEJAMENTO 50336326 / 2023</t>
  </si>
  <si>
    <t>RI - EDUSP - Cristina Leite</t>
  </si>
  <si>
    <t>Saldo remanescente 2024 - Grupo: 515 - Prog Inst de Apoio aos Novos Docentes da USP - Atena: Edital PRPI Programa de Apoio a Novos Docentes- ano 2023- edição 2 (82) - REMANEJAMENTO 50592047 / 2023</t>
  </si>
  <si>
    <t>Diretoria - REFORMAS</t>
  </si>
  <si>
    <t>Devido a urgência para pagar as despesa de despacho aduaneiro, foi transferido para o RD - Luciana Varanda Rizzo GRUPO 057, pois a reitoria até o dia 15/01/2025 não tinha devolvido os RDs dos professores. Obs. Será devolvido para diretoria assim que o recurso for devolvido pela Reitoria dos RDs. Remanejamento 50019545 / 2025 - Contrapartida GO 18849</t>
  </si>
  <si>
    <t>Devolução de Economia Orçamentária 2024. - Grupo 057 - Projetos Especiais - Rem. 50475405/2022 - Portaria PRPI 861 / 2022 - Programa de Apoio aos Novos Docentes da USP - 2022 / 2023</t>
  </si>
  <si>
    <t>Para cobrir saldo negativo devido a despesa de despacho aduaneiro - Remanejamento N° 2025 50088628 - GO 18926</t>
  </si>
  <si>
    <t>Recurso para atender reforma da cobertura do Edifício Física Experimental. Aut. Mag. Reitor - REMANEJAMENTO 50167984 / 2024 - Grupo Orçamentário 057 - Projetos Especiais</t>
  </si>
  <si>
    <t>Grupo: 057 - Projetos Especiais - Despesa correspondente ao "Apoio Financeiro a Projetos que visem a promoção do bem estar físico, mental e social dos servidores técnicos administrativos" - Edital PRIP 04/2023 - BEM ESTAR E PERTENCIMENTO REMANEJAMENTO 50171345 / 2024</t>
  </si>
  <si>
    <t>Grupo 057 - Projetos Especiais - Despesa correspondente ao ¨Apoio Financeiro a projetos que visem a promoção do bem estar físico, mental e social dos servidores técnicos administrativos Edital PRIP 01/2024 - BEM ESTAR E PERTENCIMENTO</t>
  </si>
  <si>
    <t>RD - Pedro Vinicius Guillaumon</t>
  </si>
  <si>
    <t>Grupo 515 - Prog Inst de Apoio aos Novos Docentes da USP - Edital PRPI Programa de Apoio a Novos Docentes- ano 2024- edição 1 (31) - Outorgado: Prof.(a) Dr.(a) Pedro Vinícius Guillaumon / IF - REMANEJAMENTO 50182444 / 2024 - Prazo para utilizar 2 anos (data prevista Abril 2026)</t>
  </si>
  <si>
    <t>Grupo: 515 - Prog Inst de Apoio aos Novos Docentes da USP - Edital PRPI Programa de Apoio a Novos Docentes- ano 2024- edição 1 (87) - REMANEJAMENTO 50182541 / 2024 - Prazo para utilização 2 anos (data prevista Abril/2024)</t>
  </si>
  <si>
    <t>GRUPO 515 - Prog Inst de Apoio aos Novos Docentes da USP - REMANEJAMENTO 50200604 / 2024 - Atena: Edital PRPI Programa de Apoio a Novos Docentes- ano 2024- edição 1 (106) - Outorgado: Prof.(a) Dr.(a) Germano Maioli Penello / IF</t>
  </si>
  <si>
    <t>Grupo 515 - - Prog Inst de Apoio aos Novos Docentes da USP - Atena: Edital PRPI Programa de Apoio a Novos Docentes- ano 2024- edição 1 (28) REMANEJAMENTO 50279480 / 2024</t>
  </si>
  <si>
    <t>Grupo 515 - Prog Inst de Apoio aos Novos Docentes da USP - Atena: Edital PRPI Programa de Apoio a Novos Docentes- ano 2024- edição 1 (119) - REMANEJAMENTO 50279561 / 2024</t>
  </si>
  <si>
    <t>Grupo 515 Prog Inst de Apoio aos Novos Docentes da USP - Atena: Edital PRPI Programa de Apoio a Novos Docentes- ano 2024- edição 1 (127) REMANEJAMENTO 50279588 / 2024</t>
  </si>
  <si>
    <t>Auxílio financeiro p/ distribuição de bolsas de Pós-doc p/ posterior seleção de bolsistas - ano 2024 - REMANEJAMENTO 50281248 / 2024 - Grupo 057 - Projetos Especiais</t>
  </si>
  <si>
    <t>Complemento da Diretoria para Auxílio financeiro para o evento "São Paulo School of Advanced Science on Quantum Materials" Prof Gustavo Dalpian - GO 18927 Remanejamento N° 2025 50088660</t>
  </si>
  <si>
    <t>RD Básico - Daniel R Cornejo</t>
  </si>
  <si>
    <t>Saldo remanescente 2024 - Ref. diárias do Prof. Daniel R. Cornejo - Participação do Fórum das 3 Universidades Estaduais Paulistas - Agudos - REMANEJAMENTO 50314448 / 2024</t>
  </si>
  <si>
    <t>Grupo 406 - Prog Apoio Aprimoramento do Ensino de Graduação - Ref. implementação do Programa de Apoio ao Aprimoramento do Ensino de Graduação da Universidade. Aut. Mag. Reitor / Pró-G - REMANEJAMENTO 50323226 / 2024</t>
  </si>
  <si>
    <t>PRG</t>
  </si>
  <si>
    <t>Grupo: 406 - Prog Apoio Aprimoramento do Ensino de Graduação - REMANEJAMENTO 50304665 / 2025 - Ref. Programa de Apoio ao Aprimoramento do Ensino de Graduação da Universidade - 2025. Aut. Mag. Reitor / PróG</t>
  </si>
  <si>
    <t>Saldo do Exercício 2024 - Grupo: 057 Projetos Especiais - Rem. 50368920 - Atena: Edital PRPI Edital para distribuição de bolsas do Programa FGA- ano 2024- edição 2 (22) - Outorgado: Prof. (a) Dr.(a) Gustavo Martini Dalpian / IF...</t>
  </si>
  <si>
    <t>Diretoria - Simpósio 90 Anos de física na USP</t>
  </si>
  <si>
    <t>Recurso para realização do Simpósio "90 Anos de física na USP: Revisitando o Passado e Pensando o Futuro". Aut. Mag. Reitor - REMANEJAMENTO 50447103 / 2024 - Grupo 057 - Projetos Especiais</t>
  </si>
  <si>
    <t>Diretoria - Projeto Executivo Fusão Bibliotecas</t>
  </si>
  <si>
    <t>Grupo 57 - Projetos Especiais - Recurso para contratação Projeto Executivo Fusão das Bibliotecas e aumento quantidade salas de aulas IF/IAG. Aut. Mag. Reitor - REMANEJAMENTO 50534820 / 2024</t>
  </si>
  <si>
    <t>Cobrir despesas Diretoria Show Física - GO 19140</t>
  </si>
  <si>
    <t>Saldo remanescente de 2024 - Devolução de saldo não gasto - Recibo 148/2024 - Referente a NE.05288069 - Pagamento a despachante aduaneiro AIRPHOENIX SERVIÇOS INTERNACIONAIS LTDA. para equipamento de espalhamento de Raio X - DC 61961 - Xenocs Inc. - GO 18647</t>
  </si>
  <si>
    <t>Recursos para Masterclasses Hands On Particle Physics - Grupo: 057 - Projetos Especiais - REMANEJAMENTO 50032800 / 2025</t>
  </si>
  <si>
    <t>Pgto de Tikets refeição referente ao Masterclasses Hands On Particle Physics - Remanejamento N° 2025 50202366 - GO 19141</t>
  </si>
  <si>
    <t>Complemento de valor referente ao Masterclasses Hands On Particle Physics - Remanejamento N° 2025 50239545 - GO 19208</t>
  </si>
  <si>
    <t>PRPG</t>
  </si>
  <si>
    <t>Auxílio financeiro para atender a solicitação de apoio ao Curso de Verão 2025 - Grupo 057 - Projetos Especiais - REMANEJAMENTO 50031162 / 2025</t>
  </si>
  <si>
    <t>Auxílio financeiro concedido para o CURSO DE VERÂO do IF /USP, em 2025, autorizado pelo Pró-Reitor de Pesquisa e Inovação. REMANEJAMENTO 50075704 / 2025 - Grupo: 057 Projetos Especiais</t>
  </si>
  <si>
    <t>Saldo Remanescente 2024 - Recursos para 25º Encontro USP Escola - Grupo 057 - Projetos Especiais - REMANEJAMENTO 50578623 / 2024</t>
  </si>
  <si>
    <t>Diretoria - Biblioteca Grupo 173</t>
  </si>
  <si>
    <t>Saldo remanescente 2024 - Preservação e Conservação de Materiais Bibliográficos</t>
  </si>
  <si>
    <t>ABCD</t>
  </si>
  <si>
    <t>Grupo 173 - Preservação e Conservação de Materiais Bibliográficos - Remanejamento N° 2025 50167269 - IF - Programa de Preservação e Conservação de Materiais Bibliográficos, Demanda 50260/2025</t>
  </si>
  <si>
    <t>Recurso para abertura procedimento licitatório obra Fusão das Bibliotecas e aumento quantidade de salas de aulas IF/IAG. Aut. Mag. Reitor - REMANEJAMENTO 50127321 / 2025 - Grupo 057 - Projetos Especiais</t>
  </si>
  <si>
    <t>Convite à Física e a Videoteca - Grupo 404 - Projetos Especiais - Grad - REMANEJAMENTO 50095845 / 2025</t>
  </si>
  <si>
    <t>Venda de 26 cilindros FS-6 - Recibo 29/2025 - Obs. Foi repassando 10% Taxa administrativa Diretoria</t>
  </si>
  <si>
    <t>Diretoria - Reforma Edificio Milenio</t>
  </si>
  <si>
    <t>Reitoria - USP</t>
  </si>
  <si>
    <t>Rem. 50074082 - Recurso para atender reforma do Edifício do Milênio - Proc. 24.1.263.43.0 - Dotação 043.057...</t>
  </si>
  <si>
    <t>Grupo 057 Projetos Especiais - Remanejamento do valor aprovado para projeto de fomento: 3364 - Visitas Monitoradas ao Instituto de Física da USP. REMANEJAMENTO 50181024 / 2025</t>
  </si>
  <si>
    <t>RD - Gabriel Santos Menezes</t>
  </si>
  <si>
    <t>Grupo 515 - Prog Inst de Apoio aos Novos Docentes da USP - REMANEJAMENTO 50182888 / 2025</t>
  </si>
  <si>
    <t>RD - Ricardo Correa da Silva GRUPO 515</t>
  </si>
  <si>
    <t>Grupo: 515 - Prog Inst de Apoio aos Novos Docentes da USP - Atena: Edital PRPI Programa de Apoio a Novos Docentes- ano 2025- edição 1 (151) - REMANEJAMENTO 50195521 / 2025</t>
  </si>
  <si>
    <t>RD Básico - Adriano Alencar</t>
  </si>
  <si>
    <t>A pedido da Profa. Kaline, diretora do IF, segue o repasse da Diretoria do valor correspondente a 2 diárias para o Prof. Adriano Alencar. GO 19156</t>
  </si>
  <si>
    <t>RD - Edilaine Honorio da Silva</t>
  </si>
  <si>
    <t>Rem. 50233067 - Atena: Edital PRPI Programa de Apoio a Novos Docentes- ano 2025- edição 1 (193) - Outorgado: Prof.(a) Dr.(a) Edilaine Honório da Silva / IF - (043.515 - Prog. Inst. de Apoio ao Novos Docentes).</t>
  </si>
  <si>
    <t>Edital Aucani 1909 USP-Cofecub 2024 - Coord. Prof.Renata Zukanovich Funchal - ref. 4 bolsas de mobilidade, para docentes USP e profs. visitantes, cfe. previsão de missões do projeto em 2025. Remanejamento N° 2025 50332685</t>
  </si>
  <si>
    <t>RD - Atílio Tomazini Junior</t>
  </si>
  <si>
    <t>Grupo: 515 - Prog Inst de Apoio aos Novos Docentes da USP - Atena: Edital PRPI Programa de Apoio a Novos Docentes- ano 2025- edição 1 (325) - REMANEJAMENTO 50342001 / 2025</t>
  </si>
  <si>
    <t>Grupo: 057 - Projetos Especiais - Atena: Edital PRPI Edital PIDA- ano 2025- edição 1 (13) - Outorgado: Prof.(a) Dr.(a) Kelly Cristina Cezaretto Pires / IF - REMANEJAMENTO 50342184 / 2025</t>
  </si>
  <si>
    <t xml:space="preserve">CONVÊNIO </t>
  </si>
  <si>
    <t xml:space="preserve">RD </t>
  </si>
  <si>
    <t xml:space="preserve">RI </t>
  </si>
  <si>
    <t xml:space="preserve">RINF </t>
  </si>
  <si>
    <t xml:space="preserve">Diretoria </t>
  </si>
  <si>
    <t xml:space="preserve">TAXA </t>
  </si>
  <si>
    <t xml:space="preserve">RD Básico </t>
  </si>
  <si>
    <t xml:space="preserve">EMPENHOS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</si>
</sst>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R$&quot;\ #,##0.00;[Red]\-&quot;R$&quot;\ #,##0.00"/>
    <numFmt numFmtId="43" formatCode="_-* #,##0.00_-;\-* #,##0.00_-;_-* &quot;-&quot;??_-;_-@_-"/>
    <numFmt numFmtId="164" formatCode="mmm"/>
    <numFmt numFmtId="165" formatCode="&quot;R$&quot;\ #,##0.00"/>
    <numFmt numFmtId="166" formatCode="dd/mm/yy;@"/>
  </numFmts>
  <fonts count="6" x14ac:knownFonts="1">
    <font>
      <sz val="11"/>
      <color theme="1"/>
      <name val="Arial"/>
      <family val="2"/>
      <scheme val="minor"/>
    </font>
    <font>
      <sz val="18"/>
      <color theme="1"/>
      <name val="Arial"/>
      <family val="2"/>
      <scheme val="minor"/>
    </font>
    <font>
      <b/>
      <sz val="18"/>
      <color rgb="FFC00000"/>
      <name val="Arial"/>
      <family val="2"/>
      <scheme val="minor"/>
    </font>
    <font>
      <b/>
      <sz val="11"/>
      <color theme="1"/>
      <name val="Arial"/>
      <family val="2"/>
      <scheme val="minor"/>
    </font>
    <font>
      <b/>
      <sz val="16"/>
      <color rgb="FFC00000"/>
      <name val="Arial"/>
      <family val="2"/>
      <scheme val="minor"/>
    </font>
    <font>
      <b/>
      <sz val="11"/>
      <color rgb="FFC00000"/>
      <name val="Arial"/>
      <family val="2"/>
      <scheme val="minor"/>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31">
    <xf numFmtId="0" fontId="0" fillId="0" borderId="0" xfId="0"/>
    <xf numFmtId="43" fontId="0" fillId="0" borderId="0" xfId="0" applyNumberFormat="1"/>
    <xf numFmtId="4" fontId="0" fillId="0" borderId="0" xfId="0" applyNumberFormat="1"/>
    <xf numFmtId="8" fontId="0" fillId="0" borderId="0" xfId="0" applyNumberFormat="1"/>
    <xf numFmtId="0" fontId="2" fillId="0" borderId="0" xfId="0" applyFont="1" applyAlignment="1">
      <alignment horizontal="centerContinuous" vertical="center"/>
    </xf>
    <xf numFmtId="0" fontId="0" fillId="0" borderId="0" xfId="0"/>
    <xf numFmtId="0" fontId="0" fillId="0" borderId="0" xfId="0" pivotButton="1"/>
    <xf numFmtId="164" fontId="0" fillId="0" borderId="0" xfId="0" applyNumberFormat="1" applyAlignment="1">
      <alignment horizontal="left"/>
    </xf>
    <xf numFmtId="0" fontId="0" fillId="0" borderId="0" xfId="0" pivotButton="1" applyAlignment="1">
      <alignment horizontal="center"/>
    </xf>
    <xf numFmtId="4" fontId="0" fillId="0" borderId="0" xfId="0" applyNumberFormat="1"/>
    <xf numFmtId="0" fontId="0" fillId="2" borderId="0" xfId="0" applyFill="1"/>
    <xf numFmtId="0" fontId="0" fillId="0" borderId="0" xfId="0" applyAlignment="1">
      <alignment horizontal="left"/>
    </xf>
    <xf numFmtId="165" fontId="0" fillId="0" borderId="0" xfId="0" applyNumberFormat="1"/>
    <xf numFmtId="0" fontId="3" fillId="0" borderId="0" xfId="0" applyFont="1" applyFill="1"/>
    <xf numFmtId="0" fontId="0" fillId="0" borderId="0" xfId="0" applyAlignment="1">
      <alignment horizontal="center"/>
    </xf>
    <xf numFmtId="0" fontId="2" fillId="0" borderId="0" xfId="0" applyFont="1" applyAlignment="1">
      <alignment horizontal="left" vertical="center"/>
    </xf>
    <xf numFmtId="0" fontId="3" fillId="0" borderId="0" xfId="0" applyFont="1" applyFill="1" applyAlignment="1">
      <alignment horizontal="center"/>
    </xf>
    <xf numFmtId="8" fontId="0" fillId="0" borderId="0" xfId="0" applyNumberFormat="1" applyFill="1"/>
    <xf numFmtId="0" fontId="0" fillId="0" borderId="0" xfId="0" applyFill="1"/>
    <xf numFmtId="0" fontId="0" fillId="0" borderId="0" xfId="0" applyFill="1" applyBorder="1"/>
    <xf numFmtId="0" fontId="4" fillId="0" borderId="0" xfId="0" applyFont="1"/>
    <xf numFmtId="0" fontId="3" fillId="0" borderId="0" xfId="0" applyFont="1" applyAlignment="1">
      <alignment horizontal="left"/>
    </xf>
    <xf numFmtId="0" fontId="5" fillId="0" borderId="0" xfId="0" applyFont="1"/>
    <xf numFmtId="165" fontId="0" fillId="0" borderId="0" xfId="0" applyNumberFormat="1" applyAlignment="1">
      <alignment horizontal="center"/>
    </xf>
    <xf numFmtId="0" fontId="0" fillId="0" borderId="0" xfId="0" applyAlignment="1">
      <alignment vertical="center"/>
    </xf>
    <xf numFmtId="166"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4" fontId="0" fillId="0" borderId="0" xfId="0" applyNumberFormat="1" applyAlignment="1">
      <alignment vertical="center"/>
    </xf>
    <xf numFmtId="0" fontId="1" fillId="3" borderId="0" xfId="0" applyFont="1" applyFill="1" applyAlignment="1">
      <alignment horizontal="center" vertical="center"/>
    </xf>
  </cellXfs>
  <cellStyles count="1">
    <cellStyle name="Normal" xfId="0" builtinId="0"/>
  </cellStyles>
  <dxfs count="74">
    <dxf>
      <numFmt numFmtId="35" formatCode="_-* #,##0.00_-;\-* #,##0.00_-;_-* &quot;-&quot;??_-;_-@_-"/>
    </dxf>
    <dxf>
      <fill>
        <patternFill patternType="solid">
          <bgColor rgb="FFFFC000"/>
        </patternFill>
      </fill>
    </dxf>
    <dxf>
      <numFmt numFmtId="35" formatCode="_-* #,##0.00_-;\-* #,##0.00_-;_-* &quot;-&quot;??_-;_-@_-"/>
    </dxf>
    <dxf>
      <numFmt numFmtId="35" formatCode="_-* #,##0.00_-;\-* #,##0.00_-;_-* &quot;-&quot;??_-;_-@_-"/>
    </dxf>
    <dxf>
      <numFmt numFmtId="35" formatCode="_-* #,##0.00_-;\-* #,##0.00_-;_-* &quot;-&quot;??_-;_-@_-"/>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0"/>
        <color theme="1"/>
        <name val="Arial"/>
        <scheme val="minor"/>
      </font>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b val="0"/>
        <i val="0"/>
        <strike val="0"/>
        <condense val="0"/>
        <extend val="0"/>
        <outline val="0"/>
        <shadow val="0"/>
        <u val="none"/>
        <vertAlign val="baseline"/>
        <sz val="10"/>
        <color theme="1"/>
        <name val="Arial"/>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Arial"/>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minor"/>
      </font>
      <numFmt numFmtId="166" formatCode="dd/mm/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65" formatCode="&quot;R$&quot;\ #,##0.00"/>
    </dxf>
    <dxf>
      <alignment horizontal="left" vertical="bottom" textRotation="0" wrapText="0" indent="0" justifyLastLine="0" shrinkToFit="0" readingOrder="0"/>
    </dxf>
    <dxf>
      <alignment horizontal="left" vertical="bottom" textRotation="0" wrapText="0" indent="0" justifyLastLine="0" shrinkToFit="0" readingOrder="0"/>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alignment horizontal="center" readingOrder="0"/>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theme="7" tint="0.79998168889431442"/>
        </patternFill>
      </fill>
    </dxf>
    <dxf>
      <alignment horizontal="right" readingOrder="0"/>
    </dxf>
    <dxf>
      <alignment horizontal="center" readingOrder="0"/>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alignment horizontal="center" readingOrder="0"/>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theme="7" tint="0.79998168889431442"/>
        </patternFill>
      </fill>
    </dxf>
    <dxf>
      <alignment horizontal="right" readingOrder="0"/>
    </dxf>
    <dxf>
      <numFmt numFmtId="35" formatCode="_-* #,##0.00_-;\-* #,##0.00_-;_-* &quot;-&quot;??_-;_-@_-"/>
    </dxf>
    <dxf>
      <numFmt numFmtId="35" formatCode="_-* #,##0.00_-;\-* #,##0.00_-;_-* &quot;-&quot;??_-;_-@_-"/>
    </dxf>
    <dxf>
      <numFmt numFmtId="35" formatCode="_-* #,##0.00_-;\-* #,##0.00_-;_-* &quot;-&quot;??_-;_-@_-"/>
    </dxf>
    <dxf>
      <fill>
        <patternFill patternType="solid">
          <bgColor rgb="FFFFC000"/>
        </patternFill>
      </fill>
    </dxf>
    <dxf>
      <numFmt numFmtId="35" formatCode="_-* #,##0.00_-;\-* #,##0.00_-;_-* &quot;-&quot;??_-;_-@_-"/>
    </dxf>
    <dxf>
      <numFmt numFmtId="165" formatCode="&quot;R$&quot;\ #,##0.00"/>
    </dxf>
    <dxf>
      <numFmt numFmtId="35" formatCode="_-* #,##0.00_-;\-* #,##0.00_-;_-* &quot;-&quot;??_-;_-@_-"/>
    </dxf>
    <dxf>
      <numFmt numFmtId="35" formatCode="_-* #,##0.00_-;\-* #,##0.00_-;_-* &quot;-&quot;??_-;_-@_-"/>
    </dxf>
    <dxf>
      <numFmt numFmtId="35" formatCode="_-* #,##0.00_-;\-* #,##0.00_-;_-* &quot;-&quot;??_-;_-@_-"/>
    </dxf>
    <dxf>
      <fill>
        <patternFill>
          <bgColor rgb="FFFFC000"/>
        </patternFill>
      </fill>
    </dxf>
    <dxf>
      <fill>
        <patternFill patternType="solid">
          <bgColor rgb="FFFF0000"/>
        </patternFill>
      </fill>
    </dxf>
    <dxf>
      <alignment horizontal="center" readingOrder="0"/>
    </dxf>
    <dxf>
      <numFmt numFmtId="35" formatCode="_-* #,##0.00_-;\-* #,##0.00_-;_-* &quot;-&quot;??_-;_-@_-"/>
    </dxf>
  </dxfs>
  <tableStyles count="0" defaultTableStyle="TableStyleMedium2" defaultPivotStyle="PivotStyleLight16"/>
  <colors>
    <mruColors>
      <color rgb="FFD4FC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Leonardo Dias de Souza" refreshedDate="45848.693732523148" createdVersion="5" refreshedVersion="6" minRefreshableVersion="3" recordCount="625">
  <cacheSource type="worksheet">
    <worksheetSource ref="A1:M626" sheet="Dados"/>
  </cacheSource>
  <cacheFields count="15">
    <cacheField name="Recurso" numFmtId="0">
      <sharedItems containsBlank="1" count="244">
        <s v="Diretoria - RI Básico"/>
        <s v="Diretoria - Apoio Viagens Didáticas"/>
        <s v="RD - Elisabeth Mateus Yoshimura"/>
        <s v="RI - Elisabeth Mateus Yoshimura"/>
        <s v="RD - Luis Gregório Godoy V. Dias Silva"/>
        <s v="RD - Marcelo Martinelli"/>
        <s v="RI - Chubaci"/>
        <s v="RD - Nemitala Added"/>
        <s v="RD - Vera Henriques Prog Aprender na Comunidade"/>
        <s v="RD - Renata Funchal - Grupo 057"/>
        <s v="RD - Vera Henriques Encontro USP Escola"/>
        <s v="Diretoria - RORÇ BÁSICO"/>
        <s v="Diretoria - RORÇ EQUIP DIVERSOS E INFORMÁTICA"/>
        <s v="Diretoria - Segurança"/>
        <s v="Diretoria - Treinamento Servidores"/>
        <s v="CONVÊNIO - Grupo 179 - Jose Fernando Diniz Chubaci"/>
        <s v="RI - Lab Cristalografia"/>
        <s v="TAXA - Prefeitura SP"/>
        <s v="RI - Cecilia Salvadori"/>
        <s v="Diretoria - Manutenção Predial"/>
        <s v="RD - Cristiano Luis Pinto Oliveira"/>
        <s v="RI - Criogenia FMT"/>
        <s v="Diretoria - Transporte"/>
        <s v="RI - Fluídos complexos FEP"/>
        <s v="Diretoria - Terceirizados Segurança e Limpeza"/>
        <s v="RD - CCEx"/>
        <s v="RI - Gabriel Teixeira Landi"/>
        <s v="RINF - OUTRAS UNIDADES Equip Divers Inform"/>
        <s v="RI - Marcelo Gameiro Munhoz"/>
        <s v="RD Básico - Marcelo Gameiro Munhoz"/>
        <s v="Diretoria - Execução de obras urgentes no IF"/>
        <s v="Diretoria - Bolsa Intercâmbio Internacional"/>
        <s v="RD - Luciana Varanda Rizzo GRUPO 515"/>
        <s v="RI - Lab BioMembranas DFGE"/>
        <s v="RD - Neilo Trindade - Novos Docentes"/>
        <s v="RD - Valdir Brunetti Scarduelli"/>
        <s v="RD - Luciana Varanda Rizzo GRUPO 057"/>
        <s v="Diretoria - Reforma da cobertura FEP"/>
        <s v="Diretoria - Bem Estar e Pertenciamento"/>
        <s v="RD - Eduardo Tremea Casali"/>
        <s v="RD - Germano Maioli Penello"/>
        <s v="RD - Luana Sucupira Pedroza"/>
        <s v="RD - Rafael Ferreira Pinto do Rego Barros"/>
        <s v="RD - Lucas Medeiros Cornetta"/>
        <s v="RD - Barbara Amaral - PÓS DOC II"/>
        <s v="RD - Gustavo Dalpian"/>
        <s v="Diretoria - Prog Apoio Ensino Graduação"/>
        <s v="RD - Gustavo Dalpian - POS DOC"/>
        <s v="Diretoria - Show de Física"/>
        <s v="RI - Cristiano L. Pinto Oliveira"/>
        <s v="Diretoria - Masterclasses"/>
        <s v="Diretoria - Curso de Verão 2025"/>
        <s v="Diretoria - Fusão das Bibliotecas IF / IAG"/>
        <s v="RD - Renata Funchal - Grupo 404"/>
        <s v="RI - Lab Pelletron - FNC"/>
        <s v="Diretoria - Visitas Monitoradas ao IFUSP"/>
        <s v="RD Básico - Renata Funchal"/>
        <s v="RI - Alain André Quivy"/>
        <s v="RD - Julio A. Larrea Jiménez"/>
        <s v="RI - Antonio Martins F. Neto"/>
        <s v="RD - Cristina Leite"/>
        <s v="RD - Ewout Ter Haar"/>
        <s v="RI - Gil da Costa Marques"/>
        <s v="RD - Chubaci PIPAE"/>
        <s v="RD - Luis Raul W. Abramo"/>
        <s v="RI - Manfredo H. Tabacniks"/>
        <s v="RD - Marcio Teixeira Nascimento Varella"/>
        <s v="RD - Nilberto Heder Medina"/>
        <s v="RI - Otaviano A. M. Helene"/>
        <s v="RD - Silvio R.A. Salinas"/>
        <s v="RD - Vito R. Vanin"/>
        <s v="RD - Walter Alberto Siqueira Pedra"/>
        <s v="EMPENHOS - Saldo empenhos"/>
        <s v="RD - Edivaldo Moura Santos"/>
        <s v="Diretoria - Biblioteca Grupo 012"/>
        <s v="RI - Frederique Marie Brigitte Sylvie Grassi"/>
        <s v="RD - Danilo Mustafa"/>
        <s v="RD - Marco Aurelio Brizzotti Andrade"/>
        <s v="RI - Santander - Fernando S. Navarra"/>
        <s v="RD - Fernando Assis Garcia"/>
        <s v="RD - Kelly Cristina Cezaretto Pires"/>
        <s v="RI - DEPTO. FEP"/>
        <s v="RI - Helena Maria Petrilli"/>
        <s v="Diretoria - RI Manutenção Predial"/>
        <s v="RI - Fernando Assis Garcia"/>
        <s v="RI - Kelly C C Pires Grupo 515"/>
        <s v="RI - Edivaldo Moura Santos Grupo 515"/>
        <s v="RD - Barbara Amaral"/>
        <s v="RD - Valentina Martelli"/>
        <s v="RI - Henrique Melo Jorge Barbosa"/>
        <s v="RD - Comissão de Graduação"/>
        <s v="RI - Tiago Fiorini"/>
        <s v="RD - Chubaci Laboratório Didático"/>
        <s v="RD - Criogênia"/>
        <s v="Diretoria - Obras de Recuperação e Riscos"/>
        <s v="RD - Nathalia B. Tomazio Grupo 057"/>
        <s v="Diretoria - Projetos Especiais - Graduação"/>
        <s v="RI - Neilo Trindade"/>
        <s v="RD - José Luís de Souza Lopes"/>
        <s v="RD - CPG"/>
        <s v="RD - Barbara Amaral - PÓS DOC"/>
        <s v="RI - EDUSP - Cristina Leite"/>
        <s v="Diretoria - REFORMAS"/>
        <s v="RD - Pedro Vinicius Guillaumon"/>
        <s v="RD Básico - Daniel R Cornejo"/>
        <s v="Diretoria - Simpósio 90 Anos de física na USP"/>
        <s v="Diretoria - Projeto Executivo Fusão Bibliotecas"/>
        <s v="Diretoria - Biblioteca Grupo 173"/>
        <s v="Diretoria - Reforma Edificio Milenio"/>
        <s v="RD - Gabriel Santos Menezes"/>
        <s v="RD - Ricardo Correa da Silva GRUPO 515"/>
        <s v="RD Básico - Adriano Alencar"/>
        <s v="RD - Edilaine Honorio da Silva"/>
        <s v="RD - Atílio Tomazini Junior"/>
        <s v="RD - Paulo Eduardo Artaxo Neto" u="1"/>
        <m u="1"/>
        <s v="FAPESP - Vito Vanin - RT-Institucional (2013)" u="1"/>
        <s v="IFNC - Informática da FNC" u="1"/>
        <s v="RI - Gil da Costa Marques - Projeto E - Física" u="1"/>
        <s v="FAPESP - Marcia Fantini - RT-Institucional (2015)" u="1"/>
        <s v="RINF - Marcos Nogueira Martins" u="1"/>
        <s v="RD - Ivã Gurgel" u="1"/>
        <s v="RA - Mario José de Oliveira - SBI (Biblioteca)" u="1"/>
        <s v="FAPESP - Marcos Nogueira Martins - RT-Institucional (2014)" u="1"/>
        <s v="FAPESP - Maria Teresa Moura Lamy - RT-Institucional (2014)" u="1"/>
        <s v="RD - Carlos Eduardo Fiore Santos" u="1"/>
        <s v="PPO - Plano Plurianual de Obras" u="1"/>
        <s v="RD - Vera Bohomoletz Henriques" u="1"/>
        <s v="RD - Marcos Nogueira Martins" u="1"/>
        <s v="RI - Vera B. Henriques" u="1"/>
        <s v="RD - Andre Machado Rodrigues" u="1"/>
        <s v="CONVÊNIO - Adriano Mesquita Alencar - CAPES - E" u="1"/>
        <s v="RI - Paulo Alberto Nussenzveig" u="1"/>
        <s v="MANUT - Manutenção Predial" u="1"/>
        <s v="RD - Marcia Almeida Rizzutto" u="1"/>
        <s v="FAPESP - Marcos Nogueira Martins - RT-Institucional (2015)" u="1"/>
        <s v="RA - Gil da Costa Marques - CEPA" u="1"/>
        <s v="FAPESP - Gustavo Burdman - RT-Institucional (2014)" u="1"/>
        <s v="RD - Alexandre Alarcon P. Suaide" u="1"/>
        <s v="ADM - Diretoria - Transporte" u="1"/>
        <s v="RA - Curso de Verão" u="1"/>
        <s v="IADM - Informática da Diretoria" u="1"/>
        <s v="ADM - Assistência Administrativa - Segurança" u="1"/>
        <s v="RINF - Informática da FMT" u="1"/>
        <s v="ADM - Biblioteca" u="1"/>
        <s v="RORÇ - DFAP - Depto. Física Aplicada" u="1"/>
        <s v="RORÇ - DFNC - Depto. Física Nuclear" u="1"/>
        <s v="RD - Leandro Ramos Souza Barbosa" u="1"/>
        <s v="RD - Valmir Antonio Chitta" u="1"/>
        <s v="RINF - Informática do Laboratório Didático" u="1"/>
        <s v="FAPESP - Marcia Fantini - RT-Institucional (2013)" u="1"/>
        <s v="RI - Paulo Eduardo Artaxo Neto" u="1"/>
        <s v="CONVÊNIO - Cristiano Rodrigues Mattos - CPGI - CAPES - PROAP" u="1"/>
        <s v="RI - PROFIS - Maria Regina D. Kawamura" u="1"/>
        <s v="RI - DFEP" u="1"/>
        <s v="RD - Ellisabeth Andreoli de Oliveira" u="1"/>
        <s v="IFGE - Informática da FGE" u="1"/>
        <s v="RD - Ricardo Magnus O. Galvão" u="1"/>
        <s v="RI - Marcia Carvalho de A. Fantini" u="1"/>
        <s v="ADM - Assistência Operacional - MP" u="1"/>
        <s v="RORÇ - DFMT - Depto. Física dos Materiais e Mecânica" u="1"/>
        <s v="FAPESP - Antonio Martins Figueiredo Neto - RT-Institucional (2013)" u="1"/>
        <s v="RD - Alessio Mangiarotti" u="1"/>
        <s v="RD - Fernando Silveira Navarra" u="1"/>
        <s v="RD - Mikiya Muramatsu" u="1"/>
        <s v="MANUT - Manutenção Areá Externa" u="1"/>
        <s v="RI - Marcos Nogueira Martins" u="1"/>
        <s v="IFMT - Informática da FMT" u="1"/>
        <s v="RD - Mario José de Oliveira" u="1"/>
        <s v="RD - Marcelo Gameiro Munhoz" u="1"/>
        <s v="RD - Frederique Marie Brigitte Sylvie Grassi" u="1"/>
        <s v="CARH - Nemitala Added" u="1"/>
        <s v="RD - Fernando Tadeu Caldeira Brandt" u="1"/>
        <s v="FAPESP - Gennady Gusev - RTI - Institucional (2014)" u="1"/>
        <s v="RA - Comissão de Pós-Graduação - CPG" u="1"/>
        <s v="CONVÊNIO - Jose Fernando Diniz Chubaci - ONR" u="1"/>
        <s v="RA - Carla Goldman - SBI" u="1"/>
        <s v="SEG - Assistência Administrativa - Segurança" u="1"/>
        <s v="RORÇ - Antonio Martins F. Neto" u="1"/>
        <s v="RINF - Informática da FEP" u="1"/>
        <s v="RI - Maria Cecilia Salvadori" u="1"/>
        <s v="ADM - Assistência Financeira" u="1"/>
        <s v="ADM - Diretoria" u="1"/>
        <s v="TRANS - Diretoria - Transporte" u="1"/>
        <s v="RINF - Informática da FAP" u="1"/>
        <s v="ADM - Assistência Operacional - MAE" u="1"/>
        <s v="RD - Fuad Daher Saad" u="1"/>
        <s v="TERC - Segurança e Limpeza" u="1"/>
        <s v="RA - Marcos Nogueira Martins" u="1"/>
        <s v="RINF - Informática da Diretoria" u="1"/>
        <s v="RA - Marcelo Gameiro Munhoz - Adm - Comissão de Cultura e Extensão" u="1"/>
        <s v="RI - Mikiya Muramatsu" u="1"/>
        <s v="ADM - Assistência Operacional - PPO - Plano Plurianual de Obras - Superintendência do Espaço Físico" u="1"/>
        <s v="FAPESP - Adriano Mesquita Alencar - RT-Institucional (2014)" u="1"/>
        <s v="FAPESP - Marcia Fantini - RT-Institucional (2014)" u="1"/>
        <s v="RORÇ - Diretoria" u="1"/>
        <s v="ADM - Assistência Administrativa" u="1"/>
        <s v="RINF - Informática da Assistência Acadêmica" u="1"/>
        <s v="FAPESP - Euzi Conceição F. da Silva - RT-Institucional (2012)" u="1"/>
        <s v="FAPESP - Elisabeth Mateus Yoshimura - RT-Institucional (2013)" u="1"/>
        <s v="FAPESP - Paulo Eduardo Artaxo Netto - RT-Institucional (2013)" u="1"/>
        <s v="IADM - Marcos Nogueira Martins" u="1"/>
        <s v="FAPESP - Elisabeth Mateus Yoshimura - RT-Institucional (2014)" u="1"/>
        <s v="FAPESP - Paulo Eduardo Artaxo Netto - RT-Institucional (2014)" u="1"/>
        <s v="RD - Alain André Quivy" u="1"/>
        <s v="FAPESP - Elisabeth Mateus Yoshimura - RT-Institucional (2015)" u="1"/>
        <s v="RI - Euzi Conceição F. da Silva" u="1"/>
        <s v="FAPESP - Vera B. Henriques - RT-Institucional (2015)" u="1"/>
        <s v="RD - Said Rahnamaye Rabbani" u="1"/>
        <s v="RORÇ - Assistência Administrativa" u="1"/>
        <s v="RINF - Informática da FGE" u="1"/>
        <s v="RORÇ - DFMA - Depto. Física Matemática" u="1"/>
        <s v="RI - Marina Nielsen" u="1"/>
        <s v="RI - Fuad Daher Saad" u="1"/>
        <s v="IFMA - Informática da FMA" u="1"/>
        <s v="RA - Ricardo Ichiwaki - Reequipamento" u="1"/>
        <s v="FAPESP - André Bohomoletz - RT- Institucional (2014)" u="1"/>
        <s v="RINF - Informática da FNC" u="1"/>
        <s v="RORÇ - Biblioteca" u="1"/>
        <s v="RD - Carmen Pimentel Cintra do Prado" u="1"/>
        <s v="FAPESP - Iberê Luis Caldas - RT-Institucional (2013)" u="1"/>
        <s v="RORÇ - DFGE - Depto. Física Geral" u="1"/>
        <s v="RD - Kaline Rabelo Coutinho" u="1"/>
        <s v="RD - Jose Luis Souza Lopes" u="1"/>
        <s v="RORÇ - Assistência Acadêmica" u="1"/>
        <s v="RD - Jorge Jose Leite N. Junior" u="1"/>
        <s v="RD - Paulo Alberto Nussenzveig" u="1"/>
        <s v="ADM - Assistência Acadêmica" u="1"/>
        <s v="FAPESP - Marcos Nogueira Martins - RT-Institucional (2012)" u="1"/>
        <s v="IFEP - Informática da FEP" u="1"/>
        <s v="RORÇ - Assistência Financeira" u="1"/>
        <s v="RD - Andre de Pinho Vieira" u="1"/>
        <s v="IFAP - Informática da FAP" u="1"/>
        <s v="RINF - Informática da FMA" u="1"/>
        <s v="RD - Maria Teresa Moura Lamy" u="1"/>
        <s v="ONR - Jose Fernando Diniz Chubaci" u="1"/>
        <s v="RD - Caetano Rodrigues Miranda" u="1"/>
        <s v="RI - Gil da Costa Marques - CEPA" u="1"/>
        <s v="FAPESP - Antonio Martins Figueiredo Neto - RT-Institucional (2012)" u="1"/>
        <s v="RORÇ - DFEP - Depto. Física Experimental" u="1"/>
        <s v="RA - Comissão de Pós-Graduação Interunidades - CPGI" u="1"/>
        <s v="RA - Comissão de pesquisa - (Cpesq)" u="1"/>
        <s v="CONVÊNIO - Cristiano Rodrigues Mattos - CAPES PROAP - OBTV" u="1"/>
        <s v="TREIN - Treinamento" u="1"/>
      </sharedItems>
    </cacheField>
    <cacheField name="Data" numFmtId="166">
      <sharedItems containsNonDate="0" containsDate="1" containsString="0" containsBlank="1" minDate="2025-01-13T00:00:00" maxDate="2025-07-11T00:00:00"/>
    </cacheField>
    <cacheField name="Número da Guia" numFmtId="0">
      <sharedItems containsSemiMixedTypes="0" containsString="0" containsNumber="1" containsInteger="1" minValue="4558" maxValue="19361"/>
    </cacheField>
    <cacheField name="Departamento" numFmtId="0">
      <sharedItems/>
    </cacheField>
    <cacheField name="Favorecido" numFmtId="0">
      <sharedItems/>
    </cacheField>
    <cacheField name="Descrição" numFmtId="0">
      <sharedItems longText="1"/>
    </cacheField>
    <cacheField name="Executado" numFmtId="0">
      <sharedItems/>
    </cacheField>
    <cacheField name="Valor Débito" numFmtId="4">
      <sharedItems containsString="0" containsBlank="1" containsNumber="1" minValue="0" maxValue="996303.69"/>
    </cacheField>
    <cacheField name="Valor Crédito" numFmtId="4">
      <sharedItems containsString="0" containsBlank="1" containsNumber="1" minValue="1" maxValue="26300000"/>
    </cacheField>
    <cacheField name="Débito " numFmtId="4">
      <sharedItems containsSemiMixedTypes="0" containsString="0" containsNumber="1" minValue="0" maxValue="996303.69"/>
    </cacheField>
    <cacheField name="Valor Reservado" numFmtId="4">
      <sharedItems containsSemiMixedTypes="0" containsString="0" containsNumber="1" minValue="0" maxValue="554411.73"/>
    </cacheField>
    <cacheField name="M" numFmtId="0">
      <sharedItems containsSemiMixedTypes="0" containsString="0" containsNumber="1" containsInteger="1" minValue="1" maxValue="7"/>
    </cacheField>
    <cacheField name="Mês" numFmtId="0">
      <sharedItems count="12">
        <s v="Janeiro"/>
        <s v="Fevereiro"/>
        <s v="Março"/>
        <s v="Abril"/>
        <s v="Maio"/>
        <s v="Junho"/>
        <s v="Julho"/>
        <s v="Agosto" u="1"/>
        <s v="Outubro" u="1"/>
        <s v="Setembro" u="1"/>
        <s v="Dezembro" u="1"/>
        <s v="Novembro" u="1"/>
      </sharedItems>
    </cacheField>
    <cacheField name="Saldo" numFmtId="0" formula="'Valor Crédito'-'Valor Débito'" databaseField="0"/>
    <cacheField name="Campo1" numFmtId="0" formula="Saldo+'Valor Crédito'-'Débito '-'Valor Reservado'" databaseField="0"/>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r:id="rId1" refreshOnLoad="1" refreshedBy="Leonardo Dias de Souza" refreshedDate="45848.75483726852" createdVersion="5" refreshedVersion="6" minRefreshableVersion="3" recordCount="625">
  <cacheSource type="worksheet">
    <worksheetSource name="Tb_dados"/>
  </cacheSource>
  <cacheFields count="16">
    <cacheField name="Recurso" numFmtId="0">
      <sharedItems containsBlank="1" count="243">
        <s v="Diretoria - RI Básico"/>
        <s v="Diretoria - Apoio Viagens Didáticas"/>
        <s v="RD - Elisabeth Mateus Yoshimura"/>
        <s v="RI - Elisabeth Mateus Yoshimura"/>
        <s v="RD - Luis Gregório Godoy V. Dias Silva"/>
        <s v="RD - Marcelo Martinelli"/>
        <s v="RI - Chubaci"/>
        <s v="RD - Nemitala Added"/>
        <s v="RD - Vera Henriques Prog Aprender na Comunidade"/>
        <s v="RD - Renata Funchal - Grupo 057"/>
        <s v="RD - Vera Henriques Encontro USP Escola"/>
        <s v="Diretoria - RORÇ BÁSICO"/>
        <s v="Diretoria - RORÇ EQUIP DIVERSOS E INFORMÁTICA"/>
        <s v="Diretoria - Segurança"/>
        <s v="Diretoria - Treinamento Servidores"/>
        <s v="CONVÊNIO - Grupo 179 - Jose Fernando Diniz Chubaci"/>
        <s v="RI - Lab Cristalografia"/>
        <s v="TAXA - Prefeitura SP"/>
        <s v="RI - Cecilia Salvadori"/>
        <s v="Diretoria - Manutenção Predial"/>
        <s v="RD - Cristiano Luis Pinto Oliveira"/>
        <s v="RI - Criogenia FMT"/>
        <s v="Diretoria - Transporte"/>
        <s v="RI - Fluídos complexos FEP"/>
        <s v="Diretoria - Terceirizados Segurança e Limpeza"/>
        <s v="RD - CCEx"/>
        <s v="RI - Gabriel Teixeira Landi"/>
        <s v="RINF - OUTRAS UNIDADES Equip Divers Inform"/>
        <s v="RI - Marcelo Gameiro Munhoz"/>
        <s v="RD Básico - Marcelo Gameiro Munhoz"/>
        <s v="Diretoria - Execução de obras urgentes no IF"/>
        <s v="Diretoria - Bolsa Intercâmbio Internacional"/>
        <s v="RD - Luciana Varanda Rizzo GRUPO 515"/>
        <s v="RI - Lab BioMembranas DFGE"/>
        <s v="RD - Neilo Trindade - Novos Docentes"/>
        <s v="RD - Valdir Brunetti Scarduelli"/>
        <s v="RD - Luciana Varanda Rizzo GRUPO 057"/>
        <s v="Diretoria - Reforma da cobertura FEP"/>
        <s v="Diretoria - Bem Estar e Pertenciamento"/>
        <s v="RD - Eduardo Tremea Casali"/>
        <s v="RD - Germano Maioli Penello"/>
        <s v="RD - Luana Sucupira Pedroza"/>
        <s v="RD - Rafael Ferreira Pinto do Rego Barros"/>
        <s v="RD - Lucas Medeiros Cornetta"/>
        <s v="RD - Barbara Amaral - PÓS DOC II"/>
        <s v="RD - Gustavo Dalpian"/>
        <s v="Diretoria - Prog Apoio Ensino Graduação"/>
        <s v="RD - Gustavo Dalpian - POS DOC"/>
        <s v="Diretoria - Show de Física"/>
        <s v="RI - Cristiano L. Pinto Oliveira"/>
        <s v="Diretoria - Masterclasses"/>
        <s v="Diretoria - Curso de Verão 2025"/>
        <s v="Diretoria - Projeto Executivo Fusão Bibliotecas"/>
        <s v="RD - Renata Funchal - Grupo 404"/>
        <s v="RI - Lab Pelletron - FNC"/>
        <s v="Diretoria - Visitas Monitoradas ao IFUSP"/>
        <s v="RD Básico - Renata Funchal"/>
        <s v="RI - Alain André Quivy"/>
        <s v="RD - Julio A. Larrea Jiménez"/>
        <s v="RI - Antonio Martins F. Neto"/>
        <s v="RD - Cristina Leite"/>
        <s v="RD - Ewout Ter Haar"/>
        <s v="RI - Gil da Costa Marques"/>
        <s v="RD - Chubaci PIPAE"/>
        <s v="RD - Luis Raul W. Abramo"/>
        <s v="RI - Manfredo H. Tabacniks"/>
        <s v="RD - Marcio Teixeira Nascimento Varella"/>
        <s v="RD - Nilberto Heder Medina"/>
        <s v="RI - Otaviano A. M. Helene"/>
        <s v="RD - Silvio R.A. Salinas"/>
        <s v="RD - Vito R. Vanin"/>
        <s v="RD - Walter Alberto Siqueira Pedra"/>
        <s v="EMPENHOS - Saldo empenhos"/>
        <s v="RD - Edivaldo Moura Santos"/>
        <s v="Diretoria - Biblioteca Grupo 012"/>
        <s v="RI - Frederique Marie Brigitte Sylvie Grassi"/>
        <s v="RD - Danilo Mustafa"/>
        <s v="RD - Marco Aurelio Brizzotti Andrade"/>
        <s v="RI - Santander - Fernando S. Navarra"/>
        <s v="RD - Fernando Assis Garcia"/>
        <s v="RD - Kelly Cristina Cezaretto Pires"/>
        <s v="RI - DEPTO. FEP"/>
        <s v="RI - Helena Maria Petrilli"/>
        <s v="Diretoria - RI Manutenção Predial"/>
        <s v="RI - Fernando Assis Garcia"/>
        <s v="RI - Kelly C C Pires Grupo 515"/>
        <s v="RI - Edivaldo Moura Santos Grupo 515"/>
        <s v="RD - Barbara Amaral"/>
        <s v="RD - Valentina Martelli"/>
        <s v="RI - Henrique Melo Jorge Barbosa"/>
        <s v="RD - Comissão de Graduação"/>
        <s v="RI - Tiago Fiorini"/>
        <s v="RD - Chubaci Laboratório Didático"/>
        <s v="RD - Criogênia"/>
        <s v="Diretoria - Obras de Recuperação e Riscos"/>
        <s v="RD - Nathalia B. Tomazio Grupo 057"/>
        <s v="Diretoria - Projetos Especiais - Graduação"/>
        <s v="RI - Neilo Trindade"/>
        <s v="RD - José Luís de Souza Lopes"/>
        <s v="RD - CPG"/>
        <s v="RD - Barbara Amaral - PÓS DOC"/>
        <s v="RI - EDUSP - Cristina Leite"/>
        <s v="Diretoria - REFORMAS"/>
        <s v="RD - Pedro Vinicius Guillaumon"/>
        <s v="RD Básico - Daniel R Cornejo"/>
        <s v="Diretoria - Simpósio 90 Anos de física na USP"/>
        <s v="Diretoria - Biblioteca Grupo 173"/>
        <s v="Diretoria - Fusão das Bibliotecas IF / IAG"/>
        <s v="Diretoria - Reforma Edificio Milenio"/>
        <s v="RD - Gabriel Santos Menezes"/>
        <s v="RD - Ricardo Correa da Silva GRUPO 515"/>
        <s v="RD Básico - Adriano Alencar"/>
        <s v="RD - Edilaine Honorio da Silva"/>
        <s v="RD - Atílio Tomazini Junior"/>
        <m u="1"/>
        <s v="RI - Mikiya Muramatsu" u="1"/>
        <s v="RD - Valmir Antonio Chitta" u="1"/>
        <s v="RD - Caetano Rodrigues Miranda" u="1"/>
        <s v="FAPESP - Marcos Nogueira Martins - RT-Institucional (2012)" u="1"/>
        <s v="RI - Gil da Costa Marques - CEPA" u="1"/>
        <s v="RINF - Informática da FMA" u="1"/>
        <s v="RORÇ - Assistência Financeira" u="1"/>
        <s v="IFMT - Informática da FMT" u="1"/>
        <s v="FAPESP - Adriano Mesquita Alencar - RT-Institucional (2014)" u="1"/>
        <s v="FAPESP - Euzi Conceição F. da Silva - RT-Institucional (2012)" u="1"/>
        <s v="RORÇ - DFGE - Depto. Física Geral" u="1"/>
        <s v="RD - Mario José de Oliveira" u="1"/>
        <s v="ADM - Assistência Administrativa" u="1"/>
        <s v="RA - Comissão de Pós-Graduação - CPG" u="1"/>
        <s v="FAPESP - Elisabeth Mateus Yoshimura - RT-Institucional (2013)" u="1"/>
        <s v="FAPESP - Paulo Eduardo Artaxo Netto - RT-Institucional (2013)" u="1"/>
        <s v="TERC - Segurança e Limpeza" u="1"/>
        <s v="RD - Said Rahnamaye Rabbani" u="1"/>
        <s v="RORÇ - Assistência Acadêmica" u="1"/>
        <s v="RA - Ricardo Ichiwaki - Reequipamento" u="1"/>
        <s v="FAPESP - Gustavo Burdman - RT-Institucional (2014)" u="1"/>
        <s v="RA - Marcos Nogueira Martins" u="1"/>
        <s v="FAPESP - Elisabeth Mateus Yoshimura - RT-Institucional (2014)" u="1"/>
        <s v="FAPESP - Paulo Eduardo Artaxo Netto - RT-Institucional (2014)" u="1"/>
        <s v="FAPESP - Antonio Martins Figueiredo Neto - RT-Institucional (2013)" u="1"/>
        <s v="RI - Fuad Daher Saad" u="1"/>
        <s v="IFMA - Informática da FMA" u="1"/>
        <s v="RINF - Informática da FGE" u="1"/>
        <s v="RI - PROFIS - Maria Regina D. Kawamura" u="1"/>
        <s v="RD - Ellisabeth Andreoli de Oliveira" u="1"/>
        <s v="RORÇ - DFAP - Depto. Física Aplicada" u="1"/>
        <s v="FAPESP - Elisabeth Mateus Yoshimura - RT-Institucional (2015)" u="1"/>
        <s v="RD - Fernando Silveira Navarra" u="1"/>
        <s v="RA - Mario José de Oliveira - SBI (Biblioteca)" u="1"/>
        <s v="ADM - Biblioteca" u="1"/>
        <s v="RI - Paulo Alberto Nussenzveig" u="1"/>
        <s v="RINF - Informática da Diretoria" u="1"/>
        <s v="RD - Leandro Ramos Souza Barbosa" u="1"/>
        <s v="RD - Alain André Quivy" u="1"/>
        <s v="RA - Comissão de pesquisa - (Cpesq)" u="1"/>
        <s v="RINF - Informática do Laboratório Didático" u="1"/>
        <s v="RD - Alessio Mangiarotti" u="1"/>
        <s v="ADM - Assistência Financeira" u="1"/>
        <s v="RI - Paulo Eduardo Artaxo Neto" u="1"/>
        <s v="RINF - Marcos Nogueira Martins" u="1"/>
        <s v="CARH - Nemitala Added" u="1"/>
        <s v="IADM - Informática da Diretoria" u="1"/>
        <s v="SEG - Assistência Administrativa - Segurança" u="1"/>
        <s v="RI - Marcos Nogueira Martins" u="1"/>
        <s v="IFEP - Informática da FEP" u="1"/>
        <s v="CONVÊNIO - Cristiano Rodrigues Mattos - CAPES PROAP - OBTV" u="1"/>
        <s v="IADM - Marcos Nogueira Martins" u="1"/>
        <s v="ADM - Assistência Administrativa - Segurança" u="1"/>
        <s v="FAPESP - Antonio Martins Figueiredo Neto - RT-Institucional (2012)" u="1"/>
        <s v="FAPESP - Vera B. Henriques - RT-Institucional (2015)" u="1"/>
        <s v="RORÇ - Diretoria" u="1"/>
        <s v="RA - Curso de Verão" u="1"/>
        <s v="RD - Jose Luis Souza Lopes" u="1"/>
        <s v="FAPESP - Marcos Nogueira Martins - RT-Institucional (2015)" u="1"/>
        <s v="RD - Ivã Gurgel" u="1"/>
        <s v="RD - Marcelo Gameiro Munhoz" u="1"/>
        <s v="RORÇ - DFEP - Depto. Física Experimental" u="1"/>
        <s v="RD - Mikiya Muramatsu" u="1"/>
        <s v="RD - Kaline Rabelo Coutinho" u="1"/>
        <s v="RORÇ - DFMT - Depto. Física dos Materiais e Mecânica" u="1"/>
        <s v="ADM - Diretoria - Transporte" u="1"/>
        <s v="RD - Jorge Jose Leite N. Junior" u="1"/>
        <s v="RORÇ - DFMA - Depto. Física Matemática" u="1"/>
        <s v="TRANS - Diretoria - Transporte" u="1"/>
        <s v="RD - Fernando Tadeu Caldeira Brandt" u="1"/>
        <s v="PPO - Plano Plurianual de Obras" u="1"/>
        <s v="ONR - Jose Fernando Diniz Chubaci" u="1"/>
        <s v="RD - Fuad Daher Saad" u="1"/>
        <s v="RINF - Informática da FAP" u="1"/>
        <s v="RORÇ - DFNC - Depto. Física Nuclear" u="1"/>
        <s v="RD - Carmen Pimentel Cintra do Prado" u="1"/>
        <s v="RD - Vera Bohomoletz Henriques" u="1"/>
        <s v="CONVÊNIO - Jose Fernando Diniz Chubaci - ONR" u="1"/>
        <s v="ADM - Assistência Operacional - MAE" u="1"/>
        <s v="RD - Ricardo Magnus O. Galvão" u="1"/>
        <s v="FAPESP - Iberê Luis Caldas - RT-Institucional (2013)" u="1"/>
        <s v="MANUT - Manutenção Predial" u="1"/>
        <s v="RI - Maria Cecilia Salvadori" u="1"/>
        <s v="RORÇ - Assistência Administrativa" u="1"/>
        <s v="FAPESP - Vito Vanin - RT-Institucional (2013)" u="1"/>
        <s v="RD - Paulo Alberto Nussenzveig" u="1"/>
        <s v="RD - Maria Teresa Moura Lamy" u="1"/>
        <s v="RD - Paulo Eduardo Artaxo Neto" u="1"/>
        <s v="IFGE - Informática da FGE" u="1"/>
        <s v="MANUT - Manutenção Areá Externa" u="1"/>
        <s v="RD - Frederique Marie Brigitte Sylvie Grassi" u="1"/>
        <s v="RD - Marcos Nogueira Martins" u="1"/>
        <s v="RINF - Informática da Assistência Acadêmica" u="1"/>
        <s v="RD - Marcia Almeida Rizzutto" u="1"/>
        <s v="CONVÊNIO - Cristiano Rodrigues Mattos - CPGI - CAPES - PROAP" u="1"/>
        <s v="RI - DFEP" u="1"/>
        <s v="RD - Andre Machado Rodrigues" u="1"/>
        <s v="RA - Carla Goldman - SBI" u="1"/>
        <s v="FAPESP - Marcia Fantini - RT-Institucional (2013)" u="1"/>
        <s v="RI - Vera B. Henriques" u="1"/>
        <s v="RI - Marcia Carvalho de A. Fantini" u="1"/>
        <s v="ADM - Assistência Operacional - PPO - Plano Plurianual de Obras - Superintendência do Espaço Físico" u="1"/>
        <s v="RD - Alexandre Alarcon P. Suaide" u="1"/>
        <s v="ADM - Assistência Operacional - MP" u="1"/>
        <s v="IFAP - Informática da FAP" u="1"/>
        <s v="CONVÊNIO - Adriano Mesquita Alencar - CAPES - E" u="1"/>
        <s v="ADM - Diretoria" u="1"/>
        <s v="FAPESP - Marcia Fantini - RT-Institucional (2014)" u="1"/>
        <s v="FAPESP - Gennady Gusev - RTI - Institucional (2014)" u="1"/>
        <s v="RORÇ - Biblioteca" u="1"/>
        <s v="RINF - Informática da FMT" u="1"/>
        <s v="RI - Gil da Costa Marques - Projeto E - Física" u="1"/>
        <s v="RA - Gil da Costa Marques - CEPA" u="1"/>
        <s v="ADM - Assistência Acadêmica" u="1"/>
        <s v="TREIN - Treinamento" u="1"/>
        <s v="IFNC - Informática da FNC" u="1"/>
        <s v="RINF - Informática da FEP" u="1"/>
        <s v="FAPESP - Marcia Fantini - RT-Institucional (2015)" u="1"/>
        <s v="FAPESP - Marcos Nogueira Martins - RT-Institucional (2014)" u="1"/>
        <s v="FAPESP - Maria Teresa Moura Lamy - RT-Institucional (2014)" u="1"/>
        <s v="RD - Andre de Pinho Vieira" u="1"/>
        <s v="RI - Euzi Conceição F. da Silva" u="1"/>
        <s v="RA - Marcelo Gameiro Munhoz - Adm - Comissão de Cultura e Extensão" u="1"/>
        <s v="RD - Carlos Eduardo Fiore Santos" u="1"/>
        <s v="RA - Comissão de Pós-Graduação Interunidades - CPGI" u="1"/>
        <s v="FAPESP - André Bohomoletz - RT- Institucional (2014)" u="1"/>
        <s v="RI - Marina Nielsen" u="1"/>
        <s v="RINF - Informática da FNC" u="1"/>
      </sharedItems>
    </cacheField>
    <cacheField name="Data" numFmtId="166">
      <sharedItems containsNonDate="0" containsDate="1" containsString="0" containsBlank="1" minDate="2025-01-13T00:00:00" maxDate="2025-07-11T00:00:00"/>
    </cacheField>
    <cacheField name="Número da Guia" numFmtId="0">
      <sharedItems containsSemiMixedTypes="0" containsString="0" containsNumber="1" containsInteger="1" minValue="4558" maxValue="19361"/>
    </cacheField>
    <cacheField name="Departamento" numFmtId="0">
      <sharedItems/>
    </cacheField>
    <cacheField name="Favorecido" numFmtId="0">
      <sharedItems/>
    </cacheField>
    <cacheField name="Descrição" numFmtId="0">
      <sharedItems longText="1"/>
    </cacheField>
    <cacheField name="Executado" numFmtId="0">
      <sharedItems/>
    </cacheField>
    <cacheField name="Valor Débito" numFmtId="4">
      <sharedItems containsString="0" containsBlank="1" containsNumber="1" minValue="0" maxValue="996303.69"/>
    </cacheField>
    <cacheField name="Valor Crédito" numFmtId="4">
      <sharedItems containsString="0" containsBlank="1" containsNumber="1" minValue="1" maxValue="26300000"/>
    </cacheField>
    <cacheField name="Débito " numFmtId="4">
      <sharedItems containsSemiMixedTypes="0" containsString="0" containsNumber="1" minValue="0" maxValue="996303.69"/>
    </cacheField>
    <cacheField name="Valor Reservado" numFmtId="4">
      <sharedItems containsSemiMixedTypes="0" containsString="0" containsNumber="1" minValue="0" maxValue="554411.73"/>
    </cacheField>
    <cacheField name="M" numFmtId="0">
      <sharedItems containsSemiMixedTypes="0" containsString="0" containsNumber="1" containsInteger="1" minValue="1" maxValue="7"/>
    </cacheField>
    <cacheField name="Mês" numFmtId="0">
      <sharedItems count="12">
        <s v="Janeiro"/>
        <s v="Fevereiro"/>
        <s v="Março"/>
        <s v="Abril"/>
        <s v="Maio"/>
        <s v="Junho"/>
        <s v="Julho"/>
        <s v="Dezembro" u="1"/>
        <s v="Outubro" u="1"/>
        <s v="Setembro" u="1"/>
        <s v="Novembro" u="1"/>
        <s v="Agosto" u="1"/>
      </sharedItems>
    </cacheField>
    <cacheField name="Tipo Recurso" numFmtId="0">
      <sharedItems count="28">
        <s v="Diretoria "/>
        <s v="RD "/>
        <s v="RI "/>
        <s v="CONVÊNIO "/>
        <s v="TAXA "/>
        <s v="RINF "/>
        <s v="RD Básico "/>
        <s v="EMPENHOS "/>
        <s v="IFNC " u="1"/>
        <s v="IADM " u="1"/>
        <s v="IFMA " u="1"/>
        <e v="#VALUE!" u="1"/>
        <s v="ONR " u="1"/>
        <s v="TERC " u="1"/>
        <s v="IFMT " u="1"/>
        <s v="TREIN " u="1"/>
        <s v="FAPESP " u="1"/>
        <s v="IFAP " u="1"/>
        <s v="RA " u="1"/>
        <s v="IFEP " u="1"/>
        <s v="CARH " u="1"/>
        <s v="PPO " u="1"/>
        <s v="RORÇ " u="1"/>
        <s v="IFGE " u="1"/>
        <s v="MANUT " u="1"/>
        <s v="SEG " u="1"/>
        <s v="TRANS " u="1"/>
        <s v="ADM " u="1"/>
      </sharedItems>
    </cacheField>
    <cacheField name="Campo1" numFmtId="0" formula="'Valor Crédito'-'Débito '-'Valor Reservado'" databaseField="0"/>
    <cacheField name="saldo" numFmtId="0" formula="'Valor Crédito'-'Débito '-'Valor Reservado'" databaseField="0"/>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625">
  <r>
    <x v="0"/>
    <d v="2025-01-16T00:00:00"/>
    <n v="18845"/>
    <s v="DIR"/>
    <s v="Diarias"/>
    <s v="NE.00161410 - Pagamento de Diárias Nacionais - Exercício 2.025 - Contra Partida - GC 4560..."/>
    <s v="Sim"/>
    <n v="10000"/>
    <m/>
    <n v="10000"/>
    <n v="0"/>
    <n v="1"/>
    <x v="0"/>
  </r>
  <r>
    <x v="0"/>
    <d v="2025-01-16T00:00:00"/>
    <n v="18846"/>
    <s v="DIR"/>
    <s v="Diarias"/>
    <s v="NE.00161542 - Pagamento de Diárias Internacionais - Exercício 2.025 - Contra Partida - GC 4561..."/>
    <s v="Sim"/>
    <n v="10000"/>
    <m/>
    <n v="10000"/>
    <n v="0"/>
    <n v="1"/>
    <x v="0"/>
  </r>
  <r>
    <x v="0"/>
    <d v="2025-01-17T00:00:00"/>
    <n v="18854"/>
    <s v="AAA-CG"/>
    <s v="Auxílio financeiro Aluno de Graduação"/>
    <s v="Aghata Achilles, Kerolayne Garcia e Thiago Vianna Apresentar trabalho no evento XXVI - Simpósio Nacional de Ensino de Física 2025"/>
    <s v="Sim"/>
    <n v="3000"/>
    <m/>
    <n v="3000"/>
    <n v="0"/>
    <n v="1"/>
    <x v="0"/>
  </r>
  <r>
    <x v="0"/>
    <d v="2025-02-12T00:00:00"/>
    <n v="18947"/>
    <s v="ATA"/>
    <s v="Empresa Brasileira de Correios e Telégrafos (ECT)"/>
    <s v="Carta Registrada com AR - Fabio Patrício Camarão - Rua Campo Grande, 578 - Padroeira - Osasco – SP CEP 06162-220 - (Nº.Objeto:BR594298686br)"/>
    <s v="Sim"/>
    <n v="19.05"/>
    <m/>
    <n v="19.05"/>
    <n v="0"/>
    <n v="2"/>
    <x v="1"/>
  </r>
  <r>
    <x v="0"/>
    <d v="2025-02-13T00:00:00"/>
    <n v="18958"/>
    <s v="DIR"/>
    <s v="Prefeitura do Municipio de São Paulo"/>
    <s v="NE 00568936/2025 Referente ao ISS da NFS-e 15394 - 1 Nova São José Resíduos Ltda que não foi retido na Liquidação nº 00147671/2025. S.E.I. 154.00005047/2024-18"/>
    <s v="Sim"/>
    <n v="100"/>
    <m/>
    <n v="100"/>
    <n v="0"/>
    <n v="2"/>
    <x v="1"/>
  </r>
  <r>
    <x v="0"/>
    <d v="2025-03-07T00:00:00"/>
    <n v="19017"/>
    <s v="DIR"/>
    <s v="Reitoria"/>
    <s v="Ressarcimento de horas extras de diversos servidores do IF, 2º semestre 2024, conforme autorização da CODAGE. REMANEJAMENTO 50123849 / 2025"/>
    <s v="Sim"/>
    <n v="325.39"/>
    <m/>
    <n v="325.39"/>
    <n v="0"/>
    <n v="3"/>
    <x v="2"/>
  </r>
  <r>
    <x v="0"/>
    <d v="2025-03-18T00:00:00"/>
    <n v="19034"/>
    <s v="DIR-CCEX"/>
    <s v="Auxílio financeiro Aluno"/>
    <s v="Pagamento de ajuda de custos a alunos de Pós - Graduação Bruna de Moraes Paulo NE 1292411 Alejandro Lopez Guilhermino NE 1292454"/>
    <s v="Sim"/>
    <n v="240"/>
    <m/>
    <n v="240"/>
    <n v="0"/>
    <n v="3"/>
    <x v="2"/>
  </r>
  <r>
    <x v="0"/>
    <d v="2025-04-14T00:00:00"/>
    <n v="19115"/>
    <s v="DIR-CCEX"/>
    <s v="Auxílio financeiro Aluno"/>
    <s v="Participação de Visitas Monitoradas - Física para Todos IFUSP - 2025 Alejandro Lopez Guilhermino e Bruna de Moraes Paulo NE 1861165 NE 1861190"/>
    <s v="Sim"/>
    <n v="240"/>
    <m/>
    <n v="240"/>
    <n v="0"/>
    <n v="4"/>
    <x v="3"/>
  </r>
  <r>
    <x v="0"/>
    <d v="2025-05-05T00:00:00"/>
    <n v="19187"/>
    <s v="DIR"/>
    <s v="Auxílio finaceiro a alunos de graduação"/>
    <s v="NE 02257636/2025 - Gabriela Dantas Santos - Apresentar trabalho no Regional Training Workshop on Accelerator - Em Bariloche - Argentina - De 05 a 09/05/2025 Proc. 25.1.75.43.0"/>
    <s v="Sim"/>
    <n v="1000"/>
    <m/>
    <n v="1000"/>
    <n v="0"/>
    <n v="5"/>
    <x v="4"/>
  </r>
  <r>
    <x v="0"/>
    <d v="2025-05-07T00:00:00"/>
    <n v="19189"/>
    <s v="DIR"/>
    <s v="Auxílio finaceiro a alunos de graduação"/>
    <s v="NE 02286210/2025 - Iago Dias Modesto - Apresentar trabalho no Encontro Nacional de Pesquisa em Educação em Ciências - ENPEC em Belém PA - De 04 a 08/08/2025. Proc. 25.1.73.43.8"/>
    <s v="Sim"/>
    <n v="1000"/>
    <m/>
    <n v="1000"/>
    <n v="0"/>
    <n v="5"/>
    <x v="4"/>
  </r>
  <r>
    <x v="0"/>
    <d v="2025-05-07T00:00:00"/>
    <n v="19190"/>
    <s v="DIR"/>
    <s v="Auxílio finaceiro a alunos de graduação"/>
    <s v="NE - 02286369/2025 - Enzo Stefanelli Negrini - Apresentação de trabalho no Encontro de Outono da Sociedade Brasileira de Física - EOSBF 2024 - Belém - PA - De 18 a 22/05/2025 - Proc. 25.1.74.43.4"/>
    <s v="Sim"/>
    <n v="1000"/>
    <m/>
    <n v="1000"/>
    <n v="0"/>
    <n v="5"/>
    <x v="4"/>
  </r>
  <r>
    <x v="0"/>
    <d v="2025-05-07T00:00:00"/>
    <n v="19191"/>
    <s v="DIR"/>
    <s v="Auxílio finaceiro a alunos de graduação"/>
    <s v="NE - 02286547/2025 - Wagner Henrique Marques - Apresentar trabalho no AAPM 67th Annual Meeting &amp; Exhibition - Washington DC - District of Columbia - USA - De 27 a 30/07/2025. Proc. 25.1.76.43.7"/>
    <s v="Sim"/>
    <n v="1000"/>
    <m/>
    <n v="1000"/>
    <n v="0"/>
    <n v="5"/>
    <x v="4"/>
  </r>
  <r>
    <x v="0"/>
    <d v="2025-05-07T00:00:00"/>
    <n v="19192"/>
    <s v="DIR"/>
    <s v="Auxílio finaceiro a alunos de graduação"/>
    <s v="NE-02315733/02315849/02318708/02318848 e 02318783/2025 - Aline Santos da Conceição, Daniel Ferrareto Lourenço Borghetti Rodrigues, Diego Pereira de Araújo Cruz, Kayo Fernandes de Almeida e Raphael Lima Alves. - Apresentação de trabalho no Encontro de Outono da Sociedade Brasileira de Física - EOSBF 2024 - Belém - PA - De 18 a 22/05/2025. Proc. 25.1.85.43.6"/>
    <s v="Sim"/>
    <n v="5000"/>
    <m/>
    <n v="5000"/>
    <n v="0"/>
    <n v="5"/>
    <x v="4"/>
  </r>
  <r>
    <x v="0"/>
    <d v="2025-05-16T00:00:00"/>
    <n v="19216"/>
    <s v="DIR-CCEX"/>
    <s v="Auxílio finaceiro a alunos de graduação"/>
    <s v="NE: 2485345 e 2485442. Bruna de Moraes Paulo e Alejandro Lopes Guilhermino. Ref. Participação e apoio técnico e didático! Física para todos IFUSP - 2025 em 17/05/2025. Proc. 2025.1.9.43.8"/>
    <s v="Sim"/>
    <n v="240"/>
    <m/>
    <n v="240"/>
    <n v="0"/>
    <n v="5"/>
    <x v="4"/>
  </r>
  <r>
    <x v="0"/>
    <d v="2025-06-10T00:00:00"/>
    <n v="19300"/>
    <s v="FNC"/>
    <s v="Empresa Brasileira de Correios e Telégrafos (ECT)"/>
    <s v="Envio de EMS para: Universitá Degli Studi di Padova - Ufficio Dottorato di Ricerca -C.a. Ester Maria Schm:tt - Via 8 Febbraio 1848, no, 2 - 35122 Padova Italy - (Nº.Objeto:EB157635321br)"/>
    <s v="Sim"/>
    <n v="285.3"/>
    <m/>
    <n v="285.3"/>
    <n v="0"/>
    <n v="6"/>
    <x v="5"/>
  </r>
  <r>
    <x v="0"/>
    <d v="2025-07-07T00:00:00"/>
    <n v="19351"/>
    <s v="DIR"/>
    <s v="IQ - USP"/>
    <s v="Rem. 50351140 - Remanejamento por remoção de material perigoso (xileno) em concordância com o SESMT (Relatório 068/2022 - STR - IQ)..."/>
    <s v="Sim"/>
    <n v="8322.84"/>
    <m/>
    <n v="8322.84"/>
    <n v="0"/>
    <n v="7"/>
    <x v="6"/>
  </r>
  <r>
    <x v="1"/>
    <d v="2025-06-09T00:00:00"/>
    <n v="19310"/>
    <s v="ATA-VEICULO"/>
    <s v="Reitoria - POOL"/>
    <s v="Rem. 50305025 - Código: 202500001800 - Descrição: 35357 - Período: 08/06/2025 15:00 a 08/06/2025 18:00 (1 diária(s)), Passageiros: 1, Tipo: AUTOMÓVEL, Atividade Didática: Sim, Finalidade: Participação como membro da Comissão Julgadora do Concurso p/ Contratação de um Professor Doutor (MS-3) junto ao IFUSP, Ed. IF-55/24 (FAP), com início no dia 09/06/25, às 8h30min, na sala 2053 do Edifício Principal do IFUSP."/>
    <s v="Sim"/>
    <n v="113.95"/>
    <m/>
    <n v="113.95"/>
    <n v="0"/>
    <n v="6"/>
    <x v="5"/>
  </r>
  <r>
    <x v="2"/>
    <d v="2025-01-24T00:00:00"/>
    <n v="18871"/>
    <s v="FNC"/>
    <s v="Max da Silva Ferreira"/>
    <s v="Bolsa Pós Doutorado a pesquisadores negras (os) RESOLUAÇÃO 8241/2022 Portaria GR 7953 24/03/2023 - Exercício 2025 - NE 406979/2025"/>
    <s v="Sim"/>
    <n v="59354.400000000001"/>
    <m/>
    <n v="59354.400000000001"/>
    <n v="0"/>
    <n v="1"/>
    <x v="0"/>
  </r>
  <r>
    <x v="3"/>
    <d v="2025-02-19T00:00:00"/>
    <n v="18975"/>
    <s v="FNC"/>
    <s v="Nancy Kuniko Umisedo"/>
    <s v="Aquisiçao de plastico cristal PVC para uso imediato/emergencial na embalagem de dosimetros termoluminescentes utilizados no Serviço de Monitoraçao Individual."/>
    <s v="Sim"/>
    <n v="258"/>
    <m/>
    <n v="258"/>
    <n v="0"/>
    <n v="2"/>
    <x v="1"/>
  </r>
  <r>
    <x v="3"/>
    <d v="2025-03-25T00:00:00"/>
    <n v="19055"/>
    <s v="FNC-DOS"/>
    <s v="Eliane Maria Pereira do Nascimento - ME"/>
    <s v="Aquisição de porta amostras de PVC preto para acomodação de pastilhas dosimétricas utilizadas no serviço de monitoração individual de radiação prestado pelo Laboratório de Dosimetria. Essa compra está sendo feita em caráter de urgência para suprir a baixa no estoque do Laboratório."/>
    <s v="Não"/>
    <n v="3960"/>
    <m/>
    <n v="0"/>
    <n v="3960"/>
    <n v="3"/>
    <x v="2"/>
  </r>
  <r>
    <x v="3"/>
    <d v="2025-04-07T00:00:00"/>
    <n v="19095"/>
    <s v="FNC"/>
    <s v="Nancy Kuniko Umisedo"/>
    <s v="Reembolso em nome de Nancy Kuniko Umisedo (CPF 057051328-67) no valor de 1200 reais relativo a instalação de aparelho de ar condicionado no Laboratório de Dosimetria (no. do patrimônio USP 200.139464). A instalação se dá em caráter emergencial para atender as exigências do nosso Serviço de Monitoração Individual que requer ambiente controlado para as medidas."/>
    <s v="Sim"/>
    <n v="1200"/>
    <m/>
    <n v="1200"/>
    <n v="0"/>
    <n v="4"/>
    <x v="3"/>
  </r>
  <r>
    <x v="4"/>
    <d v="2025-02-07T00:00:00"/>
    <n v="18943"/>
    <s v="FMT"/>
    <s v="Monitores Bolsistas"/>
    <s v="Monitores Bolsistas do professor Luis Gregório - Projeto: Ferramentas Computacionais para a Física - NE 1609049/2024 - Processo: 21.1.03401.01.7 - Edital PRG 01/2020-2021 - Programa de Estímulo à Modernização e Reformulação das Estruturas Curriculares dos Cursos de Graduação da USP"/>
    <s v="Sim"/>
    <n v="1106.55"/>
    <m/>
    <n v="1106.55"/>
    <n v="0"/>
    <n v="2"/>
    <x v="1"/>
  </r>
  <r>
    <x v="5"/>
    <d v="2025-02-25T00:00:00"/>
    <n v="18996"/>
    <s v="FEP"/>
    <s v="PRIP"/>
    <s v="Remanejamento N° 2025 50116044 - Devolução do saldo remanescente do REMANEJAMENTO 50516245/2024, referente Portaria PRIP 035 - 07/06/2024 - Fomento para ações de Inclusão e Pertencimento na USP - Proponente: MARCELO MARCELINO DE CARVALHO, representando a Coligação de Coletivos Negros"/>
    <s v="Sim"/>
    <n v="11536"/>
    <m/>
    <n v="11536"/>
    <n v="0"/>
    <n v="2"/>
    <x v="1"/>
  </r>
  <r>
    <x v="6"/>
    <d v="2025-02-25T00:00:00"/>
    <n v="18997"/>
    <s v="FNC"/>
    <s v="Jose Fernando Diniz Chubaci"/>
    <s v="Aquisição de cordão de borracha para montagem de o-ring para a porta do IBAD na Point Seals. Material de manutenção no LACIFID."/>
    <s v="Sim"/>
    <n v="149.4"/>
    <m/>
    <n v="149.4"/>
    <n v="0"/>
    <n v="2"/>
    <x v="1"/>
  </r>
  <r>
    <x v="6"/>
    <d v="2025-03-27T00:00:00"/>
    <n v="19043"/>
    <s v="DIR"/>
    <s v="Sueli Maria de Lima"/>
    <s v="Solicito reembolso a funcionária Sueli Maria de Lima, pela compra de 05 pacotes , contendo 10 unidades cada de salgadinhos, para experimento da apresentação do Show de Física"/>
    <s v="Sim"/>
    <n v="97.5"/>
    <m/>
    <n v="97.5"/>
    <n v="0"/>
    <n v="3"/>
    <x v="2"/>
  </r>
  <r>
    <x v="6"/>
    <d v="2025-03-27T00:00:00"/>
    <n v="19066"/>
    <s v="FNC"/>
    <s v="José Fernando Diniz Chubaci"/>
    <s v="Serviço de manutenção da leitora de termoluminescência da marca Harshaw do Laboratório de Cristais Iônicos, Filmes Finos e Datação (LACIFID) do Departamento de Física Nuclear"/>
    <s v="Sim"/>
    <n v="2560"/>
    <m/>
    <n v="2560"/>
    <n v="0"/>
    <n v="3"/>
    <x v="2"/>
  </r>
  <r>
    <x v="6"/>
    <d v="2025-04-23T00:00:00"/>
    <n v="19132"/>
    <s v="FNC"/>
    <s v="Jose Fernando Diniz Chubaci"/>
    <s v="Pagamento da taxa de inscrição da SSD21 - 21st International Conference in Solid State Dosimetry a ser realizada na Cidade do México de 7 a 13 de junho de 2025. A taxa de inscrição foi no valor de US$ 550 que convertido para Pesos Mexicanos ficou no valor de $11203,50."/>
    <s v="Sim"/>
    <n v="3291.59"/>
    <m/>
    <n v="3291.59"/>
    <n v="0"/>
    <n v="4"/>
    <x v="3"/>
  </r>
  <r>
    <x v="6"/>
    <d v="2025-04-25T00:00:00"/>
    <n v="19144"/>
    <s v="FNC"/>
    <s v="Diárias"/>
    <s v="Pgto Diária N° 202500018 - Jose Fernando Diniz Chubaci - Destino: Cidade do México/-México Saida Prevista: 07/06/2025 - 00:01 Término Prevista: 15/06/2025 - 23:59 - Finalidade da Diária: O objetivo do meu afastamento é a participação da “21st Internacional Conference on Solid State Dosimetry (SSD21)” a ser realizada de 8 a 13 de junho de 2025 na cidade do México.Na Conferência será apresentado de forma oral o trabalho “Advancing Radiation Detection: Silver-Doped Calcium Silicate Glass as a Potential RPL Dosimeter” que faz parte de projeto em andamento no LACIFID financiado pelo Office of Naval Research Global."/>
    <s v="Sim"/>
    <n v="16338.82"/>
    <m/>
    <n v="16338.82"/>
    <n v="0"/>
    <n v="4"/>
    <x v="3"/>
  </r>
  <r>
    <x v="6"/>
    <d v="2025-05-16T00:00:00"/>
    <n v="19217"/>
    <s v="FNC"/>
    <s v="Jose Fernando Diniz Chubaci"/>
    <s v="Aquisição de três cilindros de gás nitrogênio gasoso para uso urgente no sistema de leitor termoluminescente do Laboratório de Cristais Iônicos, Filmes Finos e Datação (LACIFID)."/>
    <s v="Sim"/>
    <n v="975"/>
    <m/>
    <n v="975"/>
    <n v="0"/>
    <n v="5"/>
    <x v="4"/>
  </r>
  <r>
    <x v="6"/>
    <d v="2025-06-06T00:00:00"/>
    <n v="19304"/>
    <s v="FNC"/>
    <s v="Jose Fernando Diniz Chubaci"/>
    <s v="Aquisição de cadinhos de alumina para tratamentos térmicos a alta temperatura."/>
    <s v="Não"/>
    <n v="1480"/>
    <m/>
    <n v="0"/>
    <n v="1480"/>
    <n v="6"/>
    <x v="5"/>
  </r>
  <r>
    <x v="6"/>
    <d v="2025-06-06T00:00:00"/>
    <n v="19306"/>
    <s v="FNC"/>
    <s v="Jose Fernando Diniz Chubaci"/>
    <s v="Impressão de poster para apresentação em congresso internacional - impressão de 2 postêres."/>
    <s v="Não"/>
    <n v="350"/>
    <m/>
    <n v="0"/>
    <n v="350"/>
    <n v="6"/>
    <x v="5"/>
  </r>
  <r>
    <x v="7"/>
    <d v="2025-02-19T00:00:00"/>
    <n v="18977"/>
    <s v="FNC"/>
    <s v="PRPI - USP"/>
    <s v="Rem. 50109668 - Devolução do Auxilio Financeiro PRPI - Edital de Apoio a Propostas Estratégicas para Infraestrutura de Pesquisa da USP - 2022. Outorgado: Prof. Nemitala Added / IFUSP - Remanejamento N° 50511789..."/>
    <s v="Sim"/>
    <n v="11020"/>
    <m/>
    <n v="11020"/>
    <n v="0"/>
    <n v="2"/>
    <x v="1"/>
  </r>
  <r>
    <x v="8"/>
    <d v="2025-04-24T00:00:00"/>
    <n v="19139"/>
    <s v="FGE"/>
    <s v="Transposição interna"/>
    <s v="Cobrir saldo negativo da conta RD Encontro USP Escola com recursos da conta Prog Aprender na Comunidade - Contrapartida GC 4725"/>
    <s v="Sim"/>
    <n v="709.15"/>
    <m/>
    <n v="709.15"/>
    <n v="0"/>
    <n v="4"/>
    <x v="3"/>
  </r>
  <r>
    <x v="9"/>
    <d v="2025-04-02T00:00:00"/>
    <n v="19086"/>
    <s v="FMA"/>
    <s v="Monitor Bolsista"/>
    <s v="Monitor convite a física primeiro semestre de 2025"/>
    <s v="Sim"/>
    <n v="2800.01"/>
    <m/>
    <n v="2800.01"/>
    <n v="0"/>
    <n v="4"/>
    <x v="3"/>
  </r>
  <r>
    <x v="10"/>
    <d v="2025-02-04T00:00:00"/>
    <n v="18919"/>
    <s v="FGE"/>
    <s v="Transposição interna"/>
    <s v="Ressarcimento de Grupo Orçamentário, em razão de despesas com ajuda de custo a colaboradores eventuais referente ao 25º encontro USP Escola de 13 a 17/01/2025 - REMANEJAMENTO 50085149 / 2025 - Contrapartida GC 4643"/>
    <s v="Sim"/>
    <n v="7800"/>
    <m/>
    <n v="7800"/>
    <n v="0"/>
    <n v="2"/>
    <x v="1"/>
  </r>
  <r>
    <x v="11"/>
    <m/>
    <n v="19294"/>
    <s v="AAA"/>
    <s v="Paula Cristina Rodrigues Mondini"/>
    <s v="Confecção de 02 (dois) carimbos autoentintados de 38 x 14mm para as funcionárias Maria Madalena S. B. Zeitum (Chefe da Divisão Acadêmica) e Ana Lucia R. A. do Nascimento (Chefe da Divisão Acadêmica - Substituta). Motivo: Em atendimento à Portaria GR nº 8746/2025, referente à mudança da nomenclatura de setores (de Assistência Acadêmica para Divisão Acadêmica)."/>
    <s v="Não"/>
    <n v="92"/>
    <m/>
    <n v="0"/>
    <n v="92"/>
    <n v="1"/>
    <x v="0"/>
  </r>
  <r>
    <x v="11"/>
    <d v="2025-01-14T00:00:00"/>
    <n v="18819"/>
    <s v="DIR-CCEX"/>
    <s v="Auxílio finaceiro a alunos"/>
    <s v="NE: 58067, 58326, 58350, 58415, 58423, 58440, 58555, 58580, 58628, 58636, 58644, 58652 e 58709. Alejandro Lopes Guilhermino, Bruna de Moraes Paulo, Carla Ribeiro Rodrigues da Rohca, Gabriel Almeida de Mello Machado, Iago Dias Modesto, Kayo Fernandes de Almeida, Keiser Hurtado Montano, Matheus Santos de Oliveira, Nathan Fernandes de Oliveira, Nicole Porto Bomfim, Rebeca Alice Santos Leiva, Renata Santos de Oliveira e Wellington Luiz dos Santos Araújo. Ref. Apoio técnico e didático ao 25º Encontro USP-Escola de 13 a 17/01/2025. Proc. 25.1.9.43.8"/>
    <s v="Sim"/>
    <n v="7800"/>
    <m/>
    <n v="7800"/>
    <n v="0"/>
    <n v="1"/>
    <x v="0"/>
  </r>
  <r>
    <x v="11"/>
    <d v="2025-01-14T00:00:00"/>
    <n v="18820"/>
    <s v="DIR-CCEX"/>
    <s v="Auxílio finaceiro a alunos"/>
    <s v="NE: 58067, 58326, 58350, 58415, 58423, 58440, 58555, 58580, 58628, 58636, 58644, 58652 e 58709. Alejandro Lopes Guilhermino, Bruna de Moraes Paulo, Carla Ribeiro Rodrigues da Rohca, Gabriel Almeida de Mello Machado, Iago Dias Modesto, Kayo Fernandes de Almeida, Keiser Hurtado Montano, Matheus Santos de Oliveira, Nathan Fernandes de Oliveira, Nicole Porto Bomfim, Rebeca Alice Santos Leiva, Renata Santos de Oliveira e Wellington Luiz dos Santos Araújo. Ref. Apoio técnico e didático ao 25º Encontro USP-Escola de 13 a 17/01/2025. Proc. 25.1.9.43.8"/>
    <s v="Sim"/>
    <n v="0"/>
    <m/>
    <n v="0"/>
    <n v="0"/>
    <n v="1"/>
    <x v="0"/>
  </r>
  <r>
    <x v="11"/>
    <d v="2025-01-14T00:00:00"/>
    <n v="18825"/>
    <s v="DIR"/>
    <s v="Eloah Publicidade e Propaganda LTDA EPP"/>
    <s v="Serviço Publicação de Edital Registro de Preço DC 128780 NE 127000 - Processo: 154.00006285/2024-32"/>
    <s v="Sim"/>
    <n v="660"/>
    <m/>
    <n v="660"/>
    <n v="0"/>
    <n v="1"/>
    <x v="0"/>
  </r>
  <r>
    <x v="11"/>
    <d v="2025-01-14T00:00:00"/>
    <n v="18824"/>
    <s v="DIR"/>
    <s v="White Martins Gases Industriais Ltda"/>
    <s v="Contrato de serviço de fornecimento de Nitrogênio Liquido Exercício 2025 - NE 125759/2025 e NE 126070/2025 - Processo: 154.00001314/2024-70"/>
    <s v="Sim"/>
    <n v="39009.949999999997"/>
    <m/>
    <n v="39009.949999999997"/>
    <n v="0"/>
    <n v="1"/>
    <x v="0"/>
  </r>
  <r>
    <x v="11"/>
    <d v="2025-01-15T00:00:00"/>
    <n v="18836"/>
    <s v="ATA"/>
    <s v="Simpress Comercio Locacao e Servicos Ltda."/>
    <s v="NE.00149470 - Contrato 61/2022 - RUSP - Prestação de Serviço de Impressão e Reprografia Corporativa - Exercício 2.025..."/>
    <s v="Sim"/>
    <n v="141155.41"/>
    <m/>
    <n v="141155.41"/>
    <n v="0"/>
    <n v="1"/>
    <x v="0"/>
  </r>
  <r>
    <x v="11"/>
    <d v="2025-01-16T00:00:00"/>
    <n v="18841"/>
    <s v="DIR"/>
    <s v="Meru Viagens Eireli - EPP"/>
    <s v="NE.00143366 - Contrato Nº 73/2021 - RUSP - Contrato de agenciamento de passagens aéreas nacionais. Exercício 2.025. Proc. SEI 154.00003151/2024-60"/>
    <s v="Sim"/>
    <n v="34220.75"/>
    <m/>
    <n v="34220.75"/>
    <n v="0"/>
    <n v="1"/>
    <x v="0"/>
  </r>
  <r>
    <x v="11"/>
    <d v="2025-01-16T00:00:00"/>
    <n v="18842"/>
    <s v="DIR"/>
    <s v="Meru Viagens Eireli - EPP"/>
    <s v="NE. 00143439 - Contrato Nº 73/2021 - RUSP - Contrato de agenciamento de passagens aéreas internacionais. Exercício 2.025. Proc. SEI 154.00003151/2024-60 - GC 4605"/>
    <s v="Sim"/>
    <n v="25821.5"/>
    <m/>
    <n v="25821.5"/>
    <n v="0"/>
    <n v="1"/>
    <x v="0"/>
  </r>
  <r>
    <x v="11"/>
    <d v="2025-01-16T00:00:00"/>
    <n v="18843"/>
    <s v="DIR"/>
    <s v="Diarias"/>
    <s v="NE.00160449 - Pagamento de Diárias Nacionais - Exercício 2.025 - Contra partida - GC 4558..."/>
    <s v="Sim"/>
    <n v="10000"/>
    <m/>
    <n v="10000"/>
    <n v="0"/>
    <n v="1"/>
    <x v="0"/>
  </r>
  <r>
    <x v="11"/>
    <d v="2025-01-16T00:00:00"/>
    <n v="18844"/>
    <s v="DIR"/>
    <s v="Diarias"/>
    <s v="NE.00160686 - Pagamento de Diárias Internacionais - Exercício 2.025 - Contra Partida - GC 4559..."/>
    <s v="Sim"/>
    <n v="10000"/>
    <m/>
    <n v="10000"/>
    <n v="0"/>
    <n v="1"/>
    <x v="0"/>
  </r>
  <r>
    <x v="11"/>
    <d v="2025-01-16T00:00:00"/>
    <n v="18848"/>
    <s v="ATA-EXPEDIENTE"/>
    <s v="E.B.C.T."/>
    <s v="NE.00167109 - Contrato 9912272510 - RUSP - Contrato de Prestação de Serviços e Venda de Produtos - Exercício 2.025 - Contra Partida - GC 4562..."/>
    <s v="Sim"/>
    <n v="2560"/>
    <m/>
    <n v="2560"/>
    <n v="0"/>
    <n v="1"/>
    <x v="0"/>
  </r>
  <r>
    <x v="11"/>
    <d v="2025-01-16T00:00:00"/>
    <n v="18849"/>
    <s v="DIR"/>
    <s v="Transposição interna"/>
    <s v="Devido a urgência para pagar as despesa de despacho aduaneiro, foi transferido para o RD - Luciana Varanda Rizzo GRUPO 057, pois a reitoria até o dia 15/01/2025 não tinha devolvido os RDs dos professores. Obs. Será devolvido para diretoria assim que o recurso for devolvido pela Reitoria dos RDs. Remanejamento 50019545 / 2025. Contrapartida GC 4563"/>
    <s v="Sim"/>
    <n v="5173.01"/>
    <m/>
    <n v="5173.01"/>
    <n v="0"/>
    <n v="1"/>
    <x v="0"/>
  </r>
  <r>
    <x v="11"/>
    <d v="2025-01-16T00:00:00"/>
    <n v="18850"/>
    <s v="DIR"/>
    <s v="Transposição interna"/>
    <s v="Devido a urgência para pagar as despesa de despacho aduaneiro, foi transferido para o RD - Luciana Varanda Rizzo GRUPO 515, pois a reitoria até o dia 15/01/2025 não tinha devolvido os RDs dos professores. Obs. Será devolvido para diretoria assim que o recurso for devolvido pela Reitoria dos RDs. Remanejamento 50019600 / 2025. Contrapartida GC 4564"/>
    <s v="Sim"/>
    <n v="3634"/>
    <m/>
    <n v="3634"/>
    <n v="0"/>
    <n v="1"/>
    <x v="0"/>
  </r>
  <r>
    <x v="11"/>
    <d v="2025-01-16T00:00:00"/>
    <n v="18847"/>
    <s v="ATA-VEICULO"/>
    <s v="Itamar Pereira dos Santos"/>
    <s v="Pagamento de diárias p/ o (XXVI SNEF), que será realizado no Campus do Gragoatá da Universidade Federal Fluminense, na cidade de Niterói - RJ entre os dias 20/01/2025 a 2401/2025..."/>
    <s v="Sim"/>
    <n v="1851"/>
    <m/>
    <n v="1851"/>
    <n v="0"/>
    <n v="1"/>
    <x v="0"/>
  </r>
  <r>
    <x v="11"/>
    <d v="2025-01-17T00:00:00"/>
    <n v="18851"/>
    <s v="DIR"/>
    <s v="Monitores Bolsistas"/>
    <s v="Monitoria de laboratório de demonstrações Exercício 2025 - NE 175390/2025"/>
    <s v="Sim"/>
    <n v="25201"/>
    <m/>
    <n v="25201"/>
    <n v="0"/>
    <n v="1"/>
    <x v="0"/>
  </r>
  <r>
    <x v="11"/>
    <d v="2025-01-20T00:00:00"/>
    <n v="18859"/>
    <s v="DIR-LDID"/>
    <s v="Voltcom do Brasil ltda"/>
    <s v="Aquisição de equipamentos para laboratório DC 129213 NE 467838 Proc. SEI 12400000115/2025-25"/>
    <s v="Sim"/>
    <n v="10800"/>
    <m/>
    <n v="10800"/>
    <n v="0"/>
    <n v="1"/>
    <x v="0"/>
  </r>
  <r>
    <x v="11"/>
    <d v="2025-01-21T00:00:00"/>
    <n v="18835"/>
    <s v="FNC"/>
    <s v="Empresa Brasileira de Correios e Telégrafos (ECT)"/>
    <s v="Envio de um EMS - Mrs. ALICJA CHRUSCINSKA - Institute of Physics/Intytut Fizyki - Nicolaus Copernicus Universyt in Torun/ Uniwersytet Mikolaja Kopernika W Toruniu Grudziadzka 5 - 87-100 Torun - POLAND - (Nº.Objeto:EB157634975br)"/>
    <s v="Sim"/>
    <n v="258.05"/>
    <m/>
    <n v="258.05"/>
    <n v="0"/>
    <n v="1"/>
    <x v="0"/>
  </r>
  <r>
    <x v="11"/>
    <d v="2025-01-22T00:00:00"/>
    <n v="18860"/>
    <s v="DIR"/>
    <s v="Reitoria - Estagiário"/>
    <s v="Solicitação: 1717/2024 Setor: Serviço de Graduação Solicitante: 2333180-1 Katia Cilene Beltran Souza Nobre Valor da Bolsa: 1.412,00 Previsão Orçamentária: 16.944,00 + 3.384,00 (auxílio transporte) Duração: 12 meses Jornada: 30 Horas Doc. Mov. Verba: 202500140766 Processo: 24.1.00252.43.9 Aluno: 14753542 - Julia Rocha Paulino Data de Cadastro: 14/01/2025 11:47 Remanejamento N° 2025 50034200"/>
    <s v="Sim"/>
    <n v="20328"/>
    <m/>
    <n v="20328"/>
    <n v="0"/>
    <n v="1"/>
    <x v="0"/>
  </r>
  <r>
    <x v="11"/>
    <d v="2025-01-23T00:00:00"/>
    <n v="18865"/>
    <s v="DIR"/>
    <s v="Transposição interna"/>
    <s v="Devido a proximidade do vencimento da proposta do fornecedor e também a urgência do professor em adquirir o produto, foi transferido para o RD - Cristiano L P Oliveira GRUPO 206, pois a reitoria até o dia 22/01/2025 não tinha devolvido os RDs dos professores. Obs. Será devolvido para diretoria assim que o recurso for devolvido pela Reitoria dos RDs. Remanejamento 50035486 / 2025 - Contrapartida GC 4603"/>
    <s v="Sim"/>
    <n v="15455.75"/>
    <m/>
    <n v="15455.75"/>
    <n v="0"/>
    <n v="1"/>
    <x v="0"/>
  </r>
  <r>
    <x v="11"/>
    <d v="2025-01-27T00:00:00"/>
    <n v="18872"/>
    <s v="FNC"/>
    <s v="Rone Flávio Simões"/>
    <s v="Compra, em caráter emergencial, de peças para conserto de um vazamento no Lab. Pelletron. Dados para depósito Banco do Brasil C/C: 205.111-7 Ag.: 7068-8"/>
    <s v="Sim"/>
    <n v="516.53"/>
    <m/>
    <n v="516.53"/>
    <n v="0"/>
    <n v="1"/>
    <x v="0"/>
  </r>
  <r>
    <x v="11"/>
    <d v="2025-01-27T00:00:00"/>
    <n v="18873"/>
    <s v="DIR"/>
    <s v="AIRPHOENIX SERVIÇOS INTERNACIONAIS LTDA."/>
    <s v="NE.00421617 - Contrato 057/2023 - serviços de desembaraço aduaneiro e assessoramento técnico quanto à legislação de comércio exterior e regulamentação aplicáveis às importações e exportações - DC 58322 / 2023 - RUSP."/>
    <s v="Sim"/>
    <n v="0.23"/>
    <m/>
    <n v="0.23"/>
    <n v="0"/>
    <n v="1"/>
    <x v="0"/>
  </r>
  <r>
    <x v="11"/>
    <d v="2025-01-28T00:00:00"/>
    <n v="18881"/>
    <s v="DIR"/>
    <s v="Reitoria - Estagiário"/>
    <s v="Solicitação: 1740/2024 Remanejamento N° 2025 50072365 Setor: Serviço de Graduação Solicitante: 2333180-1 Katia Cilene Beltran Souza Nobre Valor da Bolsa: 1.412,00 Previsão Orçamentária: 16.944,00 + 3.384,00 (auxílio transporte) Duração: 12 meses Jornada: 30 Horas Doc. Mov. Verba: 202500054061 Processo: 24.1.00021.43.7 Aluno: 14838928 - Felipe Nascimento Silva Data de Cadastro: 21/01/2025 06:21"/>
    <s v="Sim"/>
    <n v="20328"/>
    <m/>
    <n v="20328"/>
    <n v="0"/>
    <n v="1"/>
    <x v="0"/>
  </r>
  <r>
    <x v="11"/>
    <d v="2025-01-28T00:00:00"/>
    <n v="18882"/>
    <s v="DIR"/>
    <s v="Reitoria - Estagiário"/>
    <s v="Solicitação: 1741/2024 Remanejamento N° 2025 50072420 Setor: Assistência Técnica Acadêmica Solicitante: 2333180-1 Katia Cilene Beltran Souza Nobre Valor da Bolsa: 1.412,00 Previsão Orçamentária: 16.944,00 + 3.384,00 (auxílio transporte) Duração: 12 meses Jornada: 30 Horas Doc. Mov. Verba: 202500054169 Processo: 24.1.00022.43.3 Aluno: 13647718 - Heloiza Vieira de Souza Data de Cadastro: 21/01/2025 07:34"/>
    <s v="Sim"/>
    <n v="20328"/>
    <m/>
    <n v="20328"/>
    <n v="0"/>
    <n v="1"/>
    <x v="0"/>
  </r>
  <r>
    <x v="11"/>
    <d v="2025-01-29T00:00:00"/>
    <n v="18884"/>
    <s v="DIR"/>
    <s v="Naypi Serviços de Despachos LTDA"/>
    <s v="Pagamento serviço de despachante referente a emissão/renovação de licença para produtos quimicos controlados."/>
    <s v="Sim"/>
    <n v="1600"/>
    <m/>
    <n v="1600"/>
    <n v="0"/>
    <n v="1"/>
    <x v="0"/>
  </r>
  <r>
    <x v="11"/>
    <d v="2025-01-29T00:00:00"/>
    <n v="18888"/>
    <s v="ATO-MP"/>
    <s v="Eco Brasil Resíduos Eireli"/>
    <s v="Contratação de serviço de locação de caçambas para entulho vegetal - NE 681589/2025 - Processo: 154.00008369/2024-19"/>
    <s v="Sim"/>
    <n v="22710"/>
    <m/>
    <n v="22710"/>
    <n v="0"/>
    <n v="1"/>
    <x v="0"/>
  </r>
  <r>
    <x v="11"/>
    <d v="2025-01-29T00:00:00"/>
    <n v="18891"/>
    <s v="DIR"/>
    <s v="Andréa Schlegel"/>
    <s v="Compra de fio de nylon para confecção de crachás para o Curso de Verão 2025."/>
    <s v="Sim"/>
    <n v="37.799999999999997"/>
    <m/>
    <n v="37.799999999999997"/>
    <n v="0"/>
    <n v="1"/>
    <x v="0"/>
  </r>
  <r>
    <x v="11"/>
    <d v="2025-01-30T00:00:00"/>
    <n v="18898"/>
    <s v="ATA-COPA"/>
    <s v="Samuel de Oliveira Mota"/>
    <s v="Solicito o reembolso de R$230,00 referente a compra de 02 GLP de 13kg junto a distribuidora RELUZ para uso nas copas do IFUSP."/>
    <s v="Sim"/>
    <n v="230"/>
    <m/>
    <n v="230"/>
    <n v="0"/>
    <n v="1"/>
    <x v="0"/>
  </r>
  <r>
    <x v="11"/>
    <d v="2025-01-30T00:00:00"/>
    <n v="18899"/>
    <s v="DIR-LDID"/>
    <s v="Voltcom do Brasil ltda"/>
    <s v="Aquisição de multímetro DC 129213 NE 467388"/>
    <s v="Sim"/>
    <n v="10800"/>
    <m/>
    <n v="10800"/>
    <n v="0"/>
    <n v="1"/>
    <x v="0"/>
  </r>
  <r>
    <x v="11"/>
    <d v="2025-01-30T00:00:00"/>
    <n v="18900"/>
    <s v="DIR-LDID"/>
    <s v="Calti Comércio e Serviço Ltda"/>
    <s v="Aquisição de coletor de PO industrial DC 129213 NE 467919"/>
    <s v="Sim"/>
    <n v="5090"/>
    <m/>
    <n v="5090"/>
    <n v="0"/>
    <n v="1"/>
    <x v="0"/>
  </r>
  <r>
    <x v="11"/>
    <d v="2025-01-31T00:00:00"/>
    <n v="18880"/>
    <s v="DIR"/>
    <s v="Empresa Brasileira de Correios e Telégrafos (ECT)"/>
    <s v="Envio de SEDEX com AR para: NADIA ELAINE PEREIRA CAIXA POSTAL 13504 - (Nº.Objeto: BR978088013br)"/>
    <s v="Sim"/>
    <n v="19.53"/>
    <m/>
    <n v="19.53"/>
    <n v="0"/>
    <n v="1"/>
    <x v="0"/>
  </r>
  <r>
    <x v="11"/>
    <d v="2025-01-31T00:00:00"/>
    <n v="18906"/>
    <s v="DIR"/>
    <s v="Kaline Rabelo Coutinho"/>
    <s v="Compra de materiais descartáveis para realização da Recepção de Calouros de 2025, com aproximadamente 340 participantes."/>
    <s v="Sim"/>
    <n v="1133.8"/>
    <m/>
    <n v="1133.8"/>
    <n v="0"/>
    <n v="1"/>
    <x v="0"/>
  </r>
  <r>
    <x v="11"/>
    <d v="2025-01-31T00:00:00"/>
    <n v="18909"/>
    <s v="DIR"/>
    <s v="Ricardo Ichiwaki"/>
    <s v="Solicitação de reembolso pela compra emergencial de insumos para a confecção de kits didáticos."/>
    <s v="Sim"/>
    <n v="996.23"/>
    <m/>
    <n v="996.23"/>
    <n v="0"/>
    <n v="1"/>
    <x v="0"/>
  </r>
  <r>
    <x v="11"/>
    <d v="2025-01-31T00:00:00"/>
    <n v="18908"/>
    <s v="DIR-LDID"/>
    <s v="Calti Comércio e Serviço Ltda"/>
    <s v="Aquisição de equipamentos para laboratório DC 129213 NE 467919 Proc. SEI 12400000115/2025-2"/>
    <s v="Sim"/>
    <n v="5090"/>
    <m/>
    <n v="5090"/>
    <n v="0"/>
    <n v="1"/>
    <x v="0"/>
  </r>
  <r>
    <x v="11"/>
    <d v="2025-02-04T00:00:00"/>
    <n v="18874"/>
    <s v="FNC"/>
    <s v="EBCT - Empresa Brasileira de Correios e Telegrafos"/>
    <s v="Envio de amostras para: VIA EMS Dr. Virgilio Correcher CIEMAT Av. Complutense 40, Ed 2. 28040, Madrid. Spain - (Nº. Objeto: EB038663242br)"/>
    <s v="Sim"/>
    <n v="258.05"/>
    <m/>
    <n v="258.05"/>
    <n v="0"/>
    <n v="2"/>
    <x v="1"/>
  </r>
  <r>
    <x v="11"/>
    <d v="2025-02-04T00:00:00"/>
    <n v="18875"/>
    <s v="FNC"/>
    <s v="Empresa Brasileira de Correios e Telégrafos (ECT)"/>
    <s v="Envio de amostras para: Via EMS Dr. Eduardo Gardenali Yukihara Paul Scherrer Institut OFLD/006 5232 Villigen PSI Schweiz (Swiss) - (Nº. Objeto:EB157634989br)"/>
    <s v="Sim"/>
    <n v="258.05"/>
    <m/>
    <n v="258.05"/>
    <n v="0"/>
    <n v="2"/>
    <x v="1"/>
  </r>
  <r>
    <x v="11"/>
    <d v="2025-02-05T00:00:00"/>
    <n v="18924"/>
    <s v="DIR"/>
    <s v="Transposição interna"/>
    <s v="Para empenho pool Remanejamento N° 2025 50087389 - GC 4661"/>
    <s v="Sim"/>
    <n v="575.15"/>
    <m/>
    <n v="575.15"/>
    <n v="0"/>
    <n v="2"/>
    <x v="1"/>
  </r>
  <r>
    <x v="11"/>
    <d v="2025-02-05T00:00:00"/>
    <n v="18926"/>
    <s v="DIR"/>
    <s v="Transposição interna"/>
    <s v="Complemento de valor para cobrir despesa de despacho aduaneiro de importação da professora Luciana Varanda Rizzo - Remanejamento N° 2025 50088628 - GC 4682"/>
    <s v="Sim"/>
    <n v="2127.81"/>
    <m/>
    <n v="2127.81"/>
    <n v="0"/>
    <n v="2"/>
    <x v="1"/>
  </r>
  <r>
    <x v="11"/>
    <d v="2025-02-05T00:00:00"/>
    <n v="18927"/>
    <s v="DIR"/>
    <s v="Transposição interna"/>
    <s v="Complemento para Auxílio financeiro para o evento &quot;São Paulo School of Advanced Science on Quantum Materials&quot; Prof Gustavo Dalpian Remanejamento N° 2025 50088660 - GC 4683"/>
    <s v="Sim"/>
    <n v="9600"/>
    <m/>
    <n v="9600"/>
    <n v="0"/>
    <n v="2"/>
    <x v="1"/>
  </r>
  <r>
    <x v="11"/>
    <d v="2025-02-07T00:00:00"/>
    <n v="18910"/>
    <s v="FNC"/>
    <s v="Empresa Brasileira de Correios e Telégrafos (ECT)"/>
    <s v="Envio de Sedex para: LARA - Instituto de Física da Universidade Federal Fluminense - UFF - Campus da Praia Vermelha - São Domingos Rua Passo da Pátria, 156 - CEP: 24210-240 - Niteroi - RJ - A/C Prof. Roberto Meigikos - - (Nº. Objeto: OY261823054br)"/>
    <s v="Sim"/>
    <n v="25.86"/>
    <m/>
    <n v="25.86"/>
    <n v="0"/>
    <n v="2"/>
    <x v="1"/>
  </r>
  <r>
    <x v="11"/>
    <d v="2025-02-07T00:00:00"/>
    <n v="18932"/>
    <s v="ATF-ALMOX"/>
    <s v="Inforshop Suprimentos Ltda"/>
    <s v="Aquisição de papel sulfite DC 10536 NE 564930 - Ata Registro de Preços 07/2024 - IOUSP - COMPRA 75342/2024 Processo SEI 154.0000.43.07.2024-20"/>
    <s v="Sim"/>
    <n v="8864.7999999999993"/>
    <m/>
    <n v="8864.7999999999993"/>
    <n v="0"/>
    <n v="2"/>
    <x v="1"/>
  </r>
  <r>
    <x v="11"/>
    <d v="2025-02-07T00:00:00"/>
    <n v="18935"/>
    <s v="DIR"/>
    <s v="Monitores Bolsistas"/>
    <s v="Programa de monitoria para Educadores Exercício 2025 - 01/01/2025 a 17/03/2025 - NE 553475/2025"/>
    <s v="Sim"/>
    <n v="2350"/>
    <m/>
    <n v="2350"/>
    <n v="0"/>
    <n v="2"/>
    <x v="1"/>
  </r>
  <r>
    <x v="11"/>
    <d v="2025-02-07T00:00:00"/>
    <n v="18937"/>
    <s v="DIR"/>
    <s v="Monitores Bolsistas"/>
    <s v="Bolsistas atuam no Acervo histórico Exercício 2025 - 01/01/2025 a 28/02/2025 - NE 553530/2025"/>
    <s v="Sim"/>
    <n v="1830"/>
    <m/>
    <n v="1830"/>
    <n v="0"/>
    <n v="2"/>
    <x v="1"/>
  </r>
  <r>
    <x v="11"/>
    <d v="2025-02-07T00:00:00"/>
    <n v="18941"/>
    <s v="DIR"/>
    <s v="Monitores Bolsistas"/>
    <s v="Monitores Projeto Arte e Ciência Exercício 2025 - 01/01/2025 - 30/11/2025"/>
    <s v="Sim"/>
    <n v="15400"/>
    <m/>
    <n v="15400"/>
    <n v="0"/>
    <n v="2"/>
    <x v="1"/>
  </r>
  <r>
    <x v="11"/>
    <d v="2025-02-12T00:00:00"/>
    <n v="18954"/>
    <s v="DIR"/>
    <s v="Reitoria - Estagiário"/>
    <s v="Solicitação: 212/2025 Setor: Serviço de Apoio à Pós-Graduação Interunidades Solicitante: 5019393-1 Thomas Alexandre Ferreira dos Santos Valor da Bolsa: 1.412,00 Previsão Orçamentária: 16.944,00 + 3.384,00 (auxílio transporte) Duração: 12 meses Jornada: 30 Horas Doc. Mov. Verba: 202500657459 Processo: 25.1.00023.43.0 Aluno: 15446520 - Clarissa Beatriz da Costa Bulling Data de Cadastro: 07/03/2025 15:36 Remanejamento N° 2025 50128441 - Complementação na GO 19168..."/>
    <s v="Sim"/>
    <n v="20328"/>
    <m/>
    <n v="20328"/>
    <n v="0"/>
    <n v="2"/>
    <x v="1"/>
  </r>
  <r>
    <x v="11"/>
    <d v="2025-02-12T00:00:00"/>
    <n v="18956"/>
    <s v="FNC"/>
    <s v="Rone Flávio Simões"/>
    <s v="Reembolso referente a compra emergencial de material para conserto vazamento de água no Ed. Pelletron. Dados bancários: Banco do Brasil Ag,: 7068-8 C/C: 205.111-7"/>
    <s v="Sim"/>
    <n v="373.6"/>
    <m/>
    <n v="373.6"/>
    <n v="0"/>
    <n v="2"/>
    <x v="1"/>
  </r>
  <r>
    <x v="11"/>
    <d v="2025-02-14T00:00:00"/>
    <n v="18962"/>
    <s v="DIR"/>
    <s v="Débitos Tesouraria"/>
    <s v="Ajustes de lançamentos referente as despesas realizadas no Grupo do Tesouro do processo de adiantamento nº : 25.1.3.43.0, mas lançados nos RI dos professores - GOs 18853, 18878, 18893, 18914 e 18921 - Contrapartida Diretoria - RI ADM GC 4691"/>
    <s v="Sim"/>
    <n v="2244.77"/>
    <m/>
    <n v="2244.77"/>
    <n v="0"/>
    <n v="2"/>
    <x v="1"/>
  </r>
  <r>
    <x v="11"/>
    <d v="2025-02-18T00:00:00"/>
    <n v="18968"/>
    <s v="AAA-CG"/>
    <s v="Maria Izabel Cavalcante da Silva Albarracin"/>
    <s v="Locação de mesas, cadeiras e toalhas de mesa para o almoço e jantar, no dia 27/02, na Semana de Recepção aos Calouros 2025, durante o período de 24 a 28/02/2025."/>
    <s v="Sim"/>
    <n v="770"/>
    <m/>
    <n v="770"/>
    <n v="0"/>
    <n v="2"/>
    <x v="1"/>
  </r>
  <r>
    <x v="11"/>
    <d v="2025-02-18T00:00:00"/>
    <n v="18972"/>
    <s v="ATA-GRAF"/>
    <s v="IME"/>
    <s v="Pool de gráficas relativo ao mês de JANEIRO de 2025 - Remanejamento N° 2025 50107169"/>
    <s v="Sim"/>
    <n v="2022.57"/>
    <m/>
    <n v="2022.57"/>
    <n v="0"/>
    <n v="2"/>
    <x v="1"/>
  </r>
  <r>
    <x v="11"/>
    <d v="2025-02-19T00:00:00"/>
    <n v="18974"/>
    <s v="DIR"/>
    <s v="PUSP-CB"/>
    <s v="Remanejamento à PUSP-CB referente à solicitação 3044, serviço Áreas Verdes, tipo Remoção de árvore. REMANEJAMENTO 50109650 / 2025"/>
    <s v="Sim"/>
    <n v="1492"/>
    <m/>
    <n v="1492"/>
    <n v="0"/>
    <n v="2"/>
    <x v="1"/>
  </r>
  <r>
    <x v="11"/>
    <d v="2025-02-20T00:00:00"/>
    <n v="18979"/>
    <s v="DIR"/>
    <s v="Cafecrem Arrendamento de Máquinas LTDA"/>
    <s v="Serviço feito na máquina de café da diretoria, troca de lâmina do moinho"/>
    <s v="Sim"/>
    <n v="290"/>
    <m/>
    <n v="290"/>
    <n v="0"/>
    <n v="2"/>
    <x v="1"/>
  </r>
  <r>
    <x v="11"/>
    <d v="2025-02-21T00:00:00"/>
    <n v="18983"/>
    <s v="DIR"/>
    <s v="Reitoria - Estagiário"/>
    <s v="Solicitação: 296/2025 Setor: Serviço de Pós-graduação em Física Solicitante: 2114950-1 Claudia Conde Barioni Valor da Bolsa: 1.412,00 Previsão Orçamentária: 16.944,00 + 3.384,00 (auxílio transporte) Remanejamento N° 2025 50118403 Duração: 12 meses Jornada: 30 Horas Doc. Mov. Verba: 202500908834 Processo: 25.1.00027.43.6 Aluno: 14587213 - Larissa Rodrigues Caetano Data de Cadastro: 26/02/2025 14:37 - Complementado na GO 19169..."/>
    <s v="Sim"/>
    <n v="20328"/>
    <m/>
    <n v="20328"/>
    <n v="0"/>
    <n v="2"/>
    <x v="1"/>
  </r>
  <r>
    <x v="11"/>
    <d v="2025-02-24T00:00:00"/>
    <n v="18992"/>
    <s v="DIR-CCIF"/>
    <s v="Reitoria - Estagiário"/>
    <s v="Solicitação: 302/2025 - ANULADA - Aluna: 12523451 - Ayssa Regina Capello de Souza - Solicitante: 5479786-1 - Hercules Ramos Veloso de Freitas - Valor da Bolsa: R$ 1.412,00 - Previsão Orçamentária: R$ 16.944,00 + R$ 3.384,00 (auxílio transporte) - Duração: 12 meses - Jornada: 30 Horas - Processo: 24.1.00053.43.6..."/>
    <s v="Sim"/>
    <n v="0"/>
    <m/>
    <n v="0"/>
    <n v="0"/>
    <n v="2"/>
    <x v="1"/>
  </r>
  <r>
    <x v="11"/>
    <d v="2025-02-25T00:00:00"/>
    <n v="18995"/>
    <s v="DIR"/>
    <s v="Nutricap Comércio de Produtos Alimentício Ltda."/>
    <s v="Importância despendida com o pagamento de lanche para os alunos ingressantes durante o período de 24 a 28/02/2025, no âmbito da Semana de Recepção aos Calouros 2025."/>
    <s v="Sim"/>
    <n v="1500"/>
    <m/>
    <n v="1500"/>
    <n v="0"/>
    <n v="2"/>
    <x v="1"/>
  </r>
  <r>
    <x v="11"/>
    <d v="2025-02-26T00:00:00"/>
    <n v="19003"/>
    <s v="ATA"/>
    <s v="Rodolfo Gomes Almeida"/>
    <s v="Compra de bobinas térmica para impressora de QR -Code usadas nas portarias do Ed. Principal."/>
    <s v="Sim"/>
    <n v="125.8"/>
    <m/>
    <n v="125.8"/>
    <n v="0"/>
    <n v="2"/>
    <x v="1"/>
  </r>
  <r>
    <x v="11"/>
    <d v="2025-02-26T00:00:00"/>
    <n v="19001"/>
    <s v="AAA"/>
    <s v="Meru Viagens EIRELI"/>
    <s v="Pagamento do passagem aérea de professor que participou de banca julgadora de concurso para contratação de professor titula - Prof. Eduardo C. Montenegro - RJ/SP/RJ - Fatura 23815..."/>
    <s v="Sim"/>
    <n v="814.46"/>
    <m/>
    <n v="814.46"/>
    <n v="0"/>
    <n v="2"/>
    <x v="1"/>
  </r>
  <r>
    <x v="11"/>
    <d v="2025-02-27T00:00:00"/>
    <n v="19007"/>
    <s v="ATA"/>
    <s v="E.B.C.T."/>
    <s v="NE.0096537 - Reforço da NE.00167109 - Contrato 9912272510 - RUSP - Contrato de Prestação de Serviços e Venda de Produtos - Exercício 2.025 - Contra Partida - GC 4562..."/>
    <s v="Sim"/>
    <n v="11840"/>
    <m/>
    <n v="11840"/>
    <n v="0"/>
    <n v="2"/>
    <x v="1"/>
  </r>
  <r>
    <x v="11"/>
    <d v="2025-02-28T00:00:00"/>
    <n v="18999"/>
    <s v="FAP"/>
    <s v="CORREIOS"/>
    <s v="Sedex a pedido do Profº SÉRGIO LUIZ MORELHÃO, à Extreme Tech / Galax, situada no Bairro Vila Andrade - SP/SP. Devolução de uma fonte de alimentação (micro) com defeito. - (Nº.Objeto:OY261019329br)"/>
    <s v="Sim"/>
    <n v="14.99"/>
    <m/>
    <n v="14.99"/>
    <n v="0"/>
    <n v="2"/>
    <x v="1"/>
  </r>
  <r>
    <x v="11"/>
    <d v="2025-02-28T00:00:00"/>
    <n v="19010"/>
    <s v="DIR"/>
    <s v="Ricardo Ichiwaki"/>
    <s v="Solicitação de reembolso pela compra emergencial de insumos para a confecção de experimentos para os Laboratórios Didáticos."/>
    <s v="Sim"/>
    <n v="991.52"/>
    <m/>
    <n v="991.52"/>
    <n v="0"/>
    <n v="2"/>
    <x v="1"/>
  </r>
  <r>
    <x v="11"/>
    <d v="2025-02-28T00:00:00"/>
    <n v="19012"/>
    <s v="DIR"/>
    <s v="Reitoria - Estagiário"/>
    <s v="Solicitação: 341/2025 Setor: Diretoria Instituto de Física - Remanejamento N° 2025 50184686 Solicitante: 5008157-1 Veronica Espinosa Pintos Lopes Valor da Bolsa: 941,00 Previsão Orçamentária: 5.646,00 + 1.692,00 (auxílio transporte) Duração: 6 meses Jornada: 20 Horas Doc. Mov. Verba: 202500979456 Processo: 25.1.00054.43.3 Aluno: 13634940 - Joao Lucas Caputo Rabello Quadros Soares Data de Cadastro: 10/04/2025 10:48 - Complemento na GO 19170..."/>
    <s v="Sim"/>
    <n v="7338"/>
    <m/>
    <n v="7338"/>
    <n v="0"/>
    <n v="2"/>
    <x v="1"/>
  </r>
  <r>
    <x v="11"/>
    <d v="2025-03-06T00:00:00"/>
    <n v="19014"/>
    <s v="DIR"/>
    <s v="Iran Mamedes de Amorim"/>
    <s v="Reembolso da despesa realizada com bolachas para as reuniões do CTA e Congregação."/>
    <s v="Sim"/>
    <n v="262.58"/>
    <m/>
    <n v="262.58"/>
    <n v="0"/>
    <n v="3"/>
    <x v="2"/>
  </r>
  <r>
    <x v="11"/>
    <d v="2025-03-07T00:00:00"/>
    <n v="19016"/>
    <s v="DIR"/>
    <s v="White Martins Gases Industriais Ltda"/>
    <s v="Referente ao Sexto Termo de Aditivo do Contrato Processo: 154.00001314/2024-70 - NE 1024948/2025 e NE 1025030/2025 - Fornecimento de Nitrogênio Líquido e Aluguel de tanque de criogênia"/>
    <s v="Sim"/>
    <n v="153597.24"/>
    <m/>
    <n v="153597.24"/>
    <n v="0"/>
    <n v="3"/>
    <x v="2"/>
  </r>
  <r>
    <x v="11"/>
    <d v="2025-03-10T00:00:00"/>
    <n v="19023"/>
    <s v="DIR"/>
    <s v="Monitores Bolsistas"/>
    <s v="Reforço - Programa de monitoria para Educadores Exercício 2025 - NE 553475/2025"/>
    <s v="Sim"/>
    <n v="1400"/>
    <m/>
    <n v="1400"/>
    <n v="0"/>
    <n v="3"/>
    <x v="2"/>
  </r>
  <r>
    <x v="11"/>
    <d v="2025-03-12T00:00:00"/>
    <n v="19026"/>
    <s v="DIR"/>
    <s v="Débitos Tesouraria"/>
    <s v="Ajustes de lançamentos referente as despesas realizadas no Grupo do Tesouro do processo de adiantamento nº : 25.1.17.43.0, mas lançados nos RI dos professores - GOs 18946, 18966, 18975, 18984 e 18997 - Contrapartida Diretoria - RI ADM GC 4700"/>
    <s v="Sim"/>
    <n v="2275.66"/>
    <m/>
    <n v="2275.66"/>
    <n v="0"/>
    <n v="3"/>
    <x v="2"/>
  </r>
  <r>
    <x v="11"/>
    <d v="2025-03-14T00:00:00"/>
    <n v="19029"/>
    <s v="DIR"/>
    <s v="Paulistana Remocoes Medicas Ltda."/>
    <s v="NE.01732810 - Serviço de suporte e apoio acadêmico.(Colação de grau de formandos do IFUSP) - Alterado o valor de R$ 7.044,10..."/>
    <s v="Sim"/>
    <n v="7040"/>
    <m/>
    <n v="7040"/>
    <n v="0"/>
    <n v="3"/>
    <x v="2"/>
  </r>
  <r>
    <x v="11"/>
    <d v="2025-03-17T00:00:00"/>
    <n v="19032"/>
    <s v="FMT"/>
    <s v="Empresa Brasileira de Correios e Telégrafos (ECT)"/>
    <s v="Envio de uma correspondência (caixa contendo componentes de equipamento de laboratório, medidas aproximadas: 16cmx11cmx7cm), na modalidade &quot;SEDEX com AR&quot; (Aviso de Recebimento). Endereço da empresa: KOCH ELECTRON MICROSCOPY, Rua Edmundo Scannapieco, 414, Caxingui, São Paulo, SP, CEP 05516-070. - (Nº. Objeto:OY261021248br)"/>
    <s v="Sim"/>
    <n v="16.66"/>
    <m/>
    <n v="16.66"/>
    <n v="0"/>
    <n v="3"/>
    <x v="2"/>
  </r>
  <r>
    <x v="11"/>
    <d v="2025-03-19T00:00:00"/>
    <n v="19038"/>
    <s v="ATA"/>
    <s v="JOSE ROBERTO DOS SANTOS"/>
    <s v="Pagamento de serviço de chaveiro realizado nas salas 3100 e 3121 do Edifício Principal."/>
    <s v="Sim"/>
    <n v="470"/>
    <m/>
    <n v="470"/>
    <n v="0"/>
    <n v="3"/>
    <x v="2"/>
  </r>
  <r>
    <x v="11"/>
    <d v="2025-03-19T00:00:00"/>
    <n v="19039"/>
    <s v="DIR"/>
    <s v="Reitoria - Estagiário"/>
    <s v="Solicitação: 458/2025 Setor: Setor de Suporte ao Usuário - Remanejamento N° 2025 50269380 - Solicitante: 5479786-1 Hercules Ramos Veloso de Freitas Valor da Bolsa: 1.518,00 Previsão Orçamentária: 18.216,00 + 3.672,00 (auxílio transporte) Duração: 12 meses Jornada: 30 Horas Doc. Mov. Verba: 202501313354 Processo: 25.1.00056.43.6 Aluno: 15466492 - Kaline Veronica Nascimento Alves Data de Cadastro: 27/05/2025 15:34"/>
    <s v="Sim"/>
    <n v="21888"/>
    <m/>
    <n v="21888"/>
    <n v="0"/>
    <n v="3"/>
    <x v="2"/>
  </r>
  <r>
    <x v="11"/>
    <d v="2025-03-19T00:00:00"/>
    <n v="19040"/>
    <s v="DIR"/>
    <s v="Reitoria - Estagiário"/>
    <s v="Solicitação: 459/2025 Setor: Setor de Suporte ao Usuário Solicitante: 5479786-1 Hercules Ramos Veloso de Freitas Valor da Bolsa: 1.412,00 Previsão Orçamentária: 16.944,00 + 3.384,00 (auxílio transporte) Duração: 12 meses Jornada: 30 Horas Doc. Mov. Verba: 202501313362 Processo: 25.1.00055.43.0 Aluno: 13734538 - Welington Silva da Costa Data de Cadastro: 28/04/2025 21:27 - Remanejamento N° 2025 50210989"/>
    <s v="Sim"/>
    <n v="20328"/>
    <m/>
    <n v="20328"/>
    <n v="0"/>
    <n v="3"/>
    <x v="2"/>
  </r>
  <r>
    <x v="11"/>
    <d v="2025-03-19T00:00:00"/>
    <n v="19041"/>
    <s v="DIR"/>
    <s v="Reitoria - Estagiário"/>
    <s v="Solicitação: 460/2025 Setor: Setor de Suporte ao Usuário Solicitante: 5479786-1 Hercules Ramos Veloso de Freitas Valor da Bolsa: 1.518,00 Previsão Orçamentária: 18.216,00 + 3.384,00 (auxílio transporte) Duração: 12 meses Jornada: 30 Horas Doc. Mov. Verba: 202501313370 Processo: 25.1.00068.43.4 Aluno: 15652072 - Igor Souza Alcantara Data de Cadastro: 09/05/2025 12:22 - Remanejamento N° 2025 50234160"/>
    <s v="Sim"/>
    <n v="21600"/>
    <m/>
    <n v="21600"/>
    <n v="0"/>
    <n v="3"/>
    <x v="2"/>
  </r>
  <r>
    <x v="11"/>
    <d v="2025-03-19T00:00:00"/>
    <n v="19037"/>
    <s v="DIR"/>
    <s v="Transposição interna"/>
    <s v="Transferência recurso RD Básico professor Marcelo Gameiro Munhoz GC 4702 e professor Daniel R Cornejo 4703"/>
    <s v="Sim"/>
    <n v="29395.06"/>
    <m/>
    <n v="29395.06"/>
    <n v="0"/>
    <n v="3"/>
    <x v="2"/>
  </r>
  <r>
    <x v="11"/>
    <d v="2025-03-21T00:00:00"/>
    <n v="19047"/>
    <s v="DIR"/>
    <s v="IME"/>
    <s v="Referente ao cálculo de rateio do pool de gráficas relativo ao mês de Fevereiro de 2025. Remanejamento N° 2025 50146369"/>
    <s v="Sim"/>
    <n v="3364.67"/>
    <m/>
    <n v="3364.67"/>
    <n v="0"/>
    <n v="3"/>
    <x v="2"/>
  </r>
  <r>
    <x v="11"/>
    <d v="2025-03-24T00:00:00"/>
    <n v="19050"/>
    <s v="ATA"/>
    <s v="Empresa Brasileira de Correios e Telégrafos (ECT)"/>
    <s v="Envio de uma carta registrada para D.C.N.Uniformes E Serviços - R: Sebastião Rampin, Nº. 121 Bairro Setsul - São José do Rio Preto. Cep: 15081-599 - (Nº. Objeto:) Trata-se da devolução das amostras fornecidas para a demanda de Uniformes do IF. - (Nº.Objeto:OY261022416br)"/>
    <s v="Sim"/>
    <n v="21.71"/>
    <m/>
    <n v="21.71"/>
    <n v="0"/>
    <n v="3"/>
    <x v="2"/>
  </r>
  <r>
    <x v="11"/>
    <d v="2025-03-24T00:00:00"/>
    <n v="19051"/>
    <s v="FMT"/>
    <s v="Casa Americana de Artigos para Laboratórios Ltda."/>
    <s v="Produtos Químicos Controlados: 10 litros de Álcool Etilico ABS 10 litros de Acetona PA"/>
    <s v="Sim"/>
    <n v="571.6"/>
    <m/>
    <n v="571.6"/>
    <n v="0"/>
    <n v="3"/>
    <x v="2"/>
  </r>
  <r>
    <x v="11"/>
    <d v="2025-03-25T00:00:00"/>
    <n v="19045"/>
    <s v="FEP"/>
    <s v="Empresa Brasileira de Correios e Telégrafos (ECT)"/>
    <s v="Sedex de prof. Antônio Martins Figueiredo Neto para FAPESP - R: Pio XI, 1500 - Alto da Lapa, cep: 05468-901 - São Paulo-SP (Nº.Objeto:OY261022226br)"/>
    <s v="Sim"/>
    <n v="8.91"/>
    <m/>
    <n v="8.91"/>
    <n v="0"/>
    <n v="3"/>
    <x v="2"/>
  </r>
  <r>
    <x v="11"/>
    <d v="2025-03-26T00:00:00"/>
    <n v="19056"/>
    <s v="ATA"/>
    <s v="Luis Carlos Maximo Romualdo"/>
    <s v="Reembolso referente a compra de 6 (seis) cadeados para atender emergencialmente a Seção de Vigilância, evitando situações de vulnerabilidade das portas automáticas em decorrência da falta de fornecimento de energia."/>
    <s v="Sim"/>
    <n v="275.39999999999998"/>
    <m/>
    <n v="275.39999999999998"/>
    <n v="0"/>
    <n v="3"/>
    <x v="2"/>
  </r>
  <r>
    <x v="11"/>
    <d v="2025-03-26T00:00:00"/>
    <n v="19063"/>
    <s v="ATA"/>
    <s v="Reitoria - POOL"/>
    <s v="Rem.50152148 - Código: 202500000846 - Descrição: #33925 - Período: 11/03/2025 08:30 a 11/03/2025 14:00 (0 diária(s)), Passageiros: 0, Tipo: CAMINHÃO, Atividade Didática: Não, Finalidade: Serviço interno de transporte de material da biblioteca para outro setor - Ajuste GO 19064 / GC 4705...."/>
    <s v="Sim"/>
    <n v="128.34"/>
    <m/>
    <n v="128.34"/>
    <n v="0"/>
    <n v="3"/>
    <x v="2"/>
  </r>
  <r>
    <x v="11"/>
    <d v="2025-03-27T00:00:00"/>
    <n v="19065"/>
    <s v="FEP"/>
    <s v="PERSIMACO COM.E MANUTENÇÃO EM PERSIANAS LTDA"/>
    <s v="Conserto, em caráter emergencial, das &quot;cordas&quot; e manutenção das engrenagens da persiana da sala 210, 1º andar do Basílio Jafet, de uso do Prof. Antônio Martins Figueiredo Neto. A motivação da urgência leva em consideração que há incidência de sol/alta claridade junto a estação de trabalho do Prof. Figueiredo. A janela não possui &quot;brise-soleil&quot;."/>
    <s v="Sim"/>
    <n v="200"/>
    <m/>
    <n v="200"/>
    <n v="0"/>
    <n v="3"/>
    <x v="2"/>
  </r>
  <r>
    <x v="11"/>
    <d v="2025-03-27T00:00:00"/>
    <n v="19067"/>
    <s v="ATA"/>
    <s v="Saniplan Engenharia e Servicos"/>
    <s v="NE.01558713 - Contrato de serviços de coleta de resíduos químicos - Exercício 2.025...."/>
    <s v="Sim"/>
    <n v="2550.4299999999998"/>
    <m/>
    <n v="2550.4299999999998"/>
    <n v="0"/>
    <n v="3"/>
    <x v="2"/>
  </r>
  <r>
    <x v="11"/>
    <d v="2025-03-28T00:00:00"/>
    <n v="19070"/>
    <s v="DIR"/>
    <s v="Jose Roberto dos Santos"/>
    <s v="Troca das fechaduras dos armários do Hackerspace, sala 1013 do Ed. Principal."/>
    <s v="Sim"/>
    <n v="910"/>
    <m/>
    <n v="910"/>
    <n v="0"/>
    <n v="3"/>
    <x v="2"/>
  </r>
  <r>
    <x v="11"/>
    <d v="2025-03-28T00:00:00"/>
    <n v="19071"/>
    <s v="ATF-ALMOX"/>
    <s v="Digrapel Distribuidora de papel e Gráfica Ltda"/>
    <s v="NE.02237066 - Serviço de produção e impressão de envelopes - DC 14221 - Ajustado o valor de R$ 5.660,00.."/>
    <s v="Sim"/>
    <n v="4540"/>
    <m/>
    <n v="4540"/>
    <n v="0"/>
    <n v="3"/>
    <x v="2"/>
  </r>
  <r>
    <x v="11"/>
    <d v="2025-03-31T00:00:00"/>
    <n v="19075"/>
    <s v="DIR"/>
    <s v="Ricardo Ichiwaki"/>
    <s v="Solicitação de reembolso pela compra de insumos emergenciais à confecção de experimentos para as aulas de Laboratório de Física dos Laboratórios Didáticos."/>
    <s v="Sim"/>
    <n v="1487.95"/>
    <m/>
    <n v="1487.95"/>
    <n v="0"/>
    <n v="3"/>
    <x v="2"/>
  </r>
  <r>
    <x v="11"/>
    <d v="2025-04-01T00:00:00"/>
    <n v="19082"/>
    <s v="ATA"/>
    <s v="Reitoria - POOL"/>
    <s v="Rem. 50164260 - Código: 202500000898 - #33926 - Período: 12/03/2025 08:30 a 12/03/2025 14:00 (0 diária(s)), Passageiros: 0, Tipo: CAMINHÃO, Atividade Didática: Não, Finalidade: Serviço interno de transporte de material da biblioteca para outro setor - Ajuste na GO 19083 / GC 4711..."/>
    <s v="Sim"/>
    <n v="128.34"/>
    <m/>
    <n v="128.34"/>
    <n v="0"/>
    <n v="4"/>
    <x v="3"/>
  </r>
  <r>
    <x v="11"/>
    <d v="2025-04-01T00:00:00"/>
    <n v="19084"/>
    <s v="DIR"/>
    <s v="Monitores Bolsistas"/>
    <s v="Programa de monitoria no acervo Histórico conforme Edital IF 15/2025 - Processo 24.1.218.43.5 NE 178836/2025"/>
    <s v="Sim"/>
    <n v="9146.6"/>
    <m/>
    <n v="9146.6"/>
    <n v="0"/>
    <n v="4"/>
    <x v="3"/>
  </r>
  <r>
    <x v="11"/>
    <d v="2025-04-01T00:00:00"/>
    <n v="19085"/>
    <s v="DIR"/>
    <s v="Monitores Bolsistas"/>
    <s v="Monitores Bolsistas de Apoio ao Docente e Monitores de Laboratórios - NE 178836/2025"/>
    <s v="Sim"/>
    <n v="229403.43"/>
    <m/>
    <n v="229403.43"/>
    <n v="0"/>
    <n v="4"/>
    <x v="3"/>
  </r>
  <r>
    <x v="11"/>
    <d v="2025-04-01T00:00:00"/>
    <n v="19080"/>
    <s v="DIR"/>
    <s v="Reitoria"/>
    <s v="Referente a retenção de INSS da NFSe 447 - Empresa Sousa e Figueiredo Construções - CNPJ 31.066.697/0001-27 - Remanejamento N° 2025 50163786"/>
    <s v="Sim"/>
    <n v="275"/>
    <m/>
    <n v="275"/>
    <n v="0"/>
    <n v="4"/>
    <x v="3"/>
  </r>
  <r>
    <x v="11"/>
    <d v="2025-04-02T00:00:00"/>
    <n v="19088"/>
    <s v="DIR"/>
    <s v="Iran Mamedes de Amorim"/>
    <s v="Reembolso de compra de bolachas para as reuniões do CTA e Congregação"/>
    <s v="Sim"/>
    <n v="204.34"/>
    <m/>
    <n v="204.34"/>
    <n v="0"/>
    <n v="4"/>
    <x v="3"/>
  </r>
  <r>
    <x v="11"/>
    <d v="2025-04-02T00:00:00"/>
    <n v="19089"/>
    <s v="DIR"/>
    <s v="Fidelíssima Cafés Especiais"/>
    <s v="Compra de 10 quilos de café em grãos no valor de R$ 1.120,00 total para máquina de café da Diretoria"/>
    <s v="Sim"/>
    <n v="1120"/>
    <m/>
    <n v="1120"/>
    <n v="0"/>
    <n v="4"/>
    <x v="3"/>
  </r>
  <r>
    <x v="11"/>
    <d v="2025-04-02T00:00:00"/>
    <n v="19087"/>
    <s v="DIR"/>
    <s v="Monitor Bolsista"/>
    <s v="Alunos monitores educadores referente dia 18 de março de 2025 a 17 março de 2026 - NE 1294740/2025"/>
    <s v="Sim"/>
    <n v="33446.080000000002"/>
    <m/>
    <n v="33446.080000000002"/>
    <n v="0"/>
    <n v="4"/>
    <x v="3"/>
  </r>
  <r>
    <x v="11"/>
    <d v="2025-04-04T00:00:00"/>
    <n v="19091"/>
    <s v="DIR"/>
    <s v="Reitoria - Estagiário"/>
    <s v="Solicitação: 546/2025 Setor: Diretoria Instituto de Física Solicitante: 3472142-1 Maria Luísa Pestilla Tippi Valor da Bolsa: 1.518,00 Previsão Orçamentária: 18.216,00 + 3.384,00 (auxílio transporte) Duração: 12 meses Jornada: 30 Horas Doc. Mov. Verba: 202501679979 Processo: 25.1.00086.43.2 Aluno: 14597681 - Mateus Fridman Jacinto Data de Cadastro: 16/05/2025 15:13 - Remanejamento N° 2025 50261460"/>
    <s v="Sim"/>
    <n v="21600"/>
    <m/>
    <n v="21600"/>
    <n v="0"/>
    <n v="4"/>
    <x v="3"/>
  </r>
  <r>
    <x v="11"/>
    <d v="2025-04-07T00:00:00"/>
    <n v="19097"/>
    <s v="DIR"/>
    <s v="Transportes - Turismo &amp; Servicos JP Grandino Ltda"/>
    <s v="NE.01726241 - Ata Registro de Preço - Locação de micro ônibus - DDC 102864 - DC 32149..."/>
    <s v="Sim"/>
    <n v="1866"/>
    <m/>
    <n v="1866"/>
    <n v="0"/>
    <n v="4"/>
    <x v="3"/>
  </r>
  <r>
    <x v="11"/>
    <d v="2025-04-07T00:00:00"/>
    <n v="19098"/>
    <s v="DIR"/>
    <s v="Monitores Bolsistas"/>
    <s v="NE.01720430 - Reforço - Programa de monitoria para Educadores Exercício 2025 - NE 553475/2025"/>
    <s v="Sim"/>
    <n v="1400"/>
    <m/>
    <n v="1400"/>
    <n v="0"/>
    <n v="4"/>
    <x v="3"/>
  </r>
  <r>
    <x v="11"/>
    <d v="2025-04-09T00:00:00"/>
    <n v="19099"/>
    <s v="ATF-ALMOX"/>
    <s v="Fenix Comercio Utensilios Ltda."/>
    <s v="NE.01744541 - Ata Registro de Preço - compra de águas - DDC 100608 - DC 30880..."/>
    <s v="Sim"/>
    <n v="997.5"/>
    <m/>
    <n v="997.5"/>
    <n v="0"/>
    <n v="4"/>
    <x v="3"/>
  </r>
  <r>
    <x v="11"/>
    <d v="2025-04-09T00:00:00"/>
    <n v="19100"/>
    <s v="AAA-CPG-I"/>
    <s v="FFCLRP"/>
    <s v="Rem. 50176268 - Pagamento de diárias para a Profa. Daniela Gonçalves de Abreu Favacho (N.USP 470624), participação de banca de doutorado do aluno Carlos Eduardo Pereira Aguiar - dia 09/04/2025..."/>
    <s v="Sim"/>
    <n v="292"/>
    <m/>
    <n v="292"/>
    <n v="0"/>
    <n v="4"/>
    <x v="3"/>
  </r>
  <r>
    <x v="11"/>
    <d v="2025-04-10T00:00:00"/>
    <n v="19081"/>
    <s v="FNC"/>
    <s v="Empresa Brasileira de Correios e Telégrafos (ECT)"/>
    <s v="Envio de SEDEX para: Lara - Instituto de Física da Universidade Federal Fluminense - UFF - Campus da Praia Vermelha, São Domingos Rua Passo da Pátria, 156 - CEP: 24210-240 - Niteroi - RJ A/C PROF. DR. ROBERTO MEIGIKOS - (Nº.Objeto:OY261075250br)"/>
    <s v="Sim"/>
    <n v="25.86"/>
    <m/>
    <n v="25.86"/>
    <n v="0"/>
    <n v="4"/>
    <x v="3"/>
  </r>
  <r>
    <x v="11"/>
    <d v="2025-04-10T00:00:00"/>
    <n v="19096"/>
    <s v="FMT"/>
    <s v="Empresa Brasileira de Correios e Telégrafos (ECT)"/>
    <s v="Sedex com AR para o discente Manu Andrade Estephan - Rua Constantino Fraga, 233 - Vila Leopoldina - CEP 05318-050 - São Paulo, SP - (Nº.Objeto:OY261076989br)"/>
    <s v="Sim"/>
    <n v="16.66"/>
    <m/>
    <n v="16.66"/>
    <n v="0"/>
    <n v="4"/>
    <x v="3"/>
  </r>
  <r>
    <x v="11"/>
    <d v="2025-04-10T00:00:00"/>
    <n v="19104"/>
    <s v="ATF-COMPRAS"/>
    <s v="Persianas Nova America Ltda."/>
    <s v="NE.01827897 - Ata Registro de Preço - compra de persianas para o Almoxarifado - DDC 95302 - DC 30901..."/>
    <s v="Sim"/>
    <n v="1238.2"/>
    <m/>
    <n v="1238.2"/>
    <n v="0"/>
    <n v="4"/>
    <x v="3"/>
  </r>
  <r>
    <x v="11"/>
    <d v="2025-04-10T00:00:00"/>
    <n v="19105"/>
    <s v="DIR"/>
    <s v="Persianas Nova America Ltda."/>
    <s v="NE.01827900 - Ata Registro de Preço - compra de persianas para o DFMA - DDC 5933 - DC 30910..."/>
    <s v="Sim"/>
    <n v="2524.7199999999998"/>
    <m/>
    <n v="2524.7199999999998"/>
    <n v="0"/>
    <n v="4"/>
    <x v="3"/>
  </r>
  <r>
    <x v="11"/>
    <d v="2025-04-10T00:00:00"/>
    <n v="19106"/>
    <s v="ATA"/>
    <s v="Persianas Nova America Ltda."/>
    <s v="NE.01827919 - Ata Registro de Preço - compra de persianas para a Zeladoria - DDC 83215 - DC 30928..."/>
    <s v="Sim"/>
    <n v="2053.6"/>
    <m/>
    <n v="2053.6"/>
    <n v="0"/>
    <n v="4"/>
    <x v="3"/>
  </r>
  <r>
    <x v="11"/>
    <d v="2025-04-11T00:00:00"/>
    <n v="19111"/>
    <s v="ATF-ALMOX"/>
    <s v="A.C. de Almeida Informatica e Tecnologia Ltda."/>
    <s v="NE.03047422 - compra de caixas para arquivo morto - DDC 72086 - DC 24359 - Alterado o valor de R$ 13.461,00"/>
    <s v="Sim"/>
    <n v="10325"/>
    <m/>
    <n v="10325"/>
    <n v="0"/>
    <n v="4"/>
    <x v="3"/>
  </r>
  <r>
    <x v="11"/>
    <d v="2025-04-11T00:00:00"/>
    <n v="19112"/>
    <s v="FMT"/>
    <s v="Morguilo Promocao de Vendas Ltda."/>
    <s v="NE.03047597 - compra de lousas de vidro temperado branco - DDC 73236 - DC 24359 - Alterado o valor de R$ 4.362,26..."/>
    <s v="Sim"/>
    <n v="3278.98"/>
    <m/>
    <n v="3278.98"/>
    <n v="0"/>
    <n v="4"/>
    <x v="3"/>
  </r>
  <r>
    <x v="11"/>
    <d v="2025-04-11T00:00:00"/>
    <n v="19113"/>
    <s v="AAA-SAL"/>
    <s v="MC Comercio de Informatica e Utilidade Ltda."/>
    <s v="NE.03047503 - aquisição de fragmentadora - DDC 70202 - DC 24359 - Alterado o valor de R$ 3.106,10"/>
    <s v="Sim"/>
    <n v="2760.28"/>
    <m/>
    <n v="2760.28"/>
    <n v="0"/>
    <n v="4"/>
    <x v="3"/>
  </r>
  <r>
    <x v="11"/>
    <d v="2025-04-15T00:00:00"/>
    <n v="19107"/>
    <s v="FMT"/>
    <s v="Empresa Brasileira de Correios e Telégrafos (ECT)"/>
    <s v="Envio de uma correspondência, na modalidade SEDEX (com AR), em nome do Prof. Antonio José Roque da Silva. Endereço: Rua Dr. Sampaio Ferraz 777, apartamento 21, Cambuí, Campinas, SP, 13024-431. - (Nº.Objeto: OY261077882br)"/>
    <s v="Sim"/>
    <n v="16.66"/>
    <m/>
    <n v="16.66"/>
    <n v="0"/>
    <n v="4"/>
    <x v="3"/>
  </r>
  <r>
    <x v="11"/>
    <d v="2025-04-15T00:00:00"/>
    <n v="19108"/>
    <s v="AAA-CPG-I"/>
    <s v="Empresa Brasileira de Correios e Telégrafos (ECT)"/>
    <s v="Encaminhamento de exemplar para banca aos docentes: Profa Amanda Cristina Teagno Lopes Marques, CEP: 01109-010 |Profa Luciane Fernandes de Goes Bazetti , CEP: 13565-905 | Profa Nilmara Braga Mozzer, CEP: 35.400-000. - (Nº.Objeto: OY261077896br, OY261077905br, OY261077919br)"/>
    <s v="Sim"/>
    <n v="69.099999999999994"/>
    <m/>
    <n v="69.099999999999994"/>
    <n v="0"/>
    <n v="4"/>
    <x v="3"/>
  </r>
  <r>
    <x v="11"/>
    <d v="2025-04-15T00:00:00"/>
    <n v="19117"/>
    <s v="ATF-ALMOX"/>
    <s v="Patamar Comercio de Produtos em Geral Ltda."/>
    <s v="NE.01876065 - Ata Registro de Preço - compra de sabonete líquido - DDC 93822 - DC 34621..."/>
    <s v="Sim"/>
    <n v="1475"/>
    <m/>
    <n v="1475"/>
    <n v="0"/>
    <n v="4"/>
    <x v="3"/>
  </r>
  <r>
    <x v="11"/>
    <d v="2025-04-22T00:00:00"/>
    <n v="19124"/>
    <s v="DIR"/>
    <s v="Débitos Tesouraria"/>
    <s v="Ajustes de lançamentos referente as despesas realizadas no Grupo do Tesouro do processo de adiantamento nº : 25.1.00053.43.7, mas lançados nos RI dos professores - GOs 19066 e 19055 - Contrapartida Diretoria - RI ADM GC 4722"/>
    <s v="Sim"/>
    <n v="6520"/>
    <m/>
    <n v="6520"/>
    <n v="0"/>
    <n v="4"/>
    <x v="3"/>
  </r>
  <r>
    <x v="11"/>
    <d v="2025-04-22T00:00:00"/>
    <n v="19125"/>
    <s v="DIR"/>
    <s v="Débitos Tesouraria"/>
    <s v="Ajustes de lançamentos referente as despesas realizadas no Grupo do Tesouro do processo de adiantamento nº : 25.1.00039.43.4, mas lançados nos RI dos professores - GOs 19018, 19027, 19030, 19036, 19043 e 19044 - Contrapartida Diretoria - RI ADM GC 4723"/>
    <s v="Sim"/>
    <n v="1485.02"/>
    <m/>
    <n v="1485.02"/>
    <n v="0"/>
    <n v="4"/>
    <x v="3"/>
  </r>
  <r>
    <x v="11"/>
    <d v="2025-04-23T00:00:00"/>
    <n v="19109"/>
    <s v="ATA-EXPEDIENTE"/>
    <s v="Rafael Medeiros da Silva"/>
    <s v="Troca de óleo do carro oficial DJP: 0094 FORD/F-350 G ( Patrimônio nº 043.012131 )"/>
    <s v="Sim"/>
    <n v="302.75"/>
    <m/>
    <n v="302.75"/>
    <n v="0"/>
    <n v="4"/>
    <x v="3"/>
  </r>
  <r>
    <x v="11"/>
    <d v="2025-04-23T00:00:00"/>
    <n v="19127"/>
    <s v="DIR"/>
    <s v="Andréa Schlegel"/>
    <s v="Aquisição de quadro de aviso 60x40 cortiça, fita dupla face e estilete para uso em eventos."/>
    <s v="Sim"/>
    <n v="213.7"/>
    <m/>
    <n v="213.7"/>
    <n v="0"/>
    <n v="4"/>
    <x v="3"/>
  </r>
  <r>
    <x v="11"/>
    <d v="2025-04-24T00:00:00"/>
    <n v="19136"/>
    <s v="DIR"/>
    <s v="David Bärg Filho"/>
    <s v="Aquisição emergencial de materiais com finalidade de instalação de sistemas para salas Híbridas em salas de aula."/>
    <s v="Sim"/>
    <n v="50.56"/>
    <m/>
    <n v="50.56"/>
    <n v="0"/>
    <n v="4"/>
    <x v="3"/>
  </r>
  <r>
    <x v="11"/>
    <d v="2025-04-24T00:00:00"/>
    <n v="19137"/>
    <s v="ATA-COPA"/>
    <s v="Samuel de Oliveira Mota"/>
    <s v="Solicito o reembolso de R$230,00 referente a compra de 02 GLP de 13kg junto a distribuidora RELUZ para uso nas copas do IFUSP."/>
    <s v="Sim"/>
    <n v="230"/>
    <m/>
    <n v="230"/>
    <n v="0"/>
    <n v="4"/>
    <x v="3"/>
  </r>
  <r>
    <x v="11"/>
    <d v="2025-04-24T00:00:00"/>
    <n v="19140"/>
    <s v="DIR"/>
    <s v="Transposição interna"/>
    <s v="Cobrir despesas Diretoria Show Física - GC 4726"/>
    <s v="Sim"/>
    <n v="10000"/>
    <m/>
    <n v="10000"/>
    <n v="0"/>
    <n v="4"/>
    <x v="3"/>
  </r>
  <r>
    <x v="11"/>
    <d v="2025-04-24T00:00:00"/>
    <n v="19141"/>
    <s v="DIR"/>
    <s v="Transposição interna"/>
    <s v="Pgto de Tikets refeição referente ao Masterclasses Hands On Particle Physics - Remanejamento N° 2025 50202366 - GC 4727"/>
    <s v="Sim"/>
    <n v="977.8"/>
    <m/>
    <n v="977.8"/>
    <n v="0"/>
    <n v="4"/>
    <x v="3"/>
  </r>
  <r>
    <x v="11"/>
    <d v="2025-04-28T00:00:00"/>
    <n v="19146"/>
    <s v="FNC"/>
    <s v="Nelson Cesarino ME"/>
    <s v="Conserto emergencial de uma geladeira do Lab. Pelletron. Patrimônio nº 043.015379"/>
    <s v="Sim"/>
    <n v="420"/>
    <m/>
    <n v="420"/>
    <n v="0"/>
    <n v="4"/>
    <x v="3"/>
  </r>
  <r>
    <x v="11"/>
    <d v="2025-04-28T00:00:00"/>
    <n v="19147"/>
    <s v="DIR"/>
    <s v="IME"/>
    <s v="Referente ao cálculo de rateio do pool de gráficas relativo ao mês de Março de 2025 Remanejamento N° 2025 50206205"/>
    <s v="Sim"/>
    <n v="1591.26"/>
    <m/>
    <n v="1591.26"/>
    <n v="0"/>
    <n v="4"/>
    <x v="3"/>
  </r>
  <r>
    <x v="11"/>
    <d v="2025-04-29T00:00:00"/>
    <n v="19154"/>
    <s v="AAA"/>
    <s v="Honorários"/>
    <s v="Julgador do concurso para provimento de um professor Doutor junto ao DFNC - Ed. IF 69/24 - DE 19 a 23 de maio de 2025 - NE 2218339/2025 Prof. Dr. Luciano Melo Abreu (UFBA) - NE 2218312/2025 Jesus Lubian Rios - NE 2218118/2025 Gabriel Silveira Denicol - Processo: 25.1.00058.43.9"/>
    <s v="Sim"/>
    <n v="2785.71"/>
    <m/>
    <n v="2785.71"/>
    <n v="0"/>
    <n v="4"/>
    <x v="3"/>
  </r>
  <r>
    <x v="11"/>
    <d v="2025-04-29T00:00:00"/>
    <n v="19155"/>
    <s v="AAA"/>
    <s v="Auxilio Professor Visitante"/>
    <s v="Julgador do concurso para provimento de um professor Doutor junto ao DFNC - Ed. IF 69/24 - DE 19 a 23 de maio de 2025 - NE 2219416/2025 Prof. Dr. Luciano Melo Abreu (UFBA) - NE 2219343/2025 Jesus Lubian Rios - NE 2219181/2025 Gabriel Silveira Denicol - Processo: 25.1.00057.43.2"/>
    <s v="Sim"/>
    <n v="10069.44"/>
    <m/>
    <n v="10069.44"/>
    <n v="0"/>
    <n v="4"/>
    <x v="3"/>
  </r>
  <r>
    <x v="11"/>
    <d v="2025-04-29T00:00:00"/>
    <n v="19156"/>
    <s v="DIR"/>
    <s v="Transposição interna"/>
    <s v="A pedido da Profa. Kaline, diretora do IF, segue o repasse da Diretoria do valor correspondente a 2 diárias para o RD- docente do Prof. Adriano Alencar. GC 4729"/>
    <s v="Sim"/>
    <n v="1110.5999999999999"/>
    <m/>
    <n v="1110.5999999999999"/>
    <n v="0"/>
    <n v="4"/>
    <x v="3"/>
  </r>
  <r>
    <x v="11"/>
    <d v="2025-05-05T00:00:00"/>
    <n v="19164"/>
    <s v="DIR"/>
    <s v="Ricardo Ichiwaki"/>
    <s v="Compra emergencial de madeiras para fazer os kits didáticos de Física Experimental III (4302113), cujos experimentos terão início no dia 06/05/2025."/>
    <s v="Sim"/>
    <n v="1095.4000000000001"/>
    <m/>
    <n v="1095.4000000000001"/>
    <n v="0"/>
    <n v="5"/>
    <x v="4"/>
  </r>
  <r>
    <x v="11"/>
    <d v="2025-05-05T00:00:00"/>
    <n v="19171"/>
    <s v="DIR"/>
    <s v="Reitoria - Estagiário"/>
    <s v="Solicitação: 712/2025 - Setor: Serviço de Apoio a Projetos e Convênios - Solicitante: 2805832-1 Sandra Martins dos Santos Rodrigues - Solicitadas: Duração(meses): 12 - Jornada: 30 Horas Aprovadas: Duração(meses): 0 Jornada: 30 Horas - Valor da Bolsa: 1.518,00 Previsão Orçamentária: 18.216,00 + 3.384,00 (auxílio transporte) - Rem. 202502257490..."/>
    <s v="Não"/>
    <n v="21600"/>
    <m/>
    <n v="0"/>
    <n v="21600"/>
    <n v="5"/>
    <x v="4"/>
  </r>
  <r>
    <x v="11"/>
    <d v="2025-05-05T00:00:00"/>
    <n v="19168"/>
    <s v="DIR"/>
    <s v="Reitoria - Estagiário"/>
    <s v="Rem. 202550218220 - Complementação de recurso para estágio do aluno Clarissa Beatriz da Costa Bulling. Referente à solicitação 212/2025 - GO 18954..."/>
    <s v="Sim"/>
    <n v="1095.3399999999999"/>
    <m/>
    <n v="1095.3399999999999"/>
    <n v="0"/>
    <n v="5"/>
    <x v="4"/>
  </r>
  <r>
    <x v="11"/>
    <d v="2025-05-05T00:00:00"/>
    <n v="19169"/>
    <s v="DIR"/>
    <s v="Reitoria - Estagiário"/>
    <s v="Rem. 202550218300 - Complementação de recurso para estágio do aluno Larissa Rodrigues Caetano. Referente à solicitação 296/2025 - GO 18983..."/>
    <s v="Sim"/>
    <n v="1081.21"/>
    <m/>
    <n v="1081.21"/>
    <n v="0"/>
    <n v="5"/>
    <x v="4"/>
  </r>
  <r>
    <x v="11"/>
    <d v="2025-05-05T00:00:00"/>
    <n v="19170"/>
    <s v="DIR"/>
    <s v="Reitoria - Estagiário"/>
    <s v="Rem. 202550218580 - Complementação de recurso para estágio do aluno Joao Lucas Caputo Rabello Quadros Soares. Referente à solicitação 341/2025 - Complemento da GO 19012..."/>
    <s v="Sim"/>
    <n v="371.57"/>
    <m/>
    <n v="371.57"/>
    <n v="0"/>
    <n v="5"/>
    <x v="4"/>
  </r>
  <r>
    <x v="11"/>
    <d v="2025-05-05T00:00:00"/>
    <n v="19172"/>
    <s v="DIR"/>
    <s v="Reitoria - Estagiário"/>
    <s v="Rem. 202550219102 - Complementação de recurso para estágio do aluno Aghata Achilles de Oliveira. Referente à solicitação 805/2024 - Complementação da GO 18215..."/>
    <s v="Sim"/>
    <n v="198.8"/>
    <m/>
    <n v="198.8"/>
    <n v="0"/>
    <n v="5"/>
    <x v="4"/>
  </r>
  <r>
    <x v="11"/>
    <d v="2025-05-05T00:00:00"/>
    <n v="19173"/>
    <s v="DIR"/>
    <s v="Reitoria - Estagiário"/>
    <s v="Rem. 202550219129 - Complementação de recurso para estágio do aluno Mariana Martins Costa. Referente à solicitação 1148/2024 - Complementação da GO 18387..."/>
    <s v="Sim"/>
    <n v="505.28"/>
    <m/>
    <n v="505.28"/>
    <n v="0"/>
    <n v="5"/>
    <x v="4"/>
  </r>
  <r>
    <x v="11"/>
    <d v="2025-05-05T00:00:00"/>
    <n v="19174"/>
    <s v="DIR"/>
    <s v="Reitoria - Estagiário"/>
    <s v="Rem. 202550219145 - Complementação de recurso para estágio do aluno Andrey da Silva Araujo. Referente à solicitação 1301/2024 - Complementação da GO 18467..."/>
    <s v="Sim"/>
    <n v="519.41"/>
    <m/>
    <n v="519.41"/>
    <n v="0"/>
    <n v="5"/>
    <x v="4"/>
  </r>
  <r>
    <x v="11"/>
    <d v="2025-05-05T00:00:00"/>
    <n v="19175"/>
    <s v="DIR"/>
    <s v="Reitoria - Estagiário"/>
    <s v="Rem. 202550219226 - Complementação de recurso para estágio do aluno Larissa Rachel Braga Alves Moretti. Referente à solicitação 1505/2024 - Complementação da GO 18603..."/>
    <s v="Sim"/>
    <n v="759.68"/>
    <m/>
    <n v="759.68"/>
    <n v="0"/>
    <n v="5"/>
    <x v="4"/>
  </r>
  <r>
    <x v="11"/>
    <d v="2025-05-05T00:00:00"/>
    <n v="19176"/>
    <s v="DIR"/>
    <s v="Reitoria - Estagiário"/>
    <s v="Rem. 202550219323 - Complementação de recurso para estágio do aluno Julia Rocha Paulino. Referente à solicitação 1717/2024 - Complementação da GO 18823..."/>
    <s v="Sim"/>
    <n v="901.01"/>
    <m/>
    <n v="901.01"/>
    <n v="0"/>
    <n v="5"/>
    <x v="4"/>
  </r>
  <r>
    <x v="11"/>
    <d v="2025-05-05T00:00:00"/>
    <n v="19177"/>
    <s v="DIR"/>
    <s v="Reitoria - Estagiário"/>
    <s v="Rem. 202550219366 - Complementação de recurso para estágio do aluno Felipe Nascimento Silva. Referente à solicitação 1740/2024 - Complementação da GO 18881..."/>
    <s v="Sim"/>
    <n v="1007.01"/>
    <m/>
    <n v="1007.01"/>
    <n v="0"/>
    <n v="5"/>
    <x v="4"/>
  </r>
  <r>
    <x v="11"/>
    <d v="2025-05-05T00:00:00"/>
    <n v="19178"/>
    <s v="DIR"/>
    <s v="Reitoria - Estagiário"/>
    <s v="Rem. 202550219382 - Complementação de recurso para estágio do aluno Heloiza Vieira de Souza. Referente à solicitação 1741/2024 - Complementação da GO 18809..."/>
    <s v="Sim"/>
    <n v="1007.01"/>
    <m/>
    <n v="1007.01"/>
    <n v="0"/>
    <n v="5"/>
    <x v="4"/>
  </r>
  <r>
    <x v="11"/>
    <d v="2025-05-06T00:00:00"/>
    <n v="19181"/>
    <s v="ATF-COMPRAS"/>
    <s v="Eloah Publicidade e Propaganda Ltda - EPP"/>
    <s v="NE.02286555 - Ata Registro de Preço - publicação de edital - DDC 120455 - DC 37442..."/>
    <s v="Sim"/>
    <n v="660"/>
    <m/>
    <n v="660"/>
    <n v="0"/>
    <n v="5"/>
    <x v="4"/>
  </r>
  <r>
    <x v="11"/>
    <d v="2025-05-07T00:00:00"/>
    <n v="19193"/>
    <s v="DIR"/>
    <s v="Reitoria - Estagiário"/>
    <s v="Solicitação: 712/2025 Setor: Serviço de Apoio a Projetos e Convênios Solicitante: 2805832-1 Sandra Martins dos Santos Rodrigues Valor da Bolsa: 1.518,00 Previsão Orçamentária: 18.216,00 + 3.384,00 (auxílio transporte) Duração: 12 meses Jornada: 30 Horas Doc. Mov. Verba: 202502257490 Processo: Aluno: Data de Cadastro: 05/05/2025 12:01"/>
    <s v="Não"/>
    <n v="1560"/>
    <m/>
    <n v="0"/>
    <n v="1560"/>
    <n v="5"/>
    <x v="4"/>
  </r>
  <r>
    <x v="11"/>
    <d v="2025-05-08T00:00:00"/>
    <n v="19135"/>
    <s v="FGE"/>
    <s v="Empresa Brasileira de Correios e Telégrafos (ECT)"/>
    <s v="Sedex para o Prof. Gabriel S. Vignoli Muniz - QE 15 Conjunto M, casa 26 Guará II Brasília - CEP 71050-131 - (Nº.Objeto:OY458291170br)"/>
    <s v="Sim"/>
    <n v="27.67"/>
    <m/>
    <n v="27.67"/>
    <n v="0"/>
    <n v="5"/>
    <x v="4"/>
  </r>
  <r>
    <x v="11"/>
    <d v="2025-05-08T00:00:00"/>
    <n v="19180"/>
    <s v="FNC"/>
    <s v="Empresa Brasileira de Correios e Telégrafos (ECT)"/>
    <s v="Envio de um EMS - Mrs. ALICJA CHRUSCINSKA - Institute of Physics/Intytut Fizyki - Nicolaus Copernicus Universyt in Torun/ Uniwersytet Mikolaja Kopernika W Toruniu Grudziadzka 5 - 87-100 Torun - POLAND - (Nº.Objeto:EB157635255br)"/>
    <s v="Sim"/>
    <n v="267.55"/>
    <m/>
    <n v="267.55"/>
    <n v="0"/>
    <n v="5"/>
    <x v="4"/>
  </r>
  <r>
    <x v="11"/>
    <d v="2025-05-09T00:00:00"/>
    <n v="19195"/>
    <s v="DIR"/>
    <s v="iran mamedes de amorim"/>
    <s v="Compra emergencial de compensado para confecção de prateleiras para o Laboratório Didático"/>
    <s v="Sim"/>
    <n v="509.5"/>
    <m/>
    <n v="509.5"/>
    <n v="0"/>
    <n v="5"/>
    <x v="4"/>
  </r>
  <r>
    <x v="11"/>
    <d v="2025-05-09T00:00:00"/>
    <n v="19196"/>
    <s v="ATA-VEICULO"/>
    <s v="Rafael Medeiros da Silva"/>
    <s v="Troca de óleo do Motor E Filtro do veiculo Van placa: DJP:5640 -Nº. Patrimônio: 043.009207"/>
    <s v="Sim"/>
    <n v="314.14999999999998"/>
    <m/>
    <n v="314.14999999999998"/>
    <n v="0"/>
    <n v="5"/>
    <x v="4"/>
  </r>
  <r>
    <x v="11"/>
    <d v="2025-05-09T00:00:00"/>
    <n v="19202"/>
    <s v="AAA"/>
    <s v="Honorários"/>
    <s v="Participação na Comissão Avaliadora do Processo de Progressão Horizontal na Carreira Docente, edição 2025 - NE 02402989 - Eduardo Granado Monteiro da Silva (UNICAMP); NE 02403004 - Marcos Cesar de Oliveira (UNICAMP); NE 02403055 - Tobias Frederico (ITA); NE 02403080 - Alberto Vazquez Saa (UNICAMP); NE 02403098 - Douglas Soares Galvão (UNICAMP) e NE 02403101 Jun Takahashi (UNICAMP)- Processo 25.1.00058.43.9"/>
    <s v="Sim"/>
    <n v="9000"/>
    <m/>
    <n v="9000"/>
    <n v="0"/>
    <n v="5"/>
    <x v="4"/>
  </r>
  <r>
    <x v="11"/>
    <d v="2025-05-12T00:00:00"/>
    <n v="19204"/>
    <s v="ATA-VEICULO"/>
    <s v="Z.A.Digital de São Paulo sistema de estacionamento"/>
    <s v="Carregar o cartão zona azul para os carros oficiais"/>
    <s v="Sim"/>
    <n v="166.75"/>
    <m/>
    <n v="166.75"/>
    <n v="0"/>
    <n v="5"/>
    <x v="4"/>
  </r>
  <r>
    <x v="11"/>
    <d v="2025-05-13T00:00:00"/>
    <n v="19208"/>
    <s v="DIR"/>
    <s v="Transposição interna"/>
    <s v="Complemento de valor referente ao Masterclasses Hands On Particle Physics - Remanejamento N° 2025 50239545 - GC 4733"/>
    <s v="Sim"/>
    <n v="1300"/>
    <m/>
    <n v="1300"/>
    <n v="0"/>
    <n v="5"/>
    <x v="4"/>
  </r>
  <r>
    <x v="11"/>
    <d v="2025-05-14T00:00:00"/>
    <n v="19210"/>
    <s v="DIR"/>
    <s v="Nutricap Com. de Produtos Alimentício Ltda."/>
    <s v="Despesas com alimentos preparados para o evento do Prof. Tiago realizado no Aud. Abrahão de Moraes - 1º Workshop de Física Aplicada à Ciência Forense: Técnicas Avançadas para Investigação Criminal Evento colaborativo entre IFUSP e o Instituto de Criminalística de São Paulo. 12/05, 2ª feira, das 13h às 17h"/>
    <s v="Sim"/>
    <n v="1700"/>
    <m/>
    <n v="1700"/>
    <n v="0"/>
    <n v="5"/>
    <x v="4"/>
  </r>
  <r>
    <x v="11"/>
    <d v="2025-05-16T00:00:00"/>
    <n v="19214"/>
    <s v="AAA"/>
    <s v="Professor(a) Visitante Internacional"/>
    <s v="Pagamento de Auxílio para participar da Comissão Julgadora do Concurso para Prof. Doutor junto ao DFMA - Junho 2025 - De 09 a 13 de junho 2025 - NE 02785101/2025 - Prof. Dr. Patrick Peter (Institut D'Astrophysioqye de Paris) - Processo: 25.1.00057.43.2"/>
    <s v="Sim"/>
    <n v="3850.08"/>
    <m/>
    <n v="3850.08"/>
    <n v="0"/>
    <n v="5"/>
    <x v="4"/>
  </r>
  <r>
    <x v="11"/>
    <d v="2025-05-16T00:00:00"/>
    <n v="19215"/>
    <s v="AAA"/>
    <s v="Professor(a) Visitante Internacional"/>
    <s v="Pagamento de Auxílio para participar da Comissão Julgadora do Concurso para Prof. Doutor junto ao DFMA - Junho 2025 - De 09 a 13 de junho 2025 - NE 02785209/2025 - Prof. Dr. Stefano Camera (Universidade de Torino) - Processo: 25.1.00057.43.2"/>
    <s v="Sim"/>
    <n v="3257.76"/>
    <m/>
    <n v="3257.76"/>
    <n v="0"/>
    <n v="5"/>
    <x v="4"/>
  </r>
  <r>
    <x v="11"/>
    <d v="2025-05-19T00:00:00"/>
    <n v="19220"/>
    <s v="DIR"/>
    <s v="Monitores Bolsistas"/>
    <s v="Monitores que aplicaram prova - NE 178836/2025 - Processo:25.1.13.43.5"/>
    <s v="Sim"/>
    <n v="1080"/>
    <m/>
    <n v="1080"/>
    <n v="0"/>
    <n v="5"/>
    <x v="4"/>
  </r>
  <r>
    <x v="11"/>
    <d v="2025-05-20T00:00:00"/>
    <n v="19226"/>
    <s v="FGE"/>
    <s v="Wallace Marques Santos e Vambel Equipamentos"/>
    <s v="NE.03587060 / 03587079 / 03587087 - Pregão - compra de lousa de vidro temperado e quadro escolar laminado verde - DDC 84068 - DC 45828 - Alterado o valor de R$ 15.239,73..."/>
    <s v="Sim"/>
    <n v="8743"/>
    <m/>
    <n v="8743"/>
    <n v="0"/>
    <n v="5"/>
    <x v="4"/>
  </r>
  <r>
    <x v="11"/>
    <d v="2025-05-20T00:00:00"/>
    <n v="19224"/>
    <s v="FEP"/>
    <s v="Cristiano Luis Pinto de Oliveira"/>
    <s v="Pagamento de diárias para representar o IFUSP na Sessão Especial em Comemoração ao Dia do Físico, como orador(a), no dia 26 de Maio, às 10h, no Plenário do Senado Federal – Brasilia. Programação da Sessão Especial 1. Abertura dos Trabalhos * Data: 26 de maio..."/>
    <s v="Sim"/>
    <n v="832.95"/>
    <m/>
    <n v="832.95"/>
    <n v="0"/>
    <n v="5"/>
    <x v="4"/>
  </r>
  <r>
    <x v="11"/>
    <d v="2025-05-22T00:00:00"/>
    <n v="19228"/>
    <s v="ATO"/>
    <s v="Alexandre de Oliveira Vieira"/>
    <s v="Reembolso pela aquisição de bobina para plotter, para o setor de projetos, para impressão de plantas de arquitetura e engenharia, para uso do setor técnico nas obras de infraestruturas do IF. Empresa: Kalunga SA - DANFE: 225944 - 15/05/2025."/>
    <s v="Sim"/>
    <n v="104.3"/>
    <m/>
    <n v="104.3"/>
    <n v="0"/>
    <n v="5"/>
    <x v="4"/>
  </r>
  <r>
    <x v="11"/>
    <d v="2025-05-22T00:00:00"/>
    <n v="19230"/>
    <s v="ATA"/>
    <s v="Jose Roberto dos Santos"/>
    <s v="Cópias de chaves dos DML ala I, ala central, ala II sala 3130 (FGE)."/>
    <s v="Sim"/>
    <n v="198"/>
    <m/>
    <n v="198"/>
    <n v="0"/>
    <n v="5"/>
    <x v="4"/>
  </r>
  <r>
    <x v="11"/>
    <d v="2025-05-23T00:00:00"/>
    <n v="19219"/>
    <s v="FEP"/>
    <s v="Empresa Brasileira de Correios e Telégrafos (ECT)"/>
    <s v="A pedido do prof. Antônio Figueiredo, segue SEDEX para FAPESP. - (Nº.Objeto:OY458309511br)"/>
    <s v="Sim"/>
    <n v="10.69"/>
    <m/>
    <n v="10.69"/>
    <n v="0"/>
    <n v="5"/>
    <x v="4"/>
  </r>
  <r>
    <x v="11"/>
    <d v="2025-05-26T00:00:00"/>
    <n v="19240"/>
    <s v="DIR"/>
    <s v="Débitos Tesouraria"/>
    <s v="Ajustes de lançamentos referente as despesas realizadas no Grupo do Tesouro do processo de adiantamento nº : 25.1.00059.43.5, mas lançados nos RI dos professores - GOs 19076, 19128, 19110, 19138, 19119, 19134 e 19145 - Contrapartida Diretoria - RI ADM GC 4738"/>
    <s v="Sim"/>
    <n v="5779.51"/>
    <m/>
    <n v="5779.51"/>
    <n v="0"/>
    <n v="5"/>
    <x v="4"/>
  </r>
  <r>
    <x v="11"/>
    <d v="2025-05-27T00:00:00"/>
    <n v="19243"/>
    <s v="DIR"/>
    <s v="Reitoria - Estagiário"/>
    <s v="Solicitação Suplementação: 120/2024 Setor: Divisão Acadêmica - Remanejamento N° 2025 50268626 Solicitante: 2333180-1 Katia Cilene Beltran Souza Nobre Valor da Bolsa: 1.518,00 Previsão Orçamentária: 17.951,01 + 3.384,00 (auxílio transporte) Duração: 12 meses Jornada: 30 Horas Doc. Mov. Verba: Processo: 24.1.00022.43.3 Aluno: 13647718 - Heloiza Vieira de Souza Data de Cadastro: 27/05/2025 12:00"/>
    <s v="Sim"/>
    <n v="48"/>
    <m/>
    <n v="48"/>
    <n v="0"/>
    <n v="5"/>
    <x v="4"/>
  </r>
  <r>
    <x v="11"/>
    <d v="2025-05-27T00:00:00"/>
    <n v="19246"/>
    <s v="DIR"/>
    <s v="Reitoria - Estagiário"/>
    <s v="Solicitação de Suplementação: 731/2024 Setor: Serviço de Comunicação, Pesquisa e Cultura e Extensão - Remanejamento N° 2025 50269045 Solicitante: 3472142-1 Maria Luísa Pestilla Tippi Valor da Bolsa: 1.412,00 Previsão Orçamentária: 14.120,00 + 2.820,00 (auxílio transporte) Duração: 10 meses Jornada: 30 Horas Doc. Mov. Verba: Processo: 23.1.00253.43.4 Aluno: 11761379 - Renan Azevedo de Carvalho Silva Data de Cadastro: 27/05/2025 12:00"/>
    <s v="Sim"/>
    <n v="96"/>
    <m/>
    <n v="96"/>
    <n v="0"/>
    <n v="5"/>
    <x v="4"/>
  </r>
  <r>
    <x v="11"/>
    <d v="2025-05-27T00:00:00"/>
    <n v="19250"/>
    <s v="DIR"/>
    <s v="Reitoria - Estagiário"/>
    <s v="Solicitação de Suplementação: 1148/2024 Setor: Divisão Acadêmica Remanejamento N° 2025 50269142 Solicitante: 8471456-1 Fabio Hideki Sakuguti Valor da Bolsa: 1.518,00 Previsão Orçamentária: 17.449,28 + 3.600,00 (auxílio transporte) Duração: 12 meses Jornada: 30 Horas Doc. Mov. Verba: Processo: 24.1.00177.43.7 Aluno: 13714525 - Mariana Martins Costa Data de Cadastro: 27/05/2025 12:00"/>
    <s v="Sim"/>
    <n v="216"/>
    <m/>
    <n v="216"/>
    <n v="0"/>
    <n v="5"/>
    <x v="4"/>
  </r>
  <r>
    <x v="11"/>
    <d v="2025-05-27T00:00:00"/>
    <n v="19252"/>
    <s v="DIR"/>
    <s v="Reitoria - Estagiário"/>
    <s v="Solicitação de Suplementação: 1486/2024 Setor: Diretoria Instituto de Física - Remanejamento N° 2025 50269185 Solicitante: 5008157-1 Veronica Espinosa Pintos Lopes Valor da Bolsa: 1.012,00 Previsão Orçamentária: 11.734,57 + 3.648,00 (auxílio transporte) Duração: 12 meses Jornada: 20 Horas Doc. Mov. Verba: Processo: 24.1.00224.43.5 Aluno: 13692629 - Larissa Andrade da Silva Data de Cadastro: 27/05/2025 12:00"/>
    <s v="Sim"/>
    <n v="264"/>
    <m/>
    <n v="264"/>
    <n v="0"/>
    <n v="5"/>
    <x v="4"/>
  </r>
  <r>
    <x v="11"/>
    <d v="2025-05-27T00:00:00"/>
    <n v="19253"/>
    <s v="DIR"/>
    <s v="Reitoria - Estagiário"/>
    <s v="Solicitação de Suplementação: 1505/2024 - Remanejamento N° 2025 50269223 - Setor: Serviço de Pós-graduação em Física Solicitante: 2114950-1 Claudia Conde Barioni Valor da Bolsa: 1.518,00 Previsão Orçamentária: 17.703,68 + 3.672,00 (auxílio transporte) Duração: 12 meses Jornada: 30 Horas Doc. Mov. Verba: Processo: 24.1.00243.43.0 Aluno: 9773868 - Larissa Rachel Braga Alves Moretti Data de Cadastro: 27/05/2025 12:00"/>
    <s v="Sim"/>
    <n v="288"/>
    <m/>
    <n v="288"/>
    <n v="0"/>
    <n v="5"/>
    <x v="4"/>
  </r>
  <r>
    <x v="11"/>
    <d v="2025-05-27T00:00:00"/>
    <n v="19255"/>
    <s v="DIR"/>
    <s v="Reitoria - Estagiário"/>
    <s v="Solicitação de Suplementação: 1740/2024 - Remanejamento N° 2025 50269266 - Setor: Serviço de Graduação Solicitante: 2333180-1 Katia Cilene Beltran Souza Nobre Valor da Bolsa: 1.518,00 Previsão Orçamentária: 17.951,01 + 3.672,00 (auxílio transporte) Duração: 12 meses Jornada: 30 Horas Doc. Mov. Verba: Processo: 24.1.00021.43.7 Aluno: 14838928 - Felipe Nascimento Silva Data de Cadastro: 27/05/2025 12:00"/>
    <s v="Sim"/>
    <n v="288"/>
    <m/>
    <n v="288"/>
    <n v="0"/>
    <n v="5"/>
    <x v="4"/>
  </r>
  <r>
    <x v="11"/>
    <d v="2025-05-27T00:00:00"/>
    <n v="19256"/>
    <s v="DIR"/>
    <s v="Reitoria - Estagiário"/>
    <s v="Solicitação de Suplementação: 1741/2024 - Remanejamento N° 2025 50269282 - Setor: Divisão Acadêmica Solicitante: 2333180-1 Katia Cilene Beltran Souza Nobre Valor da Bolsa: 1.518,00 Previsão Orçamentária: 17.951,01 + 3.672,00 (auxílio transporte) Duração: 12 meses Jornada: 30 Horas Doc. Mov. Verba: Processo: 24.1.00022.43.3 Aluno: 13647718 - Heloiza Vieira de Souza Data de Cadastro: 27/05/2025 12:00"/>
    <s v="Sim"/>
    <n v="288"/>
    <m/>
    <n v="288"/>
    <n v="0"/>
    <n v="5"/>
    <x v="4"/>
  </r>
  <r>
    <x v="11"/>
    <d v="2025-05-27T00:00:00"/>
    <n v="19257"/>
    <s v="DIR"/>
    <s v="Reitoria - Estagiário"/>
    <s v="Solicitação de Suplementação: 212/2025 Remanejamento N° 2025 50269320 - Setor: Serviço de Apoio à Pós-Graduação Interunidades Solicitante: 5019393-1 Thomas Alexandre Ferreira dos Santos Valor da Bolsa: 1.518,00 Previsão Orçamentária: 18.039,34 + 3.672,00 (auxílio transporte) Duração: 12 meses Jornada: 30 Horas Doc. Mov. Verba: Processo: 25.1.00023.43.0 Aluno: 15446520 - Clarissa Beatriz da Costa Bulling Data de Cadastro: 27/05/2025 12:00"/>
    <s v="Sim"/>
    <n v="288"/>
    <m/>
    <n v="288"/>
    <n v="0"/>
    <n v="5"/>
    <x v="4"/>
  </r>
  <r>
    <x v="11"/>
    <d v="2025-05-27T00:00:00"/>
    <n v="19258"/>
    <s v="DIR"/>
    <s v="Reitoria - Estagiário"/>
    <s v="Solicitação de Suplementação: 296/2025 Remanejamento N° 2025 50269347 - Setor: Serviço de Pós-graduação em Física Solicitante: 2114950-1 Claudia Conde Barioni Valor da Bolsa: 1.518,00 Previsão Orçamentária: 18.025,21 + 3.672,00 (auxílio transporte) Duração: 12 meses Jornada: 30 Horas Doc. Mov. Verba: Processo: 25.1.00027.43.6 Aluno: 14587213 - Larissa Rodrigues Caetano Data de Cadastro: 27/05/2025 12:00"/>
    <s v="Sim"/>
    <n v="288"/>
    <m/>
    <n v="288"/>
    <n v="0"/>
    <n v="5"/>
    <x v="4"/>
  </r>
  <r>
    <x v="11"/>
    <d v="2025-05-27T00:00:00"/>
    <n v="19259"/>
    <s v="DIR"/>
    <s v="Reitoria - Estagiário"/>
    <s v="Solicitação de Suplementação: 341/2025 - Remanejamento N° 2025 50269363 - Setor: Diretoria Instituto de Física Solicitante: 5008157-1 Veronica Espinosa Pintos Lopes Valor da Bolsa: 1.012,00 Previsão Orçamentária: 6.017,57 + 1.836,00 (auxílio transporte) Duração: 6 meses Jornada: 20 Horas Doc. Mov. Verba: Processo: 25.1.00054.43.3 Aluno: 13634940 - Joao Lucas Caputo Rabello Quadros Soares Data de Cadastro: 27/05/2025 12:00"/>
    <s v="Sim"/>
    <n v="144"/>
    <m/>
    <n v="144"/>
    <n v="0"/>
    <n v="5"/>
    <x v="4"/>
  </r>
  <r>
    <x v="11"/>
    <d v="2025-05-27T00:00:00"/>
    <n v="19260"/>
    <s v="DIR"/>
    <s v="Reitoria - Estagiário"/>
    <s v="Solicitação Complementação: 459/2025 Setor: Setor de Suporte ao Usuário Solicitante: 5479786-1 Hercules Ramos Veloso de Freitas Valor da Bolsa: 1.518,00 Previsão Orçamentária: 18.216,00 + 3.672,00 (auxílio transporte) Duração: 12 meses Jornada: 30 Horas Doc. Mov. Verba: Processo: 25.1.00055.43.0 Aluno: 13734538 - Welington Silva da Costa Data de Cadastro: 27/05/2025 12:00 - Remanejamento N° 2025 50269401"/>
    <s v="Sim"/>
    <n v="288"/>
    <m/>
    <n v="288"/>
    <n v="0"/>
    <n v="5"/>
    <x v="4"/>
  </r>
  <r>
    <x v="11"/>
    <d v="2025-05-27T00:00:00"/>
    <n v="19261"/>
    <s v="DIR"/>
    <s v="Reitoria - Estagiário"/>
    <s v="Solicitação de Suplementação: 460/2025 Setor: Setor de Suporte ao Usuário Solicitante: 5479786-1 Hercules Ramos Veloso de Freitas Valor da Bolsa: 1.518,00 Previsão Orçamentária: 18.216,00 + 3.672,00 (auxílio transporte) Duração: 12 meses Jornada: 30 Horas Doc. Mov. Verba: Processo: 25.1.00068.43.4 Aluno: 15652072 - Igor Souza Alcantara Data de Cadastro: 27/05/2025 12:00 - Remanejamento N° 2025 50269428"/>
    <s v="Sim"/>
    <n v="288"/>
    <m/>
    <n v="288"/>
    <n v="0"/>
    <n v="5"/>
    <x v="4"/>
  </r>
  <r>
    <x v="11"/>
    <d v="2025-05-27T00:00:00"/>
    <n v="19242"/>
    <s v="DIR"/>
    <s v="Reitoria - Estagiário"/>
    <s v="Solicitação Suplementação: 119/2024 Setor: Serviço de Graduação Remanejamento N° 2025 50268600 Solicitante: 2333180-1 Katia Cilene Beltran Souza Nobre Valor da Bolsa: 1.518,00 Previsão Orçamentária: 17.951,01 + 3.384,00 (auxílio transporte) Duração: 12 meses Jornada: 30 Horas Doc. Mov. Verba: Processo: 24.1.00021.43.7 Aluno: 14838928 - Felipe Nascimento Silva Data de Cadastro: 27/05/2025 12:00"/>
    <s v="Sim"/>
    <n v="48"/>
    <m/>
    <n v="48"/>
    <n v="0"/>
    <n v="5"/>
    <x v="4"/>
  </r>
  <r>
    <x v="11"/>
    <d v="2025-05-27T00:00:00"/>
    <n v="19244"/>
    <s v="DIR"/>
    <s v="Reitoria - Estagiário"/>
    <s v="Solicitação de Suplementação: 155/2024 Setor: Setor de Suporte ao Usuário - Remanejamento N° 2025 50268642 Solicitante: 5479786-1 Hercules Ramos Veloso de Freitas Valor da Bolsa: 1.320,00 Previsão Orçamentária: 15.840,00 + 3.384,00 (auxílio transporte) Duração: 12 meses Jornada: 30 Horas Doc. Mov. Verba: Processo: 23.1.00114.43.4 Aluno: 11846129 - Gabriel Santos Sant'Anna Data de Cadastro: 27/05/2025 12:00"/>
    <s v="Sim"/>
    <n v="24"/>
    <m/>
    <n v="24"/>
    <n v="0"/>
    <n v="5"/>
    <x v="4"/>
  </r>
  <r>
    <x v="11"/>
    <d v="2025-05-27T00:00:00"/>
    <n v="19245"/>
    <s v="DIR"/>
    <s v="Reitoria - Estagiário"/>
    <s v="Solicitação de Suplementação: 414/2024 Remanejamento N° 2025 50269029 - Setor: Setor de Suporte ao Usuário - Solicitante: 5479786-1 Hercules Ramos Veloso de Freitas Valor da Bolsa: 1.320,00 Previsão Orçamentária: 15.840,00 + 3.384,00 (auxílio transporte) Duração: 12 meses Jornada: 30 Horas Doc. Mov. Verba: Processo: 24.1.00053.43.6 Aluno: 12523451 - Ayssa Regina Capello de Souza Data de Cadastro: 27/05/2025 12:00"/>
    <s v="Sim"/>
    <n v="96"/>
    <m/>
    <n v="96"/>
    <n v="0"/>
    <n v="5"/>
    <x v="4"/>
  </r>
  <r>
    <x v="11"/>
    <d v="2025-05-27T00:00:00"/>
    <n v="19247"/>
    <s v="DIR"/>
    <s v="Reitoria - Estagiário"/>
    <s v="Solicitação de Suplementação: 805/2024 Setor: Serviço de Comunicação, Pesquisa e Cultura e Extensão Solicitante: 292275-1 Cristina Leite Valor da Bolsa: 1.012,00 Previsão Orçamentária: 11.490,80 + 3.552,00 (auxílio transporte) Duração: 12 meses Jornada: 20 Horas Doc. Mov. Verba: Processo: 23.1.00304.43.8 Aluno: 10693701 - Aghata Achilles de Oliveira Data de Cadastro: 27/05/2025 12:00"/>
    <s v="Sim"/>
    <n v="168"/>
    <m/>
    <n v="168"/>
    <n v="0"/>
    <n v="5"/>
    <x v="4"/>
  </r>
  <r>
    <x v="11"/>
    <d v="2025-05-27T00:00:00"/>
    <n v="19248"/>
    <s v="DIR"/>
    <s v="Reitoria - Estagiário"/>
    <s v="Solicitação de Suplementação: Solicitação: 1125/2024 Setor: Diretoria Instituto de Física Solicitante: 3560046-1 Andre Machado Rodrigues Valor da Bolsa: 1.412,00 Previsão Orçamentária: 16.944,00 + 3.384,00 (auxílio transporte) Duração: 12 meses Jornada: 30 Horas Doc. Mov. Verba: Processo: 23.1.00334.43.4 Aluno: 12561023 - Luiza Teixeira Sodre de Carvalho Data de Cadastro: 27/05/2025 12:00"/>
    <s v="Sim"/>
    <n v="72"/>
    <m/>
    <n v="72"/>
    <n v="0"/>
    <n v="5"/>
    <x v="4"/>
  </r>
  <r>
    <x v="11"/>
    <d v="2025-05-27T00:00:00"/>
    <n v="19249"/>
    <s v="DIR"/>
    <s v="Reitoria - Estagiário"/>
    <s v="Solicitação de Suplementação: 1147/2024 Setor: Serviço de Pós-graduação em Física Remanejamento N° 2025 50269126 Solicitante: 2114950-1 Claudia Conde Barioni Valor da Bolsa: 1.412,00 Previsão Orçamentária: 16.944,00 + 3.384,00 (auxílio transporte) Duração: 12 meses Jornada: 30 Horas Doc. Mov. Verba: Processo: 23.1.00448.43.0 Aluno: 9789834 - Táriky Meirelles Rocha Data de Cadastro: 27/05/2025 12:00"/>
    <s v="Sim"/>
    <n v="48"/>
    <m/>
    <n v="48"/>
    <n v="0"/>
    <n v="5"/>
    <x v="4"/>
  </r>
  <r>
    <x v="11"/>
    <d v="2025-05-27T00:00:00"/>
    <n v="19251"/>
    <s v="DIR"/>
    <s v="Reitoria - Estagiário"/>
    <s v="Solicitação de Suplementação: 1301/2024 Setor: Serviço de Pós-graduação em Física Remanejamento N° 2025 50269169 Solicitante: 2114950-1 Claudia Conde Barioni Valor da Bolsa: 1.518,00 Previsão Orçamentária: 17.463,41 + 3.600,00 (auxílio transporte) Duração: 12 meses Jornada: 30 Horas Doc. Mov. Verba: Processo: 24.1.00168.43.8 Aluno: 11221369 - Andrey da Silva Araujo Data de Cadastro: 27/05/2025 12:00"/>
    <s v="Sim"/>
    <n v="216"/>
    <m/>
    <n v="216"/>
    <n v="0"/>
    <n v="5"/>
    <x v="4"/>
  </r>
  <r>
    <x v="11"/>
    <d v="2025-05-27T00:00:00"/>
    <n v="19254"/>
    <s v="DIR"/>
    <s v="Reitoria - Estagiário"/>
    <s v="Solicitação de Suplementação: 1717/2024 - Remanejamento N° 2025 50269240 - Setor: Serviço de Graduação Solicitante: 2333180-1 Katia Cilene Beltran Souza Nobre - Valor da Bolsa: 1.518,00 Previsão Orçamentária: 17.845,01 + 3.672,00 (auxílio transporte) Duração: 12 meses Jornada: 30 Horas Doc. Mov. Verba: Processo: 24.1.00252.43.9 Aluno: 14753542 - Julia Rocha Paulino Data de Cadastro: 27/05/2025 12:00"/>
    <s v="Sim"/>
    <n v="288"/>
    <m/>
    <n v="288"/>
    <n v="0"/>
    <n v="5"/>
    <x v="4"/>
  </r>
  <r>
    <x v="11"/>
    <d v="2025-05-27T00:00:00"/>
    <n v="19262"/>
    <s v="DIR"/>
    <s v="Reitoria - Estagiário"/>
    <s v="Solicitação de Suplementação: 546/2025 Setor: Diretoria Instituto de Física Solicitante: 3472142-1 Maria Luísa Pestilla Tippi Valor da Bolsa: 1.518,00 Previsão Orçamentária: 18.216,00 + 3.672,00 (auxílio transporte) Duração: 12 meses Jornada: 30 Horas Doc. Mov. Verba: Processo: 25.1.00086.43.2 Aluno: 14597681 - Mateus Fridman Jacinto Data de Cadastro: 27/05/2025 12:00 - Remanejamento N° 2025 50269444"/>
    <s v="Sim"/>
    <n v="288"/>
    <m/>
    <n v="288"/>
    <n v="0"/>
    <n v="5"/>
    <x v="4"/>
  </r>
  <r>
    <x v="11"/>
    <d v="2025-05-29T00:00:00"/>
    <n v="19269"/>
    <s v="AAA"/>
    <s v="Professor(a) Visitante Estrangeiro"/>
    <s v="Pagamento de Pro-Labore para participar da Comissão Julgadora do Concurso para Prof. Doutor junto ao DFMA - Junho 2025 - De 09 a 13 de junho 2025 - NE 02816538/2025 - Prof. Dr. Stefano Camera (Universidade de Torino) - Processo: 25.1.00058.43.9"/>
    <s v="Sim"/>
    <n v="928.57"/>
    <m/>
    <n v="928.57"/>
    <n v="0"/>
    <n v="5"/>
    <x v="4"/>
  </r>
  <r>
    <x v="11"/>
    <d v="2025-05-29T00:00:00"/>
    <n v="19270"/>
    <s v="AAA"/>
    <s v="Professor(a) Visitante Estrangeiro"/>
    <s v="Pagamento de Pró-Labore para participar da Comissão Julgadora do Concurso para Prof. Doutor junto ao DFMA - Junho 2025 - De 09 a 13 de junho 2025 - NE 02785101/2025 - Prof. Dr. Patrick Peter (Institut D'Astrophysioqye de Paris) - Processo: 25.1.00058.43.9"/>
    <s v="Sim"/>
    <n v="928.57"/>
    <m/>
    <n v="928.57"/>
    <n v="0"/>
    <n v="5"/>
    <x v="4"/>
  </r>
  <r>
    <x v="11"/>
    <d v="2025-05-29T00:00:00"/>
    <n v="19271"/>
    <s v="AAA"/>
    <s v="Professor(a) Visitante Nacional"/>
    <s v="Pagamento de Pró-Labore para participar da Comissão Julgadora do Concurso para Prof. Doutor junto ao DFMA - Junho 2025 - De 09 a 13 de junho 2025 - NE 02816821/2025 - Prof. Dr. Rogério Rosenfeld (IFT/UNESP) - Processo: 25.1.00058.43.9"/>
    <s v="Sim"/>
    <n v="928.57"/>
    <m/>
    <n v="928.57"/>
    <n v="0"/>
    <n v="5"/>
    <x v="4"/>
  </r>
  <r>
    <x v="11"/>
    <d v="2025-05-30T00:00:00"/>
    <n v="19273"/>
    <s v="DIR"/>
    <s v="Multa"/>
    <s v="Secretaria Municipal das Subprefeituras referente a infração ambiental (Multa) em decorrência de exemplares arbóreos - Processo: 11.1.000912.49.5 - NE 2849207/2025"/>
    <s v="Sim"/>
    <n v="119199.52"/>
    <m/>
    <n v="119199.52"/>
    <n v="0"/>
    <n v="5"/>
    <x v="4"/>
  </r>
  <r>
    <x v="11"/>
    <d v="2025-06-02T00:00:00"/>
    <n v="19274"/>
    <s v="DIR"/>
    <s v="Ricardo Ichiwaki"/>
    <s v="Solicitação de reembolso pela compra de insumos emergenciais à confecção de experimento para o curso de Física Experimental III (4302213)"/>
    <s v="Sim"/>
    <n v="832.82"/>
    <m/>
    <n v="832.82"/>
    <n v="0"/>
    <n v="6"/>
    <x v="5"/>
  </r>
  <r>
    <x v="11"/>
    <d v="2025-06-02T00:00:00"/>
    <n v="19275"/>
    <s v="DIR"/>
    <s v="Ricardo Ichiwaki"/>
    <s v="Solicitação de reembolso pela compra de insumos emergenciais à confecção de experimento para o curso de Física Experimental III (4302213)"/>
    <s v="Sim"/>
    <n v="1165.96"/>
    <m/>
    <n v="1165.96"/>
    <n v="0"/>
    <n v="6"/>
    <x v="5"/>
  </r>
  <r>
    <x v="11"/>
    <d v="2025-06-02T00:00:00"/>
    <n v="19278"/>
    <s v="DIR"/>
    <s v="Instituto Nacional do Seguro Social"/>
    <s v="INSS Patronal sobre honorários de professores externos a USP - Processo 25.1.00058.43.2 - NE Inicial 02863390/2025 = R$ 2.000,00 - N.E. Reforço 02953713/2025 R$ 2.000,00"/>
    <s v="Sim"/>
    <n v="4000"/>
    <m/>
    <n v="4000"/>
    <n v="0"/>
    <n v="6"/>
    <x v="5"/>
  </r>
  <r>
    <x v="11"/>
    <d v="2025-06-03T00:00:00"/>
    <n v="19280"/>
    <s v="AAA"/>
    <s v="Meru Viagens EIRELI"/>
    <s v="Pagamento do passagens aéreas de professores que participaram de banca julgadora de concurso para contratação de professor doutor (MS-3) - DDC 118094 / 124841 - Fatura 28040..."/>
    <s v="Sim"/>
    <n v="4423.8100000000004"/>
    <m/>
    <n v="4423.8100000000004"/>
    <n v="0"/>
    <n v="6"/>
    <x v="5"/>
  </r>
  <r>
    <x v="11"/>
    <d v="2025-06-03T00:00:00"/>
    <n v="19282"/>
    <s v="AAA"/>
    <s v="Meru Viagens EIRELI"/>
    <s v="Pagamento do passagems aérea de professor que participará de banca julgadora de concurso para contratação de professor doutor (MS-3) - DDC 144451 - Fatura 28457..."/>
    <s v="Sim"/>
    <n v="8090.68"/>
    <m/>
    <n v="8090.68"/>
    <n v="0"/>
    <n v="6"/>
    <x v="5"/>
  </r>
  <r>
    <x v="11"/>
    <d v="2025-06-05T00:00:00"/>
    <n v="19293"/>
    <s v="ATA"/>
    <s v="Naypi Serviços de Despachos LTDA"/>
    <s v="Pagamento da prestação de serviço de despachante, relacionado a emissão/renovação das licenças referente aos produtos químicos controlados."/>
    <s v="Não"/>
    <n v="1600"/>
    <m/>
    <n v="0"/>
    <n v="1600"/>
    <n v="6"/>
    <x v="5"/>
  </r>
  <r>
    <x v="11"/>
    <d v="2025-06-06T00:00:00"/>
    <n v="19307"/>
    <s v="DIR"/>
    <s v="Débitos Tesouraria"/>
    <s v="Ajustes de lançamentos referente as despesas realizadas no Grupo do Tesouro do processo de adiantamento nº : 25.1.00083.43.3, mas lançados nos RI dos professores - GOs 19165, 19217, 19218, 19184, 19222, 19237 e 19236 - Contrapartida Diretoria - RI ADM GC 4743"/>
    <s v="Sim"/>
    <n v="2985.91"/>
    <m/>
    <n v="2985.91"/>
    <n v="0"/>
    <n v="6"/>
    <x v="5"/>
  </r>
  <r>
    <x v="11"/>
    <d v="2025-06-10T00:00:00"/>
    <n v="19295"/>
    <s v="AAA-CPG-I"/>
    <s v="Empresa Brasileira de Correios e Telégrafos (ECT)"/>
    <s v="Envio por SEDEX - Exemplar de banca para docente Profa Dra Amanda Cristina Teagno Lopes Marques, CEP: 01109-010 - (Nº.Objeto:OY442986466br)"/>
    <s v="Sim"/>
    <n v="11.45"/>
    <m/>
    <n v="11.45"/>
    <n v="0"/>
    <n v="6"/>
    <x v="5"/>
  </r>
  <r>
    <x v="11"/>
    <d v="2025-06-10T00:00:00"/>
    <n v="19312"/>
    <s v="FMT"/>
    <s v="Professor(a) Visitante Nacional"/>
    <s v="Pagamento de Auxílio para visita acadêmica ao Grupo Teórico de Materiais do DFMT e apresentação do seminário &quot;Advancements in Graphene-Based Materials for Biosensing Electronics em 16/05/2025! NE 3042056 Proc. 25.1.57.43.2"/>
    <s v="Sim"/>
    <n v="296.16000000000003"/>
    <m/>
    <n v="296.16000000000003"/>
    <n v="0"/>
    <n v="6"/>
    <x v="5"/>
  </r>
  <r>
    <x v="11"/>
    <d v="2025-06-11T00:00:00"/>
    <n v="19309"/>
    <s v="FMT"/>
    <s v="Empresa Brasileira de Correios e Telégrafos (ECT)"/>
    <s v="Envio de uma correspondência (trata-se de amostras de grafite), na modalidade SEDEX (com AR). Destinatária: Ingrid David Barcelos. Endereço: Rua Francisco Martini Netto, 53 Terras do Barão, Campinas, SP. CEP 13085634 - (Nº.Objeto:OY442986934br)"/>
    <s v="Sim"/>
    <n v="20.78"/>
    <m/>
    <n v="20.78"/>
    <n v="0"/>
    <n v="6"/>
    <x v="5"/>
  </r>
  <r>
    <x v="11"/>
    <d v="2025-06-11T00:00:00"/>
    <n v="19314"/>
    <s v="DIR"/>
    <s v="Reitoria - Estagiário"/>
    <s v="Solicitação: 893/2025 Setor: Serviço de Pós-graduação em Física - Remanejamento N° 2025 50349766 Solicitante: 2114950-1 Claudia Conde Barioni Valor da Bolsa: 1.518,00 Previsão Orçamentária: 18.216,00 + 3.672,00 (auxílio transporte) Duração: 12 meses Jornada: 30 Horas Doc. Mov. Verba: 202503060186 Processo: 25.9.0013419.9 Aluno: 15573780 - Camila Galvão de Queiroz Data de Cadastro: 07/07/2025 10:21"/>
    <s v="Sim"/>
    <n v="21888"/>
    <m/>
    <n v="21888"/>
    <n v="0"/>
    <n v="6"/>
    <x v="5"/>
  </r>
  <r>
    <x v="11"/>
    <d v="2025-06-12T00:00:00"/>
    <n v="19317"/>
    <s v="DIR"/>
    <s v="Rosangela Trevisan R. Ferreira"/>
    <s v="Aquisição para uso imediato e emergencial de organizador plástico e vermiculita, para o armazenamento seguro e adequado de resíduos químicos. A vermiculita atua como material absorvente e inerte, reduzindo riscos de vazamentos e reações perigosas, enquanto os organizadores garantem a separação, identificação e transporte correto dos resíduos, em conformidade com as normas de segurança e exigências ambientais."/>
    <s v="Não"/>
    <n v="144.80000000000001"/>
    <m/>
    <n v="0"/>
    <n v="144.80000000000001"/>
    <n v="6"/>
    <x v="5"/>
  </r>
  <r>
    <x v="11"/>
    <d v="2025-06-13T00:00:00"/>
    <n v="19323"/>
    <s v="DIR"/>
    <s v="Ricardo Ichiwaki"/>
    <s v="Solicitação de reembolso pela compra emergencial de insumos para a confecção de experimentos do curso de Física Experimental III (4302213), coordenado pelo Prof. Nelson Carlin."/>
    <s v="Não"/>
    <n v="1013.72"/>
    <m/>
    <n v="0"/>
    <n v="1013.72"/>
    <n v="6"/>
    <x v="5"/>
  </r>
  <r>
    <x v="11"/>
    <d v="2025-06-18T00:00:00"/>
    <n v="19330"/>
    <s v="DIR-SBI"/>
    <s v="Maria de Fátima Alves de Sousa"/>
    <s v="Aquisição de caixas de papelão, em caráter emergencial, para utilizar no armazenamento de teses e dissertações e desocupar o espaço onde estão na biblioteca em reforma."/>
    <s v="Não"/>
    <n v="798"/>
    <m/>
    <n v="0"/>
    <n v="798"/>
    <n v="6"/>
    <x v="5"/>
  </r>
  <r>
    <x v="11"/>
    <d v="2025-06-18T00:00:00"/>
    <n v="19332"/>
    <s v="ATA-VEICULO"/>
    <s v="Reitoria - POOL"/>
    <s v="Rem. 503357928 - Código: 202500001926 - Descrição: #35615 - Período: 18/06/2025 08:30 a 18/06/2025 11:00 (0 diária(s)), Passageiros: 1, Tipo: CAMINHÃO, Atividade Didática: Não, Finalidade: Transporte de uma mesa ótica - GO 19333/ GC 4747..."/>
    <s v="Sim"/>
    <n v="64.17"/>
    <m/>
    <n v="64.17"/>
    <n v="0"/>
    <n v="6"/>
    <x v="5"/>
  </r>
  <r>
    <x v="11"/>
    <d v="2025-06-25T00:00:00"/>
    <n v="19334"/>
    <s v="FMT"/>
    <s v="Reserva Pregão"/>
    <s v="Aquisição de cadeiras, poltronas, armários e mesas Processo: 154.00005130/2025-60 - DC 53774/2025"/>
    <s v="Não"/>
    <n v="43647.83"/>
    <m/>
    <n v="0"/>
    <n v="43647.83"/>
    <n v="6"/>
    <x v="5"/>
  </r>
  <r>
    <x v="11"/>
    <d v="2025-07-02T00:00:00"/>
    <n v="19344"/>
    <s v="DIR"/>
    <s v="Manoela Brito"/>
    <s v="Reembolso referente a confecção de carimbos para área administrativa."/>
    <s v="Não"/>
    <n v="190"/>
    <m/>
    <n v="0"/>
    <n v="190"/>
    <n v="7"/>
    <x v="6"/>
  </r>
  <r>
    <x v="11"/>
    <d v="2025-07-04T00:00:00"/>
    <n v="19342"/>
    <s v="FNC"/>
    <s v="Empresa Brasileira de Correios e Telégrafos (ECT)"/>
    <s v="Envio de Um Sedex para: LARA – Instituto de Física da Universidade Federal Fluminense - UFF Campus da Praia Vermelha, São Domingos Rua Passo da Pátria, 156 CEP : 24210-240 – Niteroi – RJ A/C PROF. DR. ROBERTO MEIGIKOS - (Nº. Objeto:OY442990324br)"/>
    <s v="Sim"/>
    <n v="27.67"/>
    <m/>
    <n v="27.67"/>
    <n v="0"/>
    <n v="7"/>
    <x v="6"/>
  </r>
  <r>
    <x v="11"/>
    <d v="2025-07-04T00:00:00"/>
    <n v="19348"/>
    <s v="ATF-ALMOX"/>
    <s v="Biolimp Ltda."/>
    <s v="NE.03583014 - Ata Registro de Preço - compra de papel toalha em bobina - DDC 180687 - DC 67554..."/>
    <s v="Sim"/>
    <n v="6375"/>
    <m/>
    <n v="6375"/>
    <n v="0"/>
    <n v="7"/>
    <x v="6"/>
  </r>
  <r>
    <x v="11"/>
    <d v="2025-07-04T00:00:00"/>
    <n v="19349"/>
    <s v="AAA"/>
    <s v="Meru Viagens EIRELI"/>
    <s v="Pagamento do passagens aéreas de professores que participaram de banca julgadora de concurso para contratação de professor doutor (MS-3) - DDC 186073 - Fatura 29166..."/>
    <s v="Sim"/>
    <n v="1694.76"/>
    <m/>
    <n v="1694.76"/>
    <n v="0"/>
    <n v="7"/>
    <x v="6"/>
  </r>
  <r>
    <x v="11"/>
    <d v="2025-07-08T00:00:00"/>
    <n v="19353"/>
    <s v="DIR"/>
    <s v="Iran Mamedes de Amorim"/>
    <s v="Reembolso da compra de biscoitos para as reuniões dos colegiados."/>
    <s v="Não"/>
    <n v="151.35"/>
    <m/>
    <n v="0"/>
    <n v="151.35"/>
    <n v="7"/>
    <x v="6"/>
  </r>
  <r>
    <x v="11"/>
    <d v="2025-07-08T00:00:00"/>
    <n v="19354"/>
    <s v="DIR"/>
    <s v="Café Fidelissima"/>
    <s v="Compra de 10 quilos de café em grãos"/>
    <s v="Não"/>
    <n v="1120"/>
    <m/>
    <n v="0"/>
    <n v="1120"/>
    <n v="7"/>
    <x v="6"/>
  </r>
  <r>
    <x v="11"/>
    <d v="2025-07-08T00:00:00"/>
    <n v="19355"/>
    <s v="ATA-GRAF"/>
    <s v="IME"/>
    <s v="Referente ao cálculo de rateio do pool de gráficas relativo ao mês de maio de 2025 - Remanejamento 50352643/2025"/>
    <s v="Sim"/>
    <n v="2779.96"/>
    <m/>
    <n v="2779.96"/>
    <n v="0"/>
    <n v="7"/>
    <x v="6"/>
  </r>
  <r>
    <x v="11"/>
    <d v="2025-07-08T00:00:00"/>
    <n v="19356"/>
    <s v="ATA-GRAF"/>
    <s v="IME"/>
    <s v="Referente ao cálculo de rateio do pool de gráficas relativo ao mês de abril de 2025 - Remanejamento 50352708 /2025"/>
    <s v="Sim"/>
    <n v="3186.34"/>
    <m/>
    <n v="3186.34"/>
    <n v="0"/>
    <n v="7"/>
    <x v="6"/>
  </r>
  <r>
    <x v="11"/>
    <d v="2025-07-08T00:00:00"/>
    <n v="19357"/>
    <s v="FMA"/>
    <s v="Reserva"/>
    <s v="Reserva 3618438 - Pregão - aquisições de móveis de escritórios (armário, cadeira, banqueta, sofá e puff) - DDC 10692 - DC 45950..."/>
    <s v="Não"/>
    <n v="29385.93"/>
    <m/>
    <n v="0"/>
    <n v="29385.93"/>
    <n v="7"/>
    <x v="6"/>
  </r>
  <r>
    <x v="11"/>
    <d v="2025-07-08T00:00:00"/>
    <n v="19358"/>
    <s v="DIR"/>
    <s v="Persianas Nova América Ltda"/>
    <s v="Aquisição de persianas com instalação para as janelas da sala 8 prédio da Química - Laboratório - Prof Atílio"/>
    <s v="Sim"/>
    <n v="839.56"/>
    <m/>
    <n v="839.56"/>
    <n v="0"/>
    <n v="7"/>
    <x v="6"/>
  </r>
  <r>
    <x v="11"/>
    <d v="2025-07-10T00:00:00"/>
    <n v="19361"/>
    <s v="DIR"/>
    <s v="Reitoria - Estagiário"/>
    <s v="Solicitação: 1033/2025 Setor: Diretoria Instituto de Física Solicitante: 5008157-1 Veronica Espinosa Pintos Lopes Valor da Bolsa: 1.012,00 Previsão Orçamentária: 12.144,00 + 3.672,00 (auxílio transporte) Duração: 12 meses Jornada: 20 Horas Doc. Mov. Verba: Processo: Aluno: Data de Cadastro: 10/07/2025 09:25"/>
    <s v="Não"/>
    <n v="15816"/>
    <m/>
    <n v="0"/>
    <n v="15816"/>
    <n v="7"/>
    <x v="6"/>
  </r>
  <r>
    <x v="12"/>
    <d v="2025-01-15T00:00:00"/>
    <n v="18831"/>
    <s v="DIR"/>
    <s v="Wescley Teixeira Carvalho"/>
    <s v="Contrato de serviço continuo de informática - DC 21658/2023 - Pregão 09/2023"/>
    <s v="Sim"/>
    <n v="1547.14"/>
    <m/>
    <n v="1547.14"/>
    <n v="0"/>
    <n v="1"/>
    <x v="0"/>
  </r>
  <r>
    <x v="12"/>
    <d v="2025-01-24T00:00:00"/>
    <n v="18868"/>
    <s v="DIR-CCIF"/>
    <s v="Reserva"/>
    <s v="Aquisição de tibos flexiveis DC 120879"/>
    <s v="Não"/>
    <n v="6139.6"/>
    <m/>
    <n v="0"/>
    <n v="6139.6"/>
    <n v="1"/>
    <x v="0"/>
  </r>
  <r>
    <x v="12"/>
    <d v="2025-01-27T00:00:00"/>
    <n v="18876"/>
    <s v="DIR-CCIF"/>
    <s v="Super Solicite Licitações Ltda"/>
    <s v="Aquisição de cabo para equipamento de informática DC 120879 NE 422028"/>
    <s v="Sim"/>
    <n v="6119.6"/>
    <m/>
    <n v="6119.6"/>
    <n v="0"/>
    <n v="1"/>
    <x v="0"/>
  </r>
  <r>
    <x v="12"/>
    <d v="2025-01-29T00:00:00"/>
    <n v="18889"/>
    <s v="DIR-CCIF"/>
    <s v="Phonoway Soluções em Teleinformática"/>
    <s v="Aquisição de telefone digital sem fio DC 2428 NE 451893"/>
    <s v="Sim"/>
    <n v="50075"/>
    <m/>
    <n v="50075"/>
    <n v="0"/>
    <n v="1"/>
    <x v="0"/>
  </r>
  <r>
    <x v="12"/>
    <d v="2025-02-24T00:00:00"/>
    <n v="18885"/>
    <s v="DIR-LDID"/>
    <s v="Leonardo Passos Goebel"/>
    <s v="DISPONIBILIZACAO DE LICENCA PARA USO DE SOFTWARE DC 2096 NE 920273"/>
    <s v="Sim"/>
    <n v="864.24"/>
    <m/>
    <n v="864.24"/>
    <n v="0"/>
    <n v="2"/>
    <x v="1"/>
  </r>
  <r>
    <x v="12"/>
    <d v="2025-03-12T00:00:00"/>
    <n v="19025"/>
    <s v="DIR"/>
    <s v="Wescley Teixeira Caravalho"/>
    <s v="Referente ao 2º TAC - Serviço de informática - Processo: 23.1.00046.43.9 - Período 24/03/2025 a 23/03/2026"/>
    <s v="Sim"/>
    <n v="5382.5"/>
    <m/>
    <n v="5382.5"/>
    <n v="0"/>
    <n v="3"/>
    <x v="2"/>
  </r>
  <r>
    <x v="12"/>
    <d v="2025-03-24T00:00:00"/>
    <n v="19049"/>
    <s v="ATO-MP"/>
    <s v="Hewllex Comercio de Produtos Eletro Eletronicos Lt"/>
    <s v="NE.01828508 - Aquisição de Impressora Plotter DC 23905 - Alterado o valor de R$ 4.154,88..."/>
    <s v="Sim"/>
    <n v="3786.5"/>
    <m/>
    <n v="3786.5"/>
    <n v="0"/>
    <n v="3"/>
    <x v="2"/>
  </r>
  <r>
    <x v="12"/>
    <d v="2025-04-01T00:00:00"/>
    <n v="19078"/>
    <s v="DIR"/>
    <s v="GS Comercio de Equipamentos e Servicos Ltda."/>
    <s v="NE.02423919 - Aquisição de cabos e conctores para informática DC 27820 Revserva 1627669 - Alterado o valor de R$ 24.689,00..."/>
    <s v="Sim"/>
    <n v="6299.5"/>
    <m/>
    <n v="6299.5"/>
    <n v="0"/>
    <n v="4"/>
    <x v="3"/>
  </r>
  <r>
    <x v="12"/>
    <d v="2025-04-09T00:00:00"/>
    <n v="19103"/>
    <s v="ATO"/>
    <s v="Reserva"/>
    <s v="Reserva 1807101 / 1807195 - Pregão - serviços de instalação, desinstalação e aquisições de ar condicionado - DDC 318660 / 2024 - DC 11664..."/>
    <s v="Não"/>
    <n v="554411.73"/>
    <m/>
    <n v="0"/>
    <n v="554411.73"/>
    <n v="4"/>
    <x v="3"/>
  </r>
  <r>
    <x v="12"/>
    <d v="2025-04-25T00:00:00"/>
    <n v="19143"/>
    <s v="ATO-MP"/>
    <s v="Hewllex Comercio de Produtos Eletro Eletronicos Lt"/>
    <s v="NE.02467878 - Aquisição de no-break - DDC 57877 - DC 33781 - Alterado o valor de R$ 660,76..."/>
    <s v="Sim"/>
    <n v="592.5"/>
    <m/>
    <n v="592.5"/>
    <n v="0"/>
    <n v="4"/>
    <x v="3"/>
  </r>
  <r>
    <x v="12"/>
    <d v="2025-05-28T00:00:00"/>
    <n v="19267"/>
    <s v="ATF-ALMOX"/>
    <s v="Reserva"/>
    <s v="Reserva 2806745 - Aquisição de 01 impressora de etiquetas para atendimento do Serviço de Almoxarifado e Patrimônio do IFUSP - DDC 114005 - DC 52190 - Cancelado o valor de R$ 7.233,97..."/>
    <s v="Não"/>
    <n v="0"/>
    <m/>
    <n v="0"/>
    <n v="0"/>
    <n v="5"/>
    <x v="4"/>
  </r>
  <r>
    <x v="13"/>
    <d v="2025-02-04T00:00:00"/>
    <n v="18920"/>
    <s v="ATA-SV"/>
    <s v="DCN Uniformes e Serviços Ltda"/>
    <s v="Aquisição de uniformes para a Seção de Vigilância DC 3777 NR 516618 NE 959137"/>
    <s v="Sim"/>
    <n v="5292"/>
    <m/>
    <n v="5292"/>
    <n v="0"/>
    <n v="2"/>
    <x v="1"/>
  </r>
  <r>
    <x v="13"/>
    <d v="2025-03-27T00:00:00"/>
    <n v="19069"/>
    <s v="DIR"/>
    <s v="União Forte Contra Incêndio Ltda"/>
    <s v="Serviço de recarga de extintores de incêndio DC 25643/2021 - 3º TAC - NE 1559566/2025 - Processo: 21.1.319.43.3"/>
    <s v="Sim"/>
    <n v="15972.35"/>
    <m/>
    <n v="15972.35"/>
    <n v="0"/>
    <n v="3"/>
    <x v="2"/>
  </r>
  <r>
    <x v="13"/>
    <d v="2025-04-30T00:00:00"/>
    <n v="19162"/>
    <s v="DIR"/>
    <s v="Reserva Pregão"/>
    <s v="Cancelado - Aquisição de PLACA DE AVISO e LACRE DE SEGURANCA para sinalização de extintores e hidrantes de incêndio - Processo: 154.00003793/2025-40 - Cancelado o valor de R$ 10.890,26..."/>
    <s v="Não"/>
    <n v="0"/>
    <m/>
    <n v="0"/>
    <n v="0"/>
    <n v="4"/>
    <x v="3"/>
  </r>
  <r>
    <x v="13"/>
    <d v="2025-06-04T00:00:00"/>
    <n v="19291"/>
    <s v="ATA-SV"/>
    <s v="Reserva"/>
    <s v="Reserva 2890010 - Pregão - Aquisição de sapatos e botas de segurança - DDC 45542 - DC 54831..."/>
    <s v="Não"/>
    <n v="9215.82"/>
    <m/>
    <n v="0"/>
    <n v="9215.82"/>
    <n v="6"/>
    <x v="5"/>
  </r>
  <r>
    <x v="14"/>
    <d v="2025-07-10T00:00:00"/>
    <n v="19360"/>
    <s v="ATA"/>
    <s v="Reserva"/>
    <s v="Reserva 3635642 - Contratação de treinamento/curso de reciclagem em NR10 e NR10 (SEP) - DDC 180660 - DC 71209..."/>
    <s v="Não"/>
    <n v="7524.63"/>
    <m/>
    <n v="0"/>
    <n v="7524.63"/>
    <n v="7"/>
    <x v="6"/>
  </r>
  <r>
    <x v="15"/>
    <d v="2025-01-15T00:00:00"/>
    <n v="18839"/>
    <s v="FNC"/>
    <s v="Gilson Schaberle Gouveia"/>
    <s v="NE.00149755 - Bolsa de mestrado do projeto &quot;NICOP&quot; - coordenado pelo Prof. José Fernando Diniz Chubaci..."/>
    <s v="Sim"/>
    <n v="4200"/>
    <m/>
    <n v="4200"/>
    <n v="0"/>
    <n v="1"/>
    <x v="0"/>
  </r>
  <r>
    <x v="15"/>
    <d v="2025-04-01T00:00:00"/>
    <n v="19079"/>
    <s v="FNC"/>
    <s v="Gilson Schaberle Goveia"/>
    <s v="NE.01628290/2025 - Reforço da NE.00149755/2025 - Bolsa Mestrado - Referente ao período de Março a Dezembro de 2025 - Processo: 23.1.69.43.9 - ONR -G - Prof. Chubaci"/>
    <s v="Sim"/>
    <n v="21000"/>
    <m/>
    <n v="21000"/>
    <n v="0"/>
    <n v="4"/>
    <x v="3"/>
  </r>
  <r>
    <x v="15"/>
    <d v="2025-05-14T00:00:00"/>
    <n v="19212"/>
    <s v="FNC"/>
    <s v="Bolsa Pós Doc"/>
    <s v="Bolsa Pós Doc Edital IF-36/2025 - Dra Betzabel Noemi Silva Carrera NE 2461292/2025 - Processo: 25.1.91.43.6"/>
    <s v="Sim"/>
    <n v="38250"/>
    <m/>
    <n v="38250"/>
    <n v="0"/>
    <n v="5"/>
    <x v="4"/>
  </r>
  <r>
    <x v="15"/>
    <d v="2025-06-03T00:00:00"/>
    <n v="19279"/>
    <s v="FNC"/>
    <s v="Meru Viagens EIRELI"/>
    <s v="Pagamento do passagem aérea para apresentação de trabalho cientifico &quot;21st Intenational Conference on Solid State Dosimetry&quot; - Cidade do México - México - de 08 a 13/06/2025 - DDC 65004 - Fatura 27539..."/>
    <s v="Sim"/>
    <n v="10039.879999999999"/>
    <m/>
    <n v="10039.879999999999"/>
    <n v="0"/>
    <n v="6"/>
    <x v="5"/>
  </r>
  <r>
    <x v="16"/>
    <d v="2025-02-03T00:00:00"/>
    <n v="18893"/>
    <s v="FAP"/>
    <s v="Sérgio Alexandre da Silva"/>
    <s v="Reembolso da N.F. 1.337.291 (anexa) pela compra, em caráter de urgência, para uso no Lab. de Cristalografia do DFAP/IFUSP."/>
    <s v="Sim"/>
    <n v="270.56"/>
    <m/>
    <n v="270.56"/>
    <n v="0"/>
    <n v="2"/>
    <x v="1"/>
  </r>
  <r>
    <x v="16"/>
    <d v="2025-02-05T00:00:00"/>
    <n v="18921"/>
    <s v="FAP"/>
    <s v="Eutox Gases e Solda Ltda"/>
    <s v="Reembolso da N.F.000057161 - Eutox Gases e Solda Ltda. pela compra em caráter de urgência, destinada ao uso no Lab.de Cristalografia do DFAP/IFUSP. fia di"/>
    <s v="Sim"/>
    <n v="412"/>
    <m/>
    <n v="412"/>
    <n v="0"/>
    <n v="2"/>
    <x v="1"/>
  </r>
  <r>
    <x v="16"/>
    <d v="2025-03-19T00:00:00"/>
    <n v="19036"/>
    <s v="FAP"/>
    <s v="Sérgio Alexandre da Silva"/>
    <s v="Reembolso pela compra de material de consumo, em caráter de urgência, para uso no Lab. de Cristalografia_DFAP/IFUSP."/>
    <s v="Sim"/>
    <n v="27"/>
    <m/>
    <n v="27"/>
    <n v="0"/>
    <n v="3"/>
    <x v="2"/>
  </r>
  <r>
    <x v="16"/>
    <d v="2025-04-24T00:00:00"/>
    <n v="19138"/>
    <s v="FAP"/>
    <s v="Sérgio Alexandre da Silva"/>
    <s v="Reembolso referente à compra de material de consumo, em caráter de urgência, para uso no Lab.de Cristalografia do DFAP."/>
    <s v="Sim"/>
    <n v="55"/>
    <m/>
    <n v="55"/>
    <n v="0"/>
    <n v="4"/>
    <x v="3"/>
  </r>
  <r>
    <x v="17"/>
    <d v="2025-02-24T00:00:00"/>
    <n v="18993"/>
    <s v="ATA"/>
    <s v="TRSS"/>
    <s v="NE.00924864 - Pagamento de Taxa de Resíduos Sólidos de Serviços de Saúde - TRSS - Exercício 2.025..."/>
    <s v="Sim"/>
    <n v="911.28"/>
    <m/>
    <n v="911.28"/>
    <n v="0"/>
    <n v="2"/>
    <x v="1"/>
  </r>
  <r>
    <x v="18"/>
    <d v="2025-05-07T00:00:00"/>
    <n v="19184"/>
    <s v="FAP"/>
    <s v="LABSYNTH PRODUTOS PARA LABORATÓRIO LTDA"/>
    <s v="Reagentes para uso no Laboratório de Filmes Finos"/>
    <s v="Sim"/>
    <n v="500.5"/>
    <m/>
    <n v="500.5"/>
    <n v="0"/>
    <n v="5"/>
    <x v="4"/>
  </r>
  <r>
    <x v="19"/>
    <m/>
    <n v="18864"/>
    <s v="ATO-MP"/>
    <s v="Casa Pedroso Materiais para Construção Ltda"/>
    <s v="Aquisição emergencial para conclusão dos serviços de pintura da biblioteca localizada no Edifício Conjunto Abrahão de Moraes Bloco A. (três latas de tinta PVA Branco de 18 litros, e uma lata de 18 litros de tinta PVA na cor concreto)"/>
    <s v="Sim"/>
    <n v="1829.9"/>
    <m/>
    <n v="1829.9"/>
    <n v="0"/>
    <n v="1"/>
    <x v="0"/>
  </r>
  <r>
    <x v="19"/>
    <m/>
    <n v="18905"/>
    <s v="ATO"/>
    <s v="Lâmpião de Gás Comercial Elétrica LTDA."/>
    <s v="Compra de material de infraestrutura de rede de dados e elétrica para instalação na reforma do Conjunto Abrahão de Moraes."/>
    <s v="Sim"/>
    <n v="2059.79"/>
    <m/>
    <n v="2059.79"/>
    <n v="0"/>
    <n v="1"/>
    <x v="0"/>
  </r>
  <r>
    <x v="19"/>
    <m/>
    <n v="18930"/>
    <s v="ATO-MP"/>
    <s v="Click Door Com. Maq. Equip. Ltda"/>
    <s v="Serviços emergências para manutenção das portas de vidros automatizadas, da entrada do Edifício Milênio e da entrada da sala Pró Aluno do Edifício Principal Ala 2 do 1ª pavimento."/>
    <s v="Sim"/>
    <n v="1410"/>
    <m/>
    <n v="1410"/>
    <n v="0"/>
    <n v="1"/>
    <x v="0"/>
  </r>
  <r>
    <x v="19"/>
    <m/>
    <n v="18933"/>
    <s v="ATO"/>
    <s v="Eduardo Ureshino"/>
    <s v="Compra de material hidráulico para uso no IF, argamassa pronta e lixa para uso na Biblioteca (R$ 507,08)***Pedra miracema Biblioteca (R$ 49,90)***Arruela e parafuso Biblioteca (R$ 130,00)***Argamassa pronta (R$141,86)"/>
    <s v="Sim"/>
    <n v="828.84"/>
    <m/>
    <n v="828.84"/>
    <n v="0"/>
    <n v="1"/>
    <x v="0"/>
  </r>
  <r>
    <x v="19"/>
    <m/>
    <n v="18934"/>
    <s v="ATO-MP"/>
    <s v="Lampião de Gás"/>
    <s v="Conector de torção para iluminação da Biblioteca (R$ 240,00)"/>
    <s v="Sim"/>
    <n v="240"/>
    <m/>
    <n v="240"/>
    <n v="0"/>
    <n v="1"/>
    <x v="0"/>
  </r>
  <r>
    <x v="19"/>
    <m/>
    <n v="18952"/>
    <s v="ATO-MP"/>
    <s v="Casa Pedroso Materiais Para Construção Ltda EPP"/>
    <s v="Aquisição emergencial, para conclusão de serviços em andamento de pintura no Conjunto Abrahão de Moraes Bloco &quot;A&quot; - Biblioteca"/>
    <s v="Sim"/>
    <n v="359.9"/>
    <m/>
    <n v="359.9"/>
    <n v="0"/>
    <n v="1"/>
    <x v="0"/>
  </r>
  <r>
    <x v="19"/>
    <m/>
    <n v="18960"/>
    <s v="ATO-MP"/>
    <s v="VINICIUS DE PAULA FLAUZINO"/>
    <s v="Manutenção corretiva emergencial dos Ares condicionados do Auditórios Abrahão de Moraes do Conjunto Abrahão de Moraes Bloco A. Numero de patrimônio: 043.009.319 e 043.009.320"/>
    <s v="Sim"/>
    <n v="4100"/>
    <m/>
    <n v="4100"/>
    <n v="0"/>
    <n v="1"/>
    <x v="0"/>
  </r>
  <r>
    <x v="19"/>
    <m/>
    <n v="18976"/>
    <s v="DIR"/>
    <s v="JOSE ROBERTO DOS SANTOS"/>
    <s v="Troca de fechadura e manutenção das salas 3103, 3058 da FMA."/>
    <s v="Sim"/>
    <n v="420"/>
    <m/>
    <n v="420"/>
    <n v="0"/>
    <n v="1"/>
    <x v="0"/>
  </r>
  <r>
    <x v="19"/>
    <m/>
    <n v="19011"/>
    <s v="ATO-MP"/>
    <s v="Eduardo Ureshino"/>
    <s v="Compra de material de pintura para Biblioteca (reforma) R$ 1509,42****Compra de kit caixa acoplada para o LINAC e AVF R$ 859,80****Compra de torneira de bóia para o Tokamak, removedor pintoff AVC lousa, tinta para Biblioteca (reforma)***R$1043,09"/>
    <s v="Sim"/>
    <n v="3412.31"/>
    <m/>
    <n v="3412.31"/>
    <n v="0"/>
    <n v="1"/>
    <x v="0"/>
  </r>
  <r>
    <x v="19"/>
    <m/>
    <n v="19022"/>
    <s v="ATO"/>
    <s v="Local Vazamento Ind. de Impermeabilizantes LTDA"/>
    <s v="Compra de 06 baldes de 18kg de impermeabilizante para reparo emergencial na Biblioteca."/>
    <s v="Sim"/>
    <n v="3101.75"/>
    <m/>
    <n v="3101.75"/>
    <n v="0"/>
    <n v="1"/>
    <x v="0"/>
  </r>
  <r>
    <x v="19"/>
    <m/>
    <n v="19024"/>
    <s v="ATO-MP"/>
    <s v="Alexsandro Saraiva de Morais"/>
    <s v="Instalação emergencial de perfilados em alumínio e borracha, para fixação de vidros existentes para nova área administrativa da Biblioteca."/>
    <s v="Sim"/>
    <n v="1741.4"/>
    <m/>
    <n v="1741.4"/>
    <n v="0"/>
    <n v="1"/>
    <x v="0"/>
  </r>
  <r>
    <x v="19"/>
    <m/>
    <n v="19052"/>
    <s v="ATO-MP"/>
    <s v="Marcos Santos de Souza"/>
    <s v="Compra de material elétrico para infraestrutura e ligação do torno CNC que fica na eletroerosão."/>
    <s v="Sim"/>
    <n v="578.32000000000005"/>
    <m/>
    <n v="578.32000000000005"/>
    <n v="0"/>
    <n v="1"/>
    <x v="0"/>
  </r>
  <r>
    <x v="19"/>
    <m/>
    <n v="19053"/>
    <s v="ATO-MP"/>
    <s v="Eduardo Ureshino"/>
    <s v="Compra de fechaduras para portas da FAP, FNC e FMA"/>
    <s v="Sim"/>
    <n v="725"/>
    <m/>
    <n v="725"/>
    <n v="0"/>
    <n v="1"/>
    <x v="0"/>
  </r>
  <r>
    <x v="19"/>
    <m/>
    <n v="19090"/>
    <s v="ATO-MP"/>
    <s v="Eduardo Ureshino"/>
    <s v="Compra de material hidráulico, material elétrico comum, vedantes em geral para calhas (R$1.395,30)****Massa pronta para acabamento (R$ 34,56)"/>
    <s v="Sim"/>
    <n v="1429.86"/>
    <m/>
    <n v="1429.86"/>
    <n v="0"/>
    <n v="1"/>
    <x v="0"/>
  </r>
  <r>
    <x v="19"/>
    <m/>
    <n v="19102"/>
    <s v="ATO-MP"/>
    <s v="Limax Construtora Ltda"/>
    <s v="Desinstalação e instalação de ar condicionado de 80.000 Btu/h do Auditório Professor Giuseppe do Edifício do Anexo 2 do 2ª pavimento. Numero de patrimônio: 043.007.588. Para instalação no Auditório Abrahão de Moraes para reformo de climatização do auditório."/>
    <s v="Sim"/>
    <n v="2000"/>
    <m/>
    <n v="2000"/>
    <n v="0"/>
    <n v="1"/>
    <x v="0"/>
  </r>
  <r>
    <x v="19"/>
    <m/>
    <n v="19160"/>
    <s v="ATO"/>
    <s v="Eduardo Ureshino"/>
    <s v="Parafuso inox para quadro comemorativo, rodízio para painel CPG, cadeado vigilância (R$ 238,10 ***Z-PAR***), material elétrico para sala 2004, e quadro AVF (R$ 555,48***COPELLI***), troca de quadro de ar condicionado Ala 1, 3º andar, ADM, necessário para atender a demanda de ar condicionado, das novas salas destinada às Comissões (R$ 4.320,00***COPELLI)"/>
    <s v="Sim"/>
    <n v="5113.58"/>
    <m/>
    <n v="5113.58"/>
    <n v="0"/>
    <n v="1"/>
    <x v="0"/>
  </r>
  <r>
    <x v="19"/>
    <m/>
    <n v="19276"/>
    <s v="ATO-MP"/>
    <s v="Eduardo Ureshino"/>
    <s v="Compra de material elétrico (DUTOTEC) uso na FGE Ala I e AVF R$ 964,72****Parafuso para bucha 8mm sextavado R$ 100,00****"/>
    <s v="Sim"/>
    <n v="1064.72"/>
    <m/>
    <n v="1064.72"/>
    <n v="0"/>
    <n v="1"/>
    <x v="0"/>
  </r>
  <r>
    <x v="19"/>
    <d v="2025-01-13T00:00:00"/>
    <n v="18813"/>
    <s v="ATO-MP"/>
    <s v="Imperpluv Impermeabilização Pintura e Reformas EPP"/>
    <s v="Serviço de impermeabilização de laje da cobertura do Edifício Adama Jafet - Compra 67927/2024 - Processo: 154.00003784/2024-78 NE 55289/2025"/>
    <s v="Sim"/>
    <n v="44350"/>
    <m/>
    <n v="44350"/>
    <n v="0"/>
    <n v="1"/>
    <x v="0"/>
  </r>
  <r>
    <x v="19"/>
    <d v="2025-01-13T00:00:00"/>
    <n v="18815"/>
    <s v="ATO-MP"/>
    <s v="Elevadores Atlas Schindler Ltda"/>
    <s v="Contrato de manutenção de elevadores Exercício 2025 - Compra 182127/2021 - Processo: 21.1.420.43.6"/>
    <s v="Sim"/>
    <n v="9624.41"/>
    <m/>
    <n v="9624.41"/>
    <n v="0"/>
    <n v="1"/>
    <x v="0"/>
  </r>
  <r>
    <x v="19"/>
    <d v="2025-01-13T00:00:00"/>
    <n v="18816"/>
    <s v="DIR"/>
    <s v="Exterminexx Controle de Pragas Ltda."/>
    <s v="Contrato de serviço de dedetização e desratização DC 113331/2023 - Processo: 23.1.270.43.6"/>
    <s v="Sim"/>
    <n v="3808.59"/>
    <m/>
    <n v="3808.59"/>
    <n v="0"/>
    <n v="1"/>
    <x v="0"/>
  </r>
  <r>
    <x v="19"/>
    <d v="2025-01-13T00:00:00"/>
    <n v="18817"/>
    <s v="ATO-MP"/>
    <s v="Minetto Eletro Refrigeração Ltda"/>
    <s v="Contrato de manutenção em equipamento condicionador de Ar - Exercício 2025 - Compra 41924/2022 - NE 58717/2025 - Processo: 22.1.75.43.8"/>
    <s v="Sim"/>
    <n v="43644.46"/>
    <m/>
    <n v="43644.46"/>
    <n v="0"/>
    <n v="1"/>
    <x v="0"/>
  </r>
  <r>
    <x v="19"/>
    <d v="2025-01-13T00:00:00"/>
    <n v="18818"/>
    <s v="ATO"/>
    <s v="ALGV Com. Eletr. e Serv. ADm. Ltda - ME"/>
    <s v="Contrato de serviço de transporte de carga não especializada - Exercício 2025 - NE 58725/2025 - Processo: 23.1.58.43.7"/>
    <s v="Sim"/>
    <n v="37778.5"/>
    <m/>
    <n v="37778.5"/>
    <n v="0"/>
    <n v="1"/>
    <x v="0"/>
  </r>
  <r>
    <x v="19"/>
    <d v="2025-01-14T00:00:00"/>
    <n v="18826"/>
    <s v="DIR"/>
    <s v="Itopro Instalação e Manutenção de Ar Condicionado"/>
    <s v="Serviço de manutenção de aparelho de ar condicionado Exercício 2025 NE 128685/2025 - Processo:154.00002771/2024-81"/>
    <s v="Sim"/>
    <n v="19337.84"/>
    <m/>
    <n v="19337.84"/>
    <n v="0"/>
    <n v="1"/>
    <x v="0"/>
  </r>
  <r>
    <x v="19"/>
    <d v="2025-01-14T00:00:00"/>
    <n v="18827"/>
    <s v="DIR"/>
    <s v="Viks Elevadores Ltda"/>
    <s v="Contrato de serviço de manutenção transportador estacionário de pessoas - Exercício 2025 - Compra 137486/2023 - Pregão 43/2023"/>
    <s v="Sim"/>
    <n v="1051.95"/>
    <m/>
    <n v="1051.95"/>
    <n v="0"/>
    <n v="1"/>
    <x v="0"/>
  </r>
  <r>
    <x v="19"/>
    <d v="2025-01-14T00:00:00"/>
    <n v="18829"/>
    <s v="DIR"/>
    <s v="Viks Elevadores Ltda"/>
    <s v="Contrato de manutenção de elevadores Exercício 2025 - Compra 53601/2022 - NE 129703/2025 - Exercício 2025"/>
    <s v="Sim"/>
    <n v="4440.28"/>
    <m/>
    <n v="4440.28"/>
    <n v="0"/>
    <n v="1"/>
    <x v="0"/>
  </r>
  <r>
    <x v="19"/>
    <d v="2025-01-14T00:00:00"/>
    <n v="18830"/>
    <s v="DIR"/>
    <s v="Alair Sichocki ME"/>
    <s v="Contrato de serviço de Jardinagem Exercício 2025 - Compra 155867/2023 Pregão 52/2023 - Processo: 23.1.356.43.8 - NE 129762/2025"/>
    <s v="Sim"/>
    <n v="193757.48"/>
    <m/>
    <n v="193757.48"/>
    <n v="0"/>
    <n v="1"/>
    <x v="0"/>
  </r>
  <r>
    <x v="19"/>
    <d v="2025-02-18T00:00:00"/>
    <n v="18969"/>
    <s v="ATO-MP"/>
    <s v="Acarve Comercio e Triunfal Maquinas"/>
    <s v="NE.01275592 / 01275606 - Aquisição de soprador térmico, tipo pistola e lavadora de alta pressão DC 706271 DC 706301 - Alterado o valor de R$ 3.370,01..."/>
    <s v="Sim"/>
    <n v="1739.16"/>
    <m/>
    <n v="1739.16"/>
    <n v="0"/>
    <n v="2"/>
    <x v="1"/>
  </r>
  <r>
    <x v="19"/>
    <d v="2025-02-18T00:00:00"/>
    <n v="18970"/>
    <s v="DIR"/>
    <s v="PUSP-CB"/>
    <s v="Número da solicitação: 2998 Data da solicitação: Feb 13 2025 Unidade: IF - Instituto de Física Serviço: Áreas Verdes Tipo: Remoção de árvore Descrição: Devido as fortes chuvas de hoje, 13/02/2025, no período da tarde, uma árvore de grande porte caiu, fechando o acesso de pedestres sentido a Rua do Matão. Remanejamento N° 2025 50106626"/>
    <s v="Sim"/>
    <n v="1492"/>
    <m/>
    <n v="1492"/>
    <n v="0"/>
    <n v="2"/>
    <x v="1"/>
  </r>
  <r>
    <x v="19"/>
    <d v="2025-03-18T00:00:00"/>
    <n v="19033"/>
    <s v="ATO-MP"/>
    <s v="Agro Comercial GES Ltda."/>
    <s v="NE.01744916 - Aquisição de serra elétrica 81/2&quot;para o setor de manutenção predial - IFUSP DC 17638 - Alterado o valor de R$ 2.726,35..."/>
    <s v="Sim"/>
    <n v="2138.3000000000002"/>
    <m/>
    <n v="2138.3000000000002"/>
    <n v="0"/>
    <n v="3"/>
    <x v="2"/>
  </r>
  <r>
    <x v="19"/>
    <d v="2025-04-02T00:00:00"/>
    <n v="19077"/>
    <s v="ATO-MP"/>
    <s v="Souza e Figueiredo Construções Ltda"/>
    <s v="Serviços emergenciais em estruturas de drywall, na área administrativa da biblioteca do IF."/>
    <s v="Sim"/>
    <n v="2500"/>
    <m/>
    <n v="2500"/>
    <n v="0"/>
    <n v="4"/>
    <x v="3"/>
  </r>
  <r>
    <x v="19"/>
    <d v="2025-04-04T00:00:00"/>
    <n v="19094"/>
    <s v="DIR"/>
    <s v="ALGV Com. Eletr. e Serv. ADm. Ltda - ME"/>
    <s v="Contrato de serviço de transporte de carga não especializada - 2º TAC"/>
    <s v="Sim"/>
    <n v="99613.02"/>
    <m/>
    <n v="99613.02"/>
    <n v="0"/>
    <n v="4"/>
    <x v="3"/>
  </r>
  <r>
    <x v="19"/>
    <d v="2025-04-30T00:00:00"/>
    <n v="19161"/>
    <s v="ATO-MP"/>
    <s v="Rodrigo da Graca Aranha Boiteux"/>
    <s v="NE.02807008 - Serviços de vidraçaria para trocas de vidros quebrados e trincados - DDC 34702 - DC 34915 - Alterado o valor de R$ 6.886,50..."/>
    <s v="Sim"/>
    <n v="4800"/>
    <m/>
    <n v="4800"/>
    <n v="0"/>
    <n v="4"/>
    <x v="3"/>
  </r>
  <r>
    <x v="19"/>
    <d v="2025-05-06T00:00:00"/>
    <n v="19183"/>
    <s v="ATO-MP"/>
    <s v="Reserva"/>
    <s v="Reserva 2286865 - Pregão - Aquisição de materiais elétricos (lâmpadas e luminárias) - DDC 117683 - DC 42772..."/>
    <s v="Não"/>
    <n v="98470.9"/>
    <m/>
    <n v="0"/>
    <n v="98470.9"/>
    <n v="5"/>
    <x v="4"/>
  </r>
  <r>
    <x v="19"/>
    <d v="2025-05-26T00:00:00"/>
    <n v="19241"/>
    <s v="DIR"/>
    <s v="Débitos Tesouraria"/>
    <s v="Ajustes de lançamentos referente as despesas realizadas no Grupo do Tesouro da Manutenção Predial do processo de adiantamento nº : 25.1.00060.43.3, mas lançados nos RI da professora - GO 19095 - Contrapartida Diretoria - RI ADM GC 4739"/>
    <s v="Sim"/>
    <n v="1200"/>
    <m/>
    <n v="1200"/>
    <n v="0"/>
    <n v="5"/>
    <x v="4"/>
  </r>
  <r>
    <x v="19"/>
    <d v="2025-05-28T00:00:00"/>
    <n v="19266"/>
    <s v="ATA-LIMP"/>
    <s v="Karolinny Pereira dos Santos"/>
    <s v="NE.03119687 - Aquisição de tapetes personalizados (capachos) para uso nas dependências do Instituto de Física - DDC 118604 - DC 52034 - Alterado o valor de R$ 7.158,00..."/>
    <s v="Sim"/>
    <n v="5880"/>
    <m/>
    <n v="5880"/>
    <n v="0"/>
    <n v="5"/>
    <x v="4"/>
  </r>
  <r>
    <x v="19"/>
    <d v="2025-05-30T00:00:00"/>
    <n v="19213"/>
    <s v="ATO-MP"/>
    <s v="Limax Construtora Ltda"/>
    <s v="Reparos emergenciais no TR de refrigeração do Auditório Abrahão de Moraes, n° de patrimônio: 043.009.319"/>
    <s v="Sim"/>
    <n v="2000"/>
    <m/>
    <n v="2000"/>
    <n v="0"/>
    <n v="5"/>
    <x v="4"/>
  </r>
  <r>
    <x v="19"/>
    <d v="2025-05-30T00:00:00"/>
    <n v="19231"/>
    <s v="ATO"/>
    <s v="Eduardo Ureshino"/>
    <s v="Compra de material elétrica para laboratório Volta F, para infraestrutura do projeto de medição de temperatura no IF, adequação do quadro da Biblioteca (R1.182,77)****reparo HYDRA LUXO sanitário Ala térreo masculino (R$ 540,00)****VRP instalação cavalete Tokamak (R$ 295,00)****Material pintura para a sala 3139 e material hidráulico de reposição (R$1.336,45)****Kit caixa acoplada e assento uso nos sanitários do IF (R$ 1.424,90)****"/>
    <s v="Sim"/>
    <n v="4779.12"/>
    <m/>
    <n v="4779.12"/>
    <n v="0"/>
    <n v="5"/>
    <x v="4"/>
  </r>
  <r>
    <x v="19"/>
    <d v="2025-05-30T00:00:00"/>
    <n v="19265"/>
    <s v="ATO-MP"/>
    <s v="Adilson Batista Machado"/>
    <s v="Aquisição de adaptadores de tomada de '10A / 20A (4 peças) , e um filtro de linha de 20A três tomadas.(uma peça). Para Assistência Técnica Acadêmica."/>
    <s v="Sim"/>
    <n v="111.15"/>
    <m/>
    <n v="111.15"/>
    <n v="0"/>
    <n v="5"/>
    <x v="4"/>
  </r>
  <r>
    <x v="19"/>
    <d v="2025-05-30T00:00:00"/>
    <n v="19268"/>
    <s v="ATO-MP"/>
    <s v="Thermontime Serviços de Tecnologia Ltda"/>
    <s v="Troca emergencial da hélice do motor do compressor da condensadora da sala 3049 do Edifício Principal Ala 2 do 3ª pavimento. Numero de patrimônio: 043.021.313"/>
    <s v="Sim"/>
    <n v="690"/>
    <m/>
    <n v="690"/>
    <n v="0"/>
    <n v="5"/>
    <x v="4"/>
  </r>
  <r>
    <x v="19"/>
    <d v="2025-06-09T00:00:00"/>
    <n v="19311"/>
    <s v="ATO"/>
    <s v="PUSP - Capital"/>
    <s v="Rem. 50304282 - Solicitação de serviço (3739) - Serviços de podas de árvores, conforme OF. ATO 007/2024&quot;"/>
    <s v="Sim"/>
    <n v="20970"/>
    <m/>
    <n v="20970"/>
    <n v="0"/>
    <n v="6"/>
    <x v="5"/>
  </r>
  <r>
    <x v="19"/>
    <d v="2025-06-11T00:00:00"/>
    <n v="19315"/>
    <s v="ATO-MP"/>
    <s v="Multilixo Remocoes de Lixo Ltda."/>
    <s v="NE.03065331 - Ata Registro de Preço - Serviço de locação de 02 caçambas de 5m3 - DDARP 176280 - DC 59993."/>
    <s v="Sim"/>
    <n v="3378"/>
    <m/>
    <n v="3378"/>
    <n v="0"/>
    <n v="6"/>
    <x v="5"/>
  </r>
  <r>
    <x v="19"/>
    <d v="2025-06-17T00:00:00"/>
    <n v="19320"/>
    <s v="ATO"/>
    <s v="Eduardo Ureshino"/>
    <s v="Compra de fechaduras (Didático, VDG, Marcelo Damy) R$ 634,00*****Disjuntores (VDG, AVF, INTERRUPTOR) r$ 815,46*****porcas e parafusos, rodízio para painel (CPG) R$253,00"/>
    <s v="Não"/>
    <n v="1702.46"/>
    <m/>
    <n v="0"/>
    <n v="1702.46"/>
    <n v="6"/>
    <x v="5"/>
  </r>
  <r>
    <x v="19"/>
    <d v="2025-06-17T00:00:00"/>
    <n v="19321"/>
    <s v="ATO-MP"/>
    <s v="Thermontime Serviços de Tecnologia Ltda"/>
    <s v="Troca de turbina quebrada do aparelho de ar condicionado (evaporadora) da secretaria da Diretoria n° 3157, do Edifício Principal Ala 1 do 3ª pavimento. Numero de patrimônio: 043.005.094 - GREE / Split Hi-Wall de 18.000 Btu/h."/>
    <s v="Não"/>
    <n v="660"/>
    <m/>
    <n v="0"/>
    <n v="660"/>
    <n v="6"/>
    <x v="5"/>
  </r>
  <r>
    <x v="19"/>
    <d v="2025-06-18T00:00:00"/>
    <n v="19331"/>
    <s v="ATA"/>
    <s v="PUSP - Capital"/>
    <s v="Rem. 50321705 - Serviço de coleta, transporte, tratamento e destino final de lâmpadas fluorescentes inservíveis - OF. PUSP-CB/008 - 13/02/2025.."/>
    <s v="Sim"/>
    <n v="405.12"/>
    <m/>
    <n v="405.12"/>
    <n v="0"/>
    <n v="6"/>
    <x v="5"/>
  </r>
  <r>
    <x v="19"/>
    <d v="2025-07-01T00:00:00"/>
    <n v="19337"/>
    <s v="ATO-MP"/>
    <s v="Click-Door Industria e Comércio e Exp. de Maq."/>
    <s v="Manutenção preventiva e corretiva emergencial da porta de vidro do acesso ao acervo da Biblioteca do Conjunto Abrahão de Moraes do Bloco &quot;A&quot;."/>
    <s v="Não"/>
    <n v="2860"/>
    <m/>
    <n v="0"/>
    <n v="2860"/>
    <n v="7"/>
    <x v="6"/>
  </r>
  <r>
    <x v="19"/>
    <d v="2025-07-01T00:00:00"/>
    <n v="19338"/>
    <s v="ATO-MP"/>
    <s v="Marcos Santos de Souza"/>
    <s v="Compra emergencial da fechadura (reparo) da porta de entrada do Auditório Cesar Lattes, do Edifício Anexo 1 do 2ª pavimento."/>
    <s v="Não"/>
    <n v="76.02"/>
    <m/>
    <n v="0"/>
    <n v="76.02"/>
    <n v="7"/>
    <x v="6"/>
  </r>
  <r>
    <x v="19"/>
    <d v="2025-07-02T00:00:00"/>
    <n v="19339"/>
    <s v="ATO-MP"/>
    <s v="Limax Construtora Ltda"/>
    <s v="Desinstalação e instalação emergencial de aparelho de ar condicionado para Auditório Abrahão de Moraes do Conjunto Abrahão de Moraes Bloco &quot;A&quot;. Numero de patrimônio: 043.007.589 - Aparelho de ar condicionado Carrier Piso Teto de 80.000 Btu/h."/>
    <s v="Não"/>
    <n v="2000"/>
    <m/>
    <n v="0"/>
    <n v="2000"/>
    <n v="7"/>
    <x v="6"/>
  </r>
  <r>
    <x v="19"/>
    <d v="2025-07-02T00:00:00"/>
    <n v="19340"/>
    <s v="ATO-MP"/>
    <s v="Casa Pedroso Materiais para Construção Ltda-EPP"/>
    <s v="Aquisição de material emergencial para atendimento de solicitações junto a manutenção predial para troca de filtros de purificadores de água e bebedouros de pressão vencidos. (8 unidades de filtro C+3; 9 unidades de filtro Zuflow ZF 2210; 9 unidades de Filtro Aquaflow 200; um Chuveiro para Edifício Química /Microton; uma veda rosca)"/>
    <s v="Não"/>
    <n v="1439.25"/>
    <m/>
    <n v="0"/>
    <n v="1439.25"/>
    <n v="7"/>
    <x v="6"/>
  </r>
  <r>
    <x v="19"/>
    <d v="2025-07-03T00:00:00"/>
    <n v="19345"/>
    <s v="ATO-MP"/>
    <s v="Adilson batista Machado"/>
    <s v="Compra imediata para conclusão de serviços pendentes de solicitações de serviços a manutenção predial (uma unidade de cola branca de 1Kg; Sifão Universal 4 unidades; Válvula de pia 31/2&quot; -duas unidades; 12 lâmpadas T8-20 Watts.)"/>
    <s v="Não"/>
    <n v="451.36"/>
    <m/>
    <n v="0"/>
    <n v="451.36"/>
    <n v="7"/>
    <x v="6"/>
  </r>
  <r>
    <x v="19"/>
    <d v="2025-07-03T00:00:00"/>
    <n v="19346"/>
    <s v="ATO-MP"/>
    <s v="Adilson Batista Machado"/>
    <s v="Compra imediata para conclusão de serviços junto ao Laboratório de Demonstrações e Didático.(Terminais Ilhos de 6mm2, 2,5 mm2 (pacote com 100 unidades) ,Split Bold de 25 mm (pacote com 10 unidades) , uma válvula americana)"/>
    <s v="Não"/>
    <n v="222.5"/>
    <m/>
    <n v="0"/>
    <n v="222.5"/>
    <n v="7"/>
    <x v="6"/>
  </r>
  <r>
    <x v="19"/>
    <d v="2025-07-03T00:00:00"/>
    <n v="19347"/>
    <s v="ATO-MP"/>
    <s v="Casa Pedroso Materiais para Construção Ltda-EPP"/>
    <s v="Compra imediata para conclusão dos serviços de fechamento em alvenaria de umas das portas da Biblioteca do Conjunto Abrahão de Moraes Bloco 'A' - (60 blocos de 19x19x39; 20 sacos de areia de 20 Kg; 2 sacos de cal para argamassa de 20 Kg e um cimento de 50 Kg)"/>
    <s v="Não"/>
    <n v="635.29999999999995"/>
    <m/>
    <n v="0"/>
    <n v="635.29999999999995"/>
    <n v="7"/>
    <x v="6"/>
  </r>
  <r>
    <x v="20"/>
    <d v="2025-01-24T00:00:00"/>
    <n v="18866"/>
    <s v="FGE"/>
    <s v="Gabriel Barros dos Santos"/>
    <s v="Aquisição de servidor mono 06 núcleos DC 121794"/>
    <s v="Sim"/>
    <n v="13600"/>
    <m/>
    <n v="13600"/>
    <n v="0"/>
    <n v="1"/>
    <x v="0"/>
  </r>
  <r>
    <x v="20"/>
    <d v="2025-02-04T00:00:00"/>
    <n v="18916"/>
    <s v="FNC"/>
    <s v="Transposição interna"/>
    <s v="Estorno do remanejamento nº 2025 50035486, de 22/01/2025 - REMANEJAMENTO 50085203 / 2025 - Contrapartida GC 4640"/>
    <s v="Sim"/>
    <n v="15455.75"/>
    <m/>
    <n v="15455.75"/>
    <n v="0"/>
    <n v="2"/>
    <x v="1"/>
  </r>
  <r>
    <x v="21"/>
    <m/>
    <n v="19027"/>
    <s v="FMT"/>
    <s v="Marco Antonio Meira"/>
    <s v="Aquisição de produtos hidráulicos para uso imediato no laboratório de Criogenia do depto. FMT do IF"/>
    <s v="Sim"/>
    <n v="96"/>
    <m/>
    <n v="96"/>
    <n v="0"/>
    <n v="1"/>
    <x v="0"/>
  </r>
  <r>
    <x v="21"/>
    <d v="2025-01-24T00:00:00"/>
    <n v="18869"/>
    <s v="FMT"/>
    <s v="Reserva"/>
    <s v="Aquisição de tubos, baterias e condutores elétricos DC 121190"/>
    <s v="Não"/>
    <n v="1601.85"/>
    <m/>
    <n v="0"/>
    <n v="1601.85"/>
    <n v="1"/>
    <x v="0"/>
  </r>
  <r>
    <x v="21"/>
    <d v="2025-01-27T00:00:00"/>
    <n v="18877"/>
    <s v="FMT"/>
    <s v="Gustavo Henrico de Souza Miranda"/>
    <s v="Aquisição de tubos, bateria selada e condutores elétricos DC 121190 NE 422486/422494/422508"/>
    <s v="Sim"/>
    <n v="1466.6"/>
    <m/>
    <n v="1466.6"/>
    <n v="0"/>
    <n v="1"/>
    <x v="0"/>
  </r>
  <r>
    <x v="21"/>
    <d v="2025-01-31T00:00:00"/>
    <n v="18858"/>
    <s v="FMT"/>
    <s v="Tuguri Edige Comercial Ltda"/>
    <s v="Aquisição de equipamentos para Laboratório medidor de gases DC 122685 PROC SEI : 15400000100/2025-67"/>
    <s v="Sim"/>
    <n v="3900"/>
    <m/>
    <n v="3900"/>
    <n v="0"/>
    <n v="1"/>
    <x v="0"/>
  </r>
  <r>
    <x v="22"/>
    <d v="2025-01-14T00:00:00"/>
    <n v="18821"/>
    <s v="ATA-VEICULO"/>
    <s v="Trivale Instituicao de Pagamento Ltda."/>
    <s v="NE.00124248 - Contrato 16/2022 - RUSP - Prestação de serviços de Gerenciamento do Abastecimento de Combustíveis em Veículos e Equipamentos - Exercício 2.025..."/>
    <s v="Sim"/>
    <n v="13874.75"/>
    <m/>
    <n v="13874.75"/>
    <n v="0"/>
    <n v="1"/>
    <x v="0"/>
  </r>
  <r>
    <x v="22"/>
    <d v="2025-01-14T00:00:00"/>
    <n v="18822"/>
    <s v="ATA-VEICULO"/>
    <s v="Associacao dos Taxis PRIME"/>
    <s v="NE.00121567 - Contrato de transporte por táxi - Exercício 2.025..."/>
    <s v="Sim"/>
    <n v="4482"/>
    <m/>
    <n v="4482"/>
    <n v="0"/>
    <n v="1"/>
    <x v="0"/>
  </r>
  <r>
    <x v="22"/>
    <d v="2025-02-05T00:00:00"/>
    <n v="18923"/>
    <s v="DIR"/>
    <s v="Pool"/>
    <s v="Código: 33146 Unidade Solicitante: 43-IF Centro Gerencial: \DIR\ATA Solicitante: Antonio Terassi Neto (2638499) E-mail do solicitante: aterassi@if.usp.br Polo Gestor: 1 - POOL-C Período: 19/01/2025 09:30 a 25/01/2025 13:45 Veículo: VAN / PASSAGEIRO Passageiros: 10 Finalidade: O XXVI Simpósio Nacional de Ensino de Física (XXVI SNEF) será realizado no Campus do Gragoatá da Universidade Federal Fluminense, na cidade de Niterói, RJ, entre os dias 20 e 24 de janeiro de 2025."/>
    <s v="Sim"/>
    <n v="1309.4000000000001"/>
    <m/>
    <n v="1309.4000000000001"/>
    <n v="0"/>
    <n v="2"/>
    <x v="1"/>
  </r>
  <r>
    <x v="22"/>
    <d v="2025-03-26T00:00:00"/>
    <n v="19064"/>
    <s v="ATA"/>
    <s v="Transposicao Interna"/>
    <s v="Rem.50152148 - Código: 202500000846 - Descrição: #33925 - Período: 11/03/2025 08:30 a 11/03/2025 14:00 (0 diária(s)), Passageiros: 0, Tipo: CAMINHÃO, Atividade Didática: Não, Finalidade: Serviço interno de transporte de material da biblioteca para outro setor...."/>
    <s v="Sim"/>
    <n v="128.34"/>
    <m/>
    <n v="128.34"/>
    <n v="0"/>
    <n v="3"/>
    <x v="2"/>
  </r>
  <r>
    <x v="22"/>
    <d v="2025-04-01T00:00:00"/>
    <n v="19083"/>
    <s v="ATA"/>
    <s v="Transposicao Interna"/>
    <s v="Rem. 50164260 - Código: 202500000898 - #33926 - Período: 12/03/2025 08:30 a 12/03/2025 14:00 (0 diária(s)), Passageiros: 0, Tipo: CAMINHÃO, Atividade Didática: Não, Finalidade: Serviço interno de transporte de material da biblioteca para outro setor - GC 4711..."/>
    <s v="Sim"/>
    <n v="128.34"/>
    <m/>
    <n v="128.34"/>
    <n v="0"/>
    <n v="4"/>
    <x v="3"/>
  </r>
  <r>
    <x v="22"/>
    <d v="2025-06-18T00:00:00"/>
    <n v="19333"/>
    <s v="ATA-VEICULO"/>
    <s v="Transposicao Interna"/>
    <s v="Rem. 503357928 - Código: 202500001926 - Descrição: #35615 - Período: 18/06/2025 08:30 a 18/06/2025 11:00 (0 diária(s)), Passageiros: 1, Tipo: CAMINHÃO, Atividade Didática: Não, Finalidade: Transporte de uma mesa ótica - GO 19332.."/>
    <s v="Sim"/>
    <n v="64.17"/>
    <m/>
    <n v="64.17"/>
    <n v="0"/>
    <n v="6"/>
    <x v="5"/>
  </r>
  <r>
    <x v="23"/>
    <d v="2025-02-24T00:00:00"/>
    <n v="18984"/>
    <s v="FEP"/>
    <s v="MAMUTE ELETRONICA LTDA - ME"/>
    <s v="Compra urgente de materiais eletrônicos pois nos projetos de pesquisa coordenados pelo Prof. Cristiano, há a necessidade de desenvolver dispositivos para movimentação e controle utilizando componentes eletrônicos controlados via software. Estes materiais darão suporte para estes projetos, beneficiando os projetos do GFCx."/>
    <s v="Sim"/>
    <n v="992.32"/>
    <m/>
    <n v="992.32"/>
    <n v="0"/>
    <n v="2"/>
    <x v="1"/>
  </r>
  <r>
    <x v="23"/>
    <d v="2025-03-10T00:00:00"/>
    <n v="19018"/>
    <s v="FEP"/>
    <s v="MAMUTE ELETRONICA LTDA - ME"/>
    <s v="Compra urgente de materiais eletrônicos pois nos projetos de pesquisa coordenados pelo Prof. Cristiano, há a necessidade de desenvolver dispositivos para movimentação e controle utilizando componentes eletrônicos controlados via software. Estes materiais darão suporte para estes projetos, beneficiando os projetos do GFCx."/>
    <s v="Sim"/>
    <n v="469.79"/>
    <m/>
    <n v="469.79"/>
    <n v="0"/>
    <n v="3"/>
    <x v="2"/>
  </r>
  <r>
    <x v="23"/>
    <d v="2025-04-17T00:00:00"/>
    <n v="19119"/>
    <s v="FEP"/>
    <s v="Queller Informática"/>
    <s v="Compra urgente de materiais para conserto de computador utilizado para pesquisas coordenadas pelo Prof. Cristiano, este computador dá suporte para projetos, beneficiando o GFCx."/>
    <s v="Sim"/>
    <n v="1270"/>
    <m/>
    <n v="1270"/>
    <n v="0"/>
    <n v="4"/>
    <x v="3"/>
  </r>
  <r>
    <x v="23"/>
    <d v="2025-04-24T00:00:00"/>
    <n v="19134"/>
    <s v="FEP"/>
    <s v="SHIMADZU DO BRASIL COMÉRCIO LTDA"/>
    <s v="Necessidade urgente de conserto do Analisador Térmico do laboratório do GFCx localizado na sala 134, Ed. Adma Jafet. O equipamento é utilizado para análise de calorimetria e há a necessidade urgente do conserto pois há amostras para serem medidas para teses de doutorado e outras pesquisas."/>
    <s v="Sim"/>
    <n v="1060"/>
    <m/>
    <n v="1060"/>
    <n v="0"/>
    <n v="4"/>
    <x v="3"/>
  </r>
  <r>
    <x v="23"/>
    <d v="2025-06-06T00:00:00"/>
    <n v="19305"/>
    <s v="FEP"/>
    <s v="Diárias"/>
    <s v="Pgto Diária N° 202500042 - Dennys Reis - 5643494 Unidade - Destino: São Carlos/SP-Brasil Convênio: 0 - Saída Prevista: 09/06/2025 - 07:00 Término Prevista: 13/06/2025 - 18:00 Diárias Nacionais: Completas: 4 - Simples: 1 - Finalidade da Diária: Desenvolver trabalho científico no laboratório do Prof. Dr. Lino Misoguti, no Instituto de Física de São Carlos da USP. Aprender e fazer experimentos com a técnica de óptica não linear denominada rotação não linear da polarização elíptica (RNLPE), criada e desenvolvida pelo prof. Misoguti."/>
    <s v="Sim"/>
    <n v="2498.85"/>
    <m/>
    <n v="2498.85"/>
    <n v="0"/>
    <n v="6"/>
    <x v="5"/>
  </r>
  <r>
    <x v="24"/>
    <d v="2025-01-15T00:00:00"/>
    <n v="18834"/>
    <s v="ATA"/>
    <s v="Albatroz Segurança e Vigilância Ltda."/>
    <s v="NE.01658211 - Contrato de Serviços de Vigilância e Segurança Patrimonial - DC 106744 / 2024 - RUSP - Alterado o valor de R$ 824.770,05..."/>
    <s v="Sim"/>
    <n v="692388.72"/>
    <m/>
    <n v="692388.72"/>
    <n v="0"/>
    <n v="1"/>
    <x v="0"/>
  </r>
  <r>
    <x v="24"/>
    <d v="2025-01-15T00:00:00"/>
    <n v="18832"/>
    <s v="ATA"/>
    <s v="Viva Servicos Ltda."/>
    <s v="NE.00146969 - Contrato N.o 14/2022 - RUSP - Serviços de limpeza, asseio e conservação predial - Exercício 2.025..."/>
    <s v="Sim"/>
    <n v="318000.18"/>
    <m/>
    <n v="318000.18"/>
    <n v="0"/>
    <n v="1"/>
    <x v="0"/>
  </r>
  <r>
    <x v="24"/>
    <d v="2025-01-15T00:00:00"/>
    <n v="18833"/>
    <s v="ATA"/>
    <s v="Albatroz Segurança e Vigilância Ltda."/>
    <s v="NE.00147680 - Contrato n.o 07/2020 - RUSP - Contrato de Serviços de Vigilância e Segurança Patrimonial - Exercício 2.025..."/>
    <s v="Sim"/>
    <n v="327665.52"/>
    <m/>
    <n v="327665.52"/>
    <n v="0"/>
    <n v="1"/>
    <x v="0"/>
  </r>
  <r>
    <x v="24"/>
    <d v="2025-02-27T00:00:00"/>
    <n v="19006"/>
    <s v="ATA"/>
    <s v="Viva Servicos Ltda."/>
    <s v="NE.00961719 - Reforço da NE.00146969 - Contrato N.o 14/2022 - RUSP - Serviços de limpeza, asseio e conservação predial - Exercício 2.025..."/>
    <s v="Sim"/>
    <n v="14101.05"/>
    <m/>
    <n v="14101.05"/>
    <n v="0"/>
    <n v="2"/>
    <x v="1"/>
  </r>
  <r>
    <x v="24"/>
    <d v="2025-03-07T00:00:00"/>
    <n v="19019"/>
    <s v="ATA"/>
    <s v="Albatroz Segurança e Vigilância Ltda."/>
    <s v="NE.01025600 - Reforço da NE.00147680 - Contrato n.o 07/2020 - RUSP - Contrato de Serviços de Vigilância e Segurança Patrimonial - Exercício 2.025..."/>
    <s v="Sim"/>
    <n v="14612.13"/>
    <m/>
    <n v="14612.13"/>
    <n v="0"/>
    <n v="3"/>
    <x v="2"/>
  </r>
  <r>
    <x v="24"/>
    <d v="2025-03-19T00:00:00"/>
    <n v="19042"/>
    <s v="ATA"/>
    <s v="Viva Servicos Ltda."/>
    <s v="NE.01264485 - Reforço da NE.00146969 - Contrato N.o 14/2022 - RUSP - Serviços de limpeza, asseio e conservação predial - Exercício 2.025..."/>
    <s v="Sim"/>
    <n v="996303.69"/>
    <m/>
    <n v="996303.69"/>
    <n v="0"/>
    <n v="3"/>
    <x v="2"/>
  </r>
  <r>
    <x v="25"/>
    <d v="2025-06-27T00:00:00"/>
    <n v="19335"/>
    <s v="DIR"/>
    <s v="Transposição interna"/>
    <s v="Verba transferida para o RD Vitor R Vanin - GC 4753"/>
    <s v="Sim"/>
    <n v="6375"/>
    <m/>
    <n v="6375"/>
    <n v="0"/>
    <n v="6"/>
    <x v="5"/>
  </r>
  <r>
    <x v="26"/>
    <d v="2025-01-16T00:00:00"/>
    <n v="18840"/>
    <s v="FMT"/>
    <s v="Reserva"/>
    <s v="Aquisição de mobiliário DC 125226 Reserva 153124 Proc SEI 15400008570/2024-98"/>
    <s v="Sim"/>
    <n v="5880"/>
    <m/>
    <n v="5880"/>
    <n v="0"/>
    <n v="1"/>
    <x v="0"/>
  </r>
  <r>
    <x v="27"/>
    <d v="2025-01-29T00:00:00"/>
    <n v="18892"/>
    <s v="DIR-CCIF"/>
    <s v="Phonoway Soluções em Teleinformática"/>
    <s v="Aquisição de telefones VoIP utilizando a ata de registro de preço resultante do pregão 10-2024, Processo SEI 154.00005048/2024-54. O recurso a ser utilizado é proveniente dos remanejamentos 50090183, 50164624, 50164608 e 50164586 de 2024. Dc 6148 NE 454620"/>
    <s v="Sim"/>
    <n v="17375"/>
    <m/>
    <n v="17375"/>
    <n v="0"/>
    <n v="1"/>
    <x v="0"/>
  </r>
  <r>
    <x v="27"/>
    <d v="2025-02-05T00:00:00"/>
    <n v="18928"/>
    <s v="DIR-CCIF"/>
    <s v="CETI-SC"/>
    <s v="Devolução do Remanejamento 50592260 / 2024 - Referente a Aquisição de 2 minicomputadores i5 tipo 1, por meio de ata de registro de preços do Instituto de Física que não foi possível comprar - Remanejamento N° 2025 50088709"/>
    <s v="Sim"/>
    <n v="10944"/>
    <m/>
    <n v="10944"/>
    <n v="0"/>
    <n v="2"/>
    <x v="1"/>
  </r>
  <r>
    <x v="27"/>
    <d v="2025-02-05T00:00:00"/>
    <n v="18929"/>
    <s v="DIR-CCIF"/>
    <s v="MAC"/>
    <s v="Devolução de saldo remanescente de remanejamentos feitos em 2024 para compra de diversos equipamentos pelo registro de preço do IFUSP - Remanejamento N° 2025 50088725"/>
    <s v="Sim"/>
    <n v="350.38"/>
    <m/>
    <n v="350.38"/>
    <n v="0"/>
    <n v="2"/>
    <x v="1"/>
  </r>
  <r>
    <x v="28"/>
    <m/>
    <n v="19030"/>
    <s v="FNC"/>
    <s v="Marco Aurelio Lisboa Leite"/>
    <s v="Compra emergencial de material elétrico para manutenção do laboratório HEPIC."/>
    <s v="Sim"/>
    <n v="470.26"/>
    <m/>
    <n v="470.26"/>
    <n v="0"/>
    <n v="1"/>
    <x v="0"/>
  </r>
  <r>
    <x v="28"/>
    <m/>
    <n v="19076"/>
    <s v="FNC"/>
    <s v="Wescley Teixeira"/>
    <s v="Prestação de serviço referente ao desenvolvimento de Portal Web para Grupo de Pesquisa HEPIC-IFUSP. Página da vertente brasileira do IPPOG (International Particle Physics Outreach Group, um grupo internacional de divulgação das Física de Partículas)."/>
    <s v="Sim"/>
    <n v="2500"/>
    <m/>
    <n v="2500"/>
    <n v="0"/>
    <n v="1"/>
    <x v="0"/>
  </r>
  <r>
    <x v="28"/>
    <m/>
    <n v="19128"/>
    <s v="FNC"/>
    <s v="Marco Aurelio Lisboa Leite"/>
    <s v="Compra de calcado segurança para sala limpa HEPIC"/>
    <s v="Sim"/>
    <n v="495.53"/>
    <m/>
    <n v="495.53"/>
    <n v="0"/>
    <n v="1"/>
    <x v="0"/>
  </r>
  <r>
    <x v="28"/>
    <d v="2025-01-21T00:00:00"/>
    <n v="18853"/>
    <s v="FNC"/>
    <s v="Marco Aurelio Lisboa Leite"/>
    <s v="Compra de componentes eletrônicos para laboratório (HEPIC). Reembolso Marco Leite, material pago via transferência bancária"/>
    <s v="Sim"/>
    <n v="744.39"/>
    <m/>
    <n v="744.39"/>
    <n v="0"/>
    <n v="1"/>
    <x v="0"/>
  </r>
  <r>
    <x v="28"/>
    <d v="2025-01-28T00:00:00"/>
    <n v="18878"/>
    <s v="FNC"/>
    <s v="Marco Aurelio Lisboa Leite"/>
    <s v="Compra componentes eletrotônicos para laboratório"/>
    <s v="Sim"/>
    <n v="17.82"/>
    <m/>
    <n v="17.82"/>
    <n v="0"/>
    <n v="1"/>
    <x v="0"/>
  </r>
  <r>
    <x v="28"/>
    <d v="2025-01-30T00:00:00"/>
    <n v="18901"/>
    <s v="FNC"/>
    <s v="Transposição interna"/>
    <s v="Referente taxa adm 10% GC 4609 - Recibo 04/2025 - Recebemos de Woo Freight Co, Ltd - Korea referente a venda de 120 Sampa (Sampa Tested Good)"/>
    <s v="Sim"/>
    <n v="2463.79"/>
    <m/>
    <n v="2463.79"/>
    <n v="0"/>
    <n v="1"/>
    <x v="0"/>
  </r>
  <r>
    <x v="28"/>
    <d v="2025-01-30T00:00:00"/>
    <n v="18902"/>
    <s v="FNC"/>
    <s v="POLI"/>
    <s v="Valor referente a 50% da venda de 120 Sampa (Sampa Tested Good) para o professor Wilhelmus van Noije - Remanejamento N° 2025 50078169"/>
    <s v="Sim"/>
    <n v="22174.11"/>
    <m/>
    <n v="22174.11"/>
    <n v="0"/>
    <n v="1"/>
    <x v="0"/>
  </r>
  <r>
    <x v="28"/>
    <d v="2025-01-30T00:00:00"/>
    <n v="18903"/>
    <s v="FNC"/>
    <s v="POLI"/>
    <s v="Valor referente a 50% da venda de 120 Sampa (Sampa Tested Good) para o professor Wilhelmus van Noije Remanejamento N° 2025 50078487"/>
    <s v="Sim"/>
    <n v="11087.05"/>
    <m/>
    <n v="11087.05"/>
    <n v="0"/>
    <n v="1"/>
    <x v="0"/>
  </r>
  <r>
    <x v="28"/>
    <d v="2025-02-17T00:00:00"/>
    <n v="18946"/>
    <s v="FNC"/>
    <s v="Marcel Keiji Kuriyama"/>
    <s v="4 Vibrastop de 70kg cada, rosca 3/8&quot; / para manutenção da infraestrutura do laboratório HEPIC/IFUSP"/>
    <s v="Sim"/>
    <n v="112"/>
    <m/>
    <n v="112"/>
    <n v="0"/>
    <n v="2"/>
    <x v="1"/>
  </r>
  <r>
    <x v="28"/>
    <d v="2025-02-18T00:00:00"/>
    <n v="18966"/>
    <s v="FNC"/>
    <s v="Marcel Keiji Kuriyama"/>
    <s v="Válvulas e conexões pneumáticas para a manutenção da infraestrutura do laboratório HEPIC/IFUSP"/>
    <s v="Sim"/>
    <n v="763.94"/>
    <m/>
    <n v="763.94"/>
    <n v="0"/>
    <n v="2"/>
    <x v="1"/>
  </r>
  <r>
    <x v="28"/>
    <d v="2025-03-21T00:00:00"/>
    <n v="19044"/>
    <s v="FNC"/>
    <s v="Marcel Keiji Kuriyama"/>
    <s v="10 caixas com 100 unidades de Luva Nitrilica preta sem pó / Para uso no laboratório HEPIC/IFUSP"/>
    <s v="Sim"/>
    <n v="324.47000000000003"/>
    <m/>
    <n v="324.47000000000003"/>
    <n v="0"/>
    <n v="3"/>
    <x v="2"/>
  </r>
  <r>
    <x v="28"/>
    <d v="2025-04-13T00:00:00"/>
    <n v="19110"/>
    <s v="FNC"/>
    <s v="Ricardo Menegasso"/>
    <s v="Tomada industrial femea 3P+T 32A 200/250V / Para manutenção da infraestrutura do laboratório HEPIC/IFUSP"/>
    <s v="Sim"/>
    <n v="251.7"/>
    <m/>
    <n v="251.7"/>
    <n v="0"/>
    <n v="4"/>
    <x v="3"/>
  </r>
  <r>
    <x v="28"/>
    <d v="2025-04-29T00:00:00"/>
    <n v="19145"/>
    <s v="FNC"/>
    <s v="Marco Aurelio Lisboa Leite"/>
    <s v="Material para manutenção das instalações do laboratório HEPIC"/>
    <s v="Sim"/>
    <n v="147.28"/>
    <m/>
    <n v="147.28"/>
    <n v="0"/>
    <n v="4"/>
    <x v="3"/>
  </r>
  <r>
    <x v="28"/>
    <d v="2025-05-05T00:00:00"/>
    <n v="19165"/>
    <s v="FNC"/>
    <s v="Marcel Keiji Kuriyama"/>
    <s v="Parafusos, porcas e arruelas de aço inox para manutenção da infra-estrutura do laboratório HEPIC/IFUSP"/>
    <s v="Sim"/>
    <n v="249"/>
    <m/>
    <n v="249"/>
    <n v="0"/>
    <n v="5"/>
    <x v="4"/>
  </r>
  <r>
    <x v="28"/>
    <d v="2025-05-20T00:00:00"/>
    <n v="19222"/>
    <s v="FNC"/>
    <s v="Marcel Keiji Kuriyama"/>
    <s v="Compra de válvulas e conexões pneumáticas para manutenção da infraestrutura do laboratório HEPIC/IFUSP."/>
    <s v="Sim"/>
    <n v="580.55999999999995"/>
    <m/>
    <n v="580.55999999999995"/>
    <n v="0"/>
    <n v="5"/>
    <x v="4"/>
  </r>
  <r>
    <x v="28"/>
    <d v="2025-05-25T00:00:00"/>
    <n v="19236"/>
    <s v="FNC"/>
    <s v="Marco Aurelio Lisboa Leite"/>
    <s v="Compra material para laboratório"/>
    <s v="Sim"/>
    <n v="152.63999999999999"/>
    <m/>
    <n v="152.63999999999999"/>
    <n v="0"/>
    <n v="5"/>
    <x v="4"/>
  </r>
  <r>
    <x v="28"/>
    <d v="2025-05-25T00:00:00"/>
    <n v="19237"/>
    <s v="FNC"/>
    <s v="Marco Aurelio Lisboa Leite"/>
    <s v="Compra material para laboratório"/>
    <s v="Sim"/>
    <n v="62.9"/>
    <m/>
    <n v="62.9"/>
    <n v="0"/>
    <n v="5"/>
    <x v="4"/>
  </r>
  <r>
    <x v="28"/>
    <d v="2025-06-06T00:00:00"/>
    <n v="19301"/>
    <s v="FNC"/>
    <s v="Marcel Keiji Kuriyama"/>
    <s v="Bandeja de rack 2U para manutenção da infraestrutura do laboratório HEPIC/IFUSP"/>
    <s v="Não"/>
    <n v="85.63"/>
    <m/>
    <n v="0"/>
    <n v="85.63"/>
    <n v="6"/>
    <x v="5"/>
  </r>
  <r>
    <x v="28"/>
    <d v="2025-06-09T00:00:00"/>
    <n v="19308"/>
    <s v="FNC"/>
    <s v="Marcel Keiji Kuriyama"/>
    <s v="6 Cotovelo macho de latão e 10 porca 3/8"/>
    <s v="Não"/>
    <n v="191.48"/>
    <m/>
    <n v="0"/>
    <n v="191.48"/>
    <n v="6"/>
    <x v="5"/>
  </r>
  <r>
    <x v="28"/>
    <d v="2025-06-11T00:00:00"/>
    <n v="19313"/>
    <s v="FNC"/>
    <s v="Marcel Keiji Kuriyama"/>
    <s v="Porcas e parafusos de plástico para a manutenção da infraestrutura do laboratório HEPIC/IFUSP"/>
    <s v="Não"/>
    <n v="235"/>
    <m/>
    <n v="0"/>
    <n v="235"/>
    <n v="6"/>
    <x v="5"/>
  </r>
  <r>
    <x v="28"/>
    <d v="2025-06-17T00:00:00"/>
    <n v="19319"/>
    <s v="FNC"/>
    <s v="Ricardo Menegasso"/>
    <s v="Compra de componentes eletrônicos para a manutenção da infra-estrutura do laboratório HEPIC/IFUSP"/>
    <s v="Não"/>
    <n v="140.72"/>
    <m/>
    <n v="0"/>
    <n v="140.72"/>
    <n v="6"/>
    <x v="5"/>
  </r>
  <r>
    <x v="28"/>
    <d v="2025-07-02T00:00:00"/>
    <n v="19341"/>
    <s v="FNC"/>
    <s v="Marcel Keiji Kuriyama"/>
    <s v="7 unidades de Conector metálico 1/4&quot; BSP x tubo 6mm para manutenção da infraestrutura do laboratório HEPIC/IFUSP"/>
    <s v="Não"/>
    <n v="159.94999999999999"/>
    <m/>
    <n v="0"/>
    <n v="159.94999999999999"/>
    <n v="7"/>
    <x v="6"/>
  </r>
  <r>
    <x v="28"/>
    <d v="2025-07-08T00:00:00"/>
    <n v="19352"/>
    <s v="FNC"/>
    <s v="Marcel Keiji Kuriyama"/>
    <s v="Compra de filamento flexível (TPU) para impressão 3D, para manutenção da infraestrutura do laboratório HEPIC/IFUSP"/>
    <s v="Não"/>
    <n v="255"/>
    <m/>
    <n v="0"/>
    <n v="255"/>
    <n v="7"/>
    <x v="6"/>
  </r>
  <r>
    <x v="29"/>
    <d v="2025-03-18T00:00:00"/>
    <n v="19035"/>
    <s v="DIR-CCEX"/>
    <s v="Auxílio financeiro Aluno"/>
    <s v="Participação no Simpósio 90 Anos de Física No IFUSP Vitória Vieira Chirazava, Rebeca Alice Santos Leiva, Mariana Madeo Morilhas e Lucas Marins NE 5263511, NE 5263520, NE 5263538 e NE 5263546 Obs: Empenhos feitos em 2024"/>
    <s v="Sim"/>
    <n v="2400"/>
    <m/>
    <n v="2400"/>
    <n v="0"/>
    <n v="3"/>
    <x v="2"/>
  </r>
  <r>
    <x v="30"/>
    <d v="2025-01-29T00:00:00"/>
    <n v="18886"/>
    <s v="ATO"/>
    <s v="Costa Paiva Engenharia Ltda."/>
    <s v="NE.02805234 - Reforma da Cobertura do Edifício Oscar Sala - DDC 207346 - DC 0106523 - Alterado o valor de R$ 896.948,25..."/>
    <s v="Sim"/>
    <n v="625300"/>
    <m/>
    <n v="625300"/>
    <n v="0"/>
    <n v="1"/>
    <x v="0"/>
  </r>
  <r>
    <x v="31"/>
    <d v="2025-04-17T00:00:00"/>
    <n v="19120"/>
    <s v="DIR"/>
    <s v="Bolsa Intercâmbio"/>
    <s v="Bolsa Intercâmbio - Internacionalização com Inclusão - Mulheres na Pós-graduação - Processo: 24.1.240.43.0"/>
    <s v="Sim"/>
    <n v="20000"/>
    <m/>
    <n v="20000"/>
    <n v="0"/>
    <n v="4"/>
    <x v="3"/>
  </r>
  <r>
    <x v="31"/>
    <d v="2025-06-06T00:00:00"/>
    <n v="19302"/>
    <s v="DIR"/>
    <s v="AUCANI"/>
    <s v="Remanejamento N° 2025 50302069 - Grupo 246 - Programa de Bolsas Intercâmbio Internacional - Devolução referente ao REMANEJAMENTO 50273628 / 2024- Grupo 246 - Programa de Bolsas Intercâmbio Internacional - Edital AUCANI 1915/2024 - Portaria GR 6640/2015"/>
    <s v="Sim"/>
    <n v="56000"/>
    <m/>
    <n v="56000"/>
    <n v="0"/>
    <n v="6"/>
    <x v="5"/>
  </r>
  <r>
    <x v="32"/>
    <d v="2025-01-15T00:00:00"/>
    <n v="18838"/>
    <s v="FAP"/>
    <s v="AIRPHOENIX SERVIÇOS INTERNACIONAIS LTDA"/>
    <s v="Despesa de despacho aduaneiro referente a importação de coletor automatizado de bioaerossóis - filme de poliéster - DC 88207/2024 - NE 148619/2025 - Processo: 154.0000451/2024-97 - Complemento GO 18837"/>
    <s v="Sim"/>
    <n v="3634"/>
    <m/>
    <n v="3634"/>
    <n v="0"/>
    <n v="1"/>
    <x v="0"/>
  </r>
  <r>
    <x v="32"/>
    <d v="2025-02-04T00:00:00"/>
    <n v="18918"/>
    <s v="FAP"/>
    <s v="Transposição interna"/>
    <s v="Ressarcimento de grupo orçamentário, em razão de desembaraço aduaneiro - REMANEJAMENTO 50085165 / 2025 - - Contrapartida GC 4642"/>
    <s v="Sim"/>
    <n v="3634"/>
    <m/>
    <n v="3634"/>
    <n v="0"/>
    <n v="2"/>
    <x v="1"/>
  </r>
  <r>
    <x v="33"/>
    <m/>
    <n v="18914"/>
    <s v="FGE"/>
    <s v="Technolab Soluções"/>
    <s v="Serviço de manutenção preventiva simples com calibração em balança analítica. Nº de Patrimônio 043.008765"/>
    <s v="Sim"/>
    <n v="800"/>
    <m/>
    <n v="800"/>
    <n v="0"/>
    <n v="1"/>
    <x v="0"/>
  </r>
  <r>
    <x v="34"/>
    <d v="2025-02-10T00:00:00"/>
    <n v="18948"/>
    <s v="FEP"/>
    <s v="PRPI"/>
    <s v="Devolução do saldo remanescente referente ao Prog Inst de Apoio aos Novos Docentes da USP - REMANEJAMENTO 50183066 / 2023 - Edital PRPI Programa de Apoio a Novos Docentes- ano 2023- edição 1 (39) - Remanejamento N° 2025 50095365"/>
    <s v="Sim"/>
    <n v="702.4"/>
    <m/>
    <n v="702.4"/>
    <n v="0"/>
    <n v="2"/>
    <x v="1"/>
  </r>
  <r>
    <x v="35"/>
    <d v="2025-05-08T00:00:00"/>
    <n v="19194"/>
    <s v="FNC"/>
    <s v="Diárias"/>
    <s v="Pgto Diária N° 202500026 - Valdir Brunetti Scarduelli - Destino: Buenos Aires/DF-Argentina Convênio: 0 Saida Prevista: 18/05/2025 - 00:01 Término Prevista: 24/05/2025 - 23:59 Diárias Internacionais: 7 - Finalidade da Diária: Serão realizadas medidas em coincidência temporal para a identificação de fragmentos provenientes de reações de breakup induzidas pelo projétil fracamente ligado 10B em alvos de 118Sn e 197Au."/>
    <s v="Sim"/>
    <n v="12850.43"/>
    <m/>
    <n v="12850.43"/>
    <n v="0"/>
    <n v="5"/>
    <x v="4"/>
  </r>
  <r>
    <x v="35"/>
    <d v="2025-06-03T00:00:00"/>
    <n v="19281"/>
    <s v="FNC"/>
    <s v="Meru Viagens EIRELI"/>
    <s v="Pagamento do passagem aérea para trabalho científico no Centro Atómico Constituyentes - Buenos Aires - Argentina - de 18 a 24/05/2025 - DDC 122431 - Fatura 28099..."/>
    <s v="Sim"/>
    <n v="1957.81"/>
    <m/>
    <n v="1957.81"/>
    <n v="0"/>
    <n v="6"/>
    <x v="5"/>
  </r>
  <r>
    <x v="36"/>
    <d v="2025-01-15T00:00:00"/>
    <n v="18837"/>
    <s v="FAP"/>
    <s v="AIRPHOENIX SERVIÇOS INTERNACIONAIS LTDA"/>
    <s v="Despesa de despacho aduaneiro referente a importação de coletor automatizado de bioaerossóis - filme de poliéster - DC 88207/2024 - NE 148252/2025 - Processo: 154.0000451/2024-97 - Complemento GO 18838"/>
    <s v="Sim"/>
    <n v="5173.01"/>
    <m/>
    <n v="5173.01"/>
    <n v="0"/>
    <n v="1"/>
    <x v="0"/>
  </r>
  <r>
    <x v="36"/>
    <d v="2025-02-04T00:00:00"/>
    <n v="18917"/>
    <s v="FAP"/>
    <s v="Transposição interna"/>
    <s v="Ressarcimento de grupo orçamentário, devido uma importação que estava aguardando desembaraço aduaneiro REMANEJAMENTO 50085181 / 2025 - Contrapartida GC 4641"/>
    <s v="Sim"/>
    <n v="5173.01"/>
    <m/>
    <n v="5173.01"/>
    <n v="0"/>
    <n v="2"/>
    <x v="1"/>
  </r>
  <r>
    <x v="37"/>
    <d v="2025-01-24T00:00:00"/>
    <n v="18867"/>
    <s v="DIR"/>
    <s v="Imperpluv Impermeabilização Pintura e Reformas EPP"/>
    <s v="Reforma da cobertura FEP - DC 52164 - Processo: 154.00002672/2024-08 - Exercício 2024 NE 4892981/2024 GO18428 e GC 4542 - Exercício de 2025 NE 396353 / 2025"/>
    <s v="Sim"/>
    <n v="240000"/>
    <m/>
    <n v="240000"/>
    <n v="0"/>
    <n v="1"/>
    <x v="0"/>
  </r>
  <r>
    <x v="38"/>
    <d v="2025-01-30T00:00:00"/>
    <n v="18897"/>
    <s v="DIR"/>
    <s v="PRIP"/>
    <s v="Devolução saldo remanescente referente &quot;Apoio Financeiro a Projetos que visem a promoção do bem estar físico, mental e social dos servidores técnicos administrativos&quot; - Edital PRIP 04/2023 - BEM ESTAR E PERTENCIMENTO. Remanejamento 50171345 / 2024"/>
    <s v="Sim"/>
    <n v="26.08"/>
    <m/>
    <n v="26.08"/>
    <n v="0"/>
    <n v="1"/>
    <x v="0"/>
  </r>
  <r>
    <x v="38"/>
    <d v="2025-04-25T00:00:00"/>
    <n v="19142"/>
    <s v="DIR"/>
    <s v="Wanda Gabriel Pereira Engel"/>
    <s v="Aquisição de material de apoio para o Projeto &quot;A Ginástica Laboral como Elemento de Bem-Estar e Integração&quot;, contemplado via Edital PRIP nº 01/2024 - Bem-Estar e Pertencimento, da Pró-Reitoria de Inclusão e Pertencimento da USP (PRIP-USP)."/>
    <s v="Sim"/>
    <n v="1499.78"/>
    <m/>
    <n v="1499.78"/>
    <n v="0"/>
    <n v="4"/>
    <x v="3"/>
  </r>
  <r>
    <x v="38"/>
    <d v="2025-06-06T00:00:00"/>
    <n v="19303"/>
    <s v="DIR"/>
    <s v="Monitores Bolsistas"/>
    <s v="Programa bem estar e movimento Exercício de 2025 - Processo: 25.1.000062.43.6"/>
    <s v="Sim"/>
    <n v="7800"/>
    <m/>
    <n v="7800"/>
    <n v="0"/>
    <n v="6"/>
    <x v="5"/>
  </r>
  <r>
    <x v="39"/>
    <d v="2025-02-19T00:00:00"/>
    <n v="18973"/>
    <s v="FMA"/>
    <s v="Diárias"/>
    <s v="Pgto Diária N° 202500012 - Eduardo Tremea Casali - 15238441 Unidade - 43 - Instituto de Física - Destino: Cambridge/MA-Estados Unidos da América Convênio: 0 - Saída Prevista: 13/02/2025 - 00:01 Término Prevista: 21/02/2025 - 23:59 Diárias Internacionais: 9 - Finalidade da Diária: Participação na conferência Simons Workshop on Celestial Holography, Harvard -"/>
    <s v="Sim"/>
    <n v="16408.22"/>
    <m/>
    <n v="16408.22"/>
    <n v="0"/>
    <n v="2"/>
    <x v="1"/>
  </r>
  <r>
    <x v="39"/>
    <d v="2025-05-07T00:00:00"/>
    <n v="19188"/>
    <s v="FMA"/>
    <s v="Diárias"/>
    <s v="Pgto Diária N° 202500028 - Eduardo Tremea Casali - Destino: New York/-Estados Unidos da América Convênio: 0 - Saida Prevista: 13/04/2025 - 00:01 Término Prevista: 15/04/2025 - 23:59 Diárias Internacionais: 3 - Finalidade da Diária: Requere-se o afastamento para participar na conferˆencia Simons Collabora-tion on Celestial Holography Satellite Meeting e na subsequente Simons Collab-oration on Celestial Holography Annual Meeting, ambas em Nova Iorque"/>
    <s v="Sim"/>
    <n v="5491.58"/>
    <m/>
    <n v="5491.58"/>
    <n v="0"/>
    <n v="5"/>
    <x v="4"/>
  </r>
  <r>
    <x v="40"/>
    <d v="2025-05-12T00:00:00"/>
    <n v="19203"/>
    <s v="FMT"/>
    <s v="Udimaxbr Comercio Ltda."/>
    <s v="NE.03032778 - aquisição de adaptador de conector (cabo conversor gpib-usb) p/ uso no Lab. de Novos Semi Condutores - DDC 75638 - DC 28451 - Alterado o valor de R$ 1.639,14..."/>
    <s v="Sim"/>
    <n v="999"/>
    <m/>
    <n v="999"/>
    <n v="0"/>
    <n v="5"/>
    <x v="4"/>
  </r>
  <r>
    <x v="40"/>
    <d v="2025-06-05T00:00:00"/>
    <n v="19298"/>
    <s v="FMT"/>
    <s v="The Vienna University of Technology"/>
    <s v="NE.02973005 - Pagamento de taxa de inscrição para participação em conferência na The Vienna University of Technology - Áustria - DDC 161755 - DC 54118 - Alterado de valor de R$ 4.029,99..."/>
    <s v="Sim"/>
    <n v="3705.62"/>
    <m/>
    <n v="3705.62"/>
    <n v="0"/>
    <n v="6"/>
    <x v="5"/>
  </r>
  <r>
    <x v="40"/>
    <d v="2025-06-05T00:00:00"/>
    <n v="19299"/>
    <s v="FMT"/>
    <s v="Germano Maioli Penello"/>
    <s v="Pagamento de diárias p/ participar na conferência &quot;Mid-IR Optoelectronics: Materials and Devices XVII&quot; - entre os dias 13 a 16 de Julho de 2025. Trabalho aceito para apresentação em formato de poster. Site do evento: https://miomd2025.conf.tuwien.ac.at/..."/>
    <s v="Sim"/>
    <n v="16470.02"/>
    <m/>
    <n v="16470.02"/>
    <n v="0"/>
    <n v="6"/>
    <x v="5"/>
  </r>
  <r>
    <x v="40"/>
    <d v="2025-06-12T00:00:00"/>
    <n v="19318"/>
    <s v="FMT"/>
    <s v="Banco do Brasil"/>
    <s v="NE.03076511 - Pagamento de taxa bancaria - INVOICE 0 - instituição The Vienna University of Technology - DC 54118 - Alterado o valor de R$ 130,00.."/>
    <s v="Sim"/>
    <n v="125"/>
    <m/>
    <n v="125"/>
    <n v="0"/>
    <n v="6"/>
    <x v="5"/>
  </r>
  <r>
    <x v="40"/>
    <d v="2025-06-13T00:00:00"/>
    <n v="19324"/>
    <s v="FMT"/>
    <s v="Meru Viagens EIRELI"/>
    <s v="Pagamento do passagem aérea para participação na &quot;Conferência Mid-IR Optoelectronics: Materials and Devices XVII&quot; - Viena - Áustria - de 13 a 16/07/2025 - DDC 161755 - Fatura 28818..."/>
    <s v="Sim"/>
    <n v="9835.23"/>
    <m/>
    <n v="9835.23"/>
    <n v="0"/>
    <n v="6"/>
    <x v="5"/>
  </r>
  <r>
    <x v="41"/>
    <d v="2025-02-26T00:00:00"/>
    <n v="19002"/>
    <s v="FMT"/>
    <s v="Diárias"/>
    <s v="Pgto Diária N° 202500010 - Luana Sucupira Pedroza - 3284538 Unidade - 43 - Instituto de Física - Destino: Anaheim/CA-Estados Unidos da América Convênio: 0 - Saida Prevista: 15/03/2025 - 00:01 Término Prevista: 22/03/2025 - 23:59 Diárias Internacionais: 8 - Finalidade da Diária: Participação no APS Global Physics Summit - joint March Meeting and April Meeting"/>
    <s v="Sim"/>
    <n v="14789.89"/>
    <m/>
    <n v="14789.89"/>
    <n v="0"/>
    <n v="2"/>
    <x v="1"/>
  </r>
  <r>
    <x v="41"/>
    <d v="2025-06-02T00:00:00"/>
    <n v="19277"/>
    <s v="FMT"/>
    <s v="Auxilio Aluno"/>
    <s v="NE - 02858257/2025 - João Gabriel Cardozo Castro - Participar dos eventos CNPEM/ILUM-Max Planck Meeting on Electronic Structure Methods and Materials Informatics&quot; e &quot;INCT Materials Informatics Meeting 2025&quot; em Campinas - SP - De 30/06 a 04/07/2025 - Proc. 25.1.105.43.7"/>
    <s v="Sim"/>
    <n v="810"/>
    <m/>
    <n v="810"/>
    <n v="0"/>
    <n v="6"/>
    <x v="5"/>
  </r>
  <r>
    <x v="42"/>
    <d v="2025-02-05T00:00:00"/>
    <n v="18922"/>
    <s v="DIR"/>
    <s v="Diárias"/>
    <s v="Pgto Diária N° 202500005 - Rafael Ferreira Pinto do Rego Barros, Destino: Campinas/SP-Brasil Saída Prevista: 14/01/2025 - 09:00 Término Prevista: 15/01/2025 - 17:00 Diárias Nacionais: Completas: 1 - Simples: 0 - Finalidade da Diária: Este afastamento visa uma visita à Unicamp, a fim de engajar em discussões com o Prof. Marcelo Terra Cunha. A ocasião se dá diante da visita do Prof. Fernando Melo (CBPF - Rede Rio Quântica), que apresentará seu trabalho na realização da Rede rio Quântica"/>
    <s v="Sim"/>
    <n v="555.29999999999995"/>
    <m/>
    <n v="555.29999999999995"/>
    <n v="0"/>
    <n v="2"/>
    <x v="1"/>
  </r>
  <r>
    <x v="42"/>
    <d v="2025-05-05T00:00:00"/>
    <n v="19167"/>
    <s v="DIR"/>
    <s v="Diárias"/>
    <s v="Pgto Diária N° 202500016 - Rafael Ferreira Pinto do Rego Barros - Destino: Abu Dhabi/AD-Emirados Árabes Unidos Convênio: 0 Saida Prevista: 03/05/2025 - 00:01 Término Prevista: 09/05/2025 - 23:59 Diárias Internacionais: 7 - Finalidade da Diária: Este afastamento visa a minha participação na conferência PhotonIcs and Electromagnetics Research Symposium - PIERS 2025, para a qual fui convidado. A conferência acontecerá entre 04 e 08/05 em Abu Dhabi."/>
    <s v="Sim"/>
    <n v="12630.91"/>
    <m/>
    <n v="12630.91"/>
    <n v="0"/>
    <n v="5"/>
    <x v="4"/>
  </r>
  <r>
    <x v="42"/>
    <d v="2025-05-07T00:00:00"/>
    <n v="19185"/>
    <s v="FEP"/>
    <s v="Diárias"/>
    <s v="Pgto Diária N° 202500032 - Rafael Ferreira Pinto do Rego Barros - Destino: Belém/PA-Brasil Convênio: 0 Saída Prevista: 18/05/2025 - 07:55 Término Prevista: 22/05/2025 - 16:05 Diárias Nacionais: Completas: 4 - Simples: 1 - Finalidade da Diária: Este afastamento visa a minha participação no Encontro de Outono da Sociedade Brasileira de Física (EOSBF)"/>
    <s v="Sim"/>
    <n v="2498.85"/>
    <m/>
    <n v="2498.85"/>
    <n v="0"/>
    <n v="5"/>
    <x v="4"/>
  </r>
  <r>
    <x v="43"/>
    <d v="2025-02-26T00:00:00"/>
    <n v="19000"/>
    <s v="FGE"/>
    <s v="Lucas Medeiros Cornetta"/>
    <s v="Pagamento de Inscrição do Autumn Meeting 2025 - SBF Período: 18 a 22 de maio de 2025 Local: Belém - PA"/>
    <s v="Sim"/>
    <n v="935"/>
    <m/>
    <n v="935"/>
    <n v="0"/>
    <n v="2"/>
    <x v="1"/>
  </r>
  <r>
    <x v="43"/>
    <d v="2025-05-06T00:00:00"/>
    <n v="19182"/>
    <s v="FGE"/>
    <s v="Diárias"/>
    <s v="Pgto Diária N° 202500031 - Lucas Medeiros Cornetta - Destino: Belém/PA-Brasil Convênio: 0 Saida Prevista: 17/05/2025 - 08:00 Término Prevista: 22/05/2025 - 16:00 Diárias Nacionais: Completas: 5 - Simples: 0 - Finalidade da Diária: Participação no evento científico (congresso) 2025 Autumn Meeting of the Brazilian Physical Society (Encontro de Outono da Sociedade Brasileira de Física - EOSBF2025)."/>
    <s v="Sim"/>
    <n v="2776.5"/>
    <m/>
    <n v="2776.5"/>
    <n v="0"/>
    <n v="5"/>
    <x v="4"/>
  </r>
  <r>
    <x v="43"/>
    <d v="2025-05-07T00:00:00"/>
    <n v="19186"/>
    <s v="FGE"/>
    <s v="Diárias"/>
    <s v="Pgto Diária N° 202500017 - Lucas Medeiros Cornetta - Destino: Sapporo/-Japão Convênio: 0 Saida Prevista: 28/07/2025 - 00:01 Término Prevista: 06/08/2025 - 23:59 Diárias Internacionais: 10 - Finalidade da Diária: Apresentação oral de trabalho no congresso 34th International Conference on Photonic, Electronic and Atomic Collisions (ICPEAC 2025)."/>
    <s v="Sim"/>
    <n v="18305.28"/>
    <m/>
    <n v="18305.28"/>
    <n v="0"/>
    <n v="5"/>
    <x v="4"/>
  </r>
  <r>
    <x v="43"/>
    <d v="2025-05-28T00:00:00"/>
    <n v="19263"/>
    <s v="FGE"/>
    <s v="Lucas Medeiros Cornetta"/>
    <s v="Apresentação oral de trabalho no congresso 34th International Conference on Photonic, Electronic and Atomic Collisions (ICPEAC 2025), a ser realizado na cidade de Sapporo, Hokkaido, Japão."/>
    <s v="Sim"/>
    <n v="3139"/>
    <m/>
    <n v="3139"/>
    <n v="0"/>
    <n v="5"/>
    <x v="4"/>
  </r>
  <r>
    <x v="43"/>
    <d v="2025-06-13T00:00:00"/>
    <n v="19322"/>
    <s v="FGE"/>
    <s v="Lucas Medeiros Cornetta"/>
    <s v="Solicito reembolso para o Prof. Lucas Medeiros Cornetta referente pagamento de inscrição no valor de R$ 80,00 para Breno Martins de Oliveira ; R$ 80,00 para Daniel Monteiro Pereira e R$ 80,00 para Grabrielle Maia Gimenez no período de 15 a 16 de agosto na 6th School on X-ray Spectroscopy Methods. E pagamento de inscrição no valor de R$ 300,00 para Daniel Monteiro Pereira e R$ 300,00 para Grabrielle Maia Gimenez no período de 18 a 21 de agosto no Workshop on Resonant Inelastic and Elastic X-ray Scattering. Os dois eventos serão realizados em Campinas-SP promovido pelo CNPEM."/>
    <s v="Sim"/>
    <n v="840"/>
    <m/>
    <n v="840"/>
    <n v="0"/>
    <n v="6"/>
    <x v="5"/>
  </r>
  <r>
    <x v="44"/>
    <d v="2025-01-30T00:00:00"/>
    <n v="18904"/>
    <s v="FMA"/>
    <s v="Danilo Cius"/>
    <s v="Pagamento de bolsa pós Doc Exercício 2025 NE 470286/2025"/>
    <s v="Sim"/>
    <n v="101750.39999999999"/>
    <m/>
    <n v="101750.39999999999"/>
    <n v="0"/>
    <n v="1"/>
    <x v="0"/>
  </r>
  <r>
    <x v="45"/>
    <d v="2025-02-03T00:00:00"/>
    <n v="18911"/>
    <s v="FMT"/>
    <s v="Saldo Exercício Anterior"/>
    <s v="Saldo remanescente do Exercício Anterior - Grupo 57 - Projetos Especiais - Auxílio financeiro para o evento &quot;São Paulo School of Advanced Science on Quantum Materials&quot;"/>
    <s v="Sim"/>
    <n v="9600"/>
    <m/>
    <n v="9600"/>
    <n v="0"/>
    <n v="2"/>
    <x v="1"/>
  </r>
  <r>
    <x v="46"/>
    <d v="2025-01-29T00:00:00"/>
    <n v="18887"/>
    <s v="ATO"/>
    <s v="Kenoo Arquitetura &amp; Engenharia Ltda - ME"/>
    <s v="NE.02806508 - Reforma de Cobertura e correção de patologias internas e externas causadas pela perda de estanqueidade de Cobertura de Auditórios e Espaço Didáticos - DDC 330954 - DC 125340 - Alterado o valor de R$ 1.135.290,71..."/>
    <s v="Sim"/>
    <n v="847000"/>
    <m/>
    <n v="847000"/>
    <n v="0"/>
    <n v="1"/>
    <x v="0"/>
  </r>
  <r>
    <x v="46"/>
    <d v="2025-01-29T00:00:00"/>
    <n v="18890"/>
    <s v="ATO"/>
    <s v="Reserva"/>
    <s v="Reserva 452075 - Reforma Interna do Auditório Adma Jafet - DDC 357143 - DC 1928..."/>
    <s v="Não"/>
    <n v="147038.48000000001"/>
    <m/>
    <n v="0"/>
    <n v="147038.48000000001"/>
    <n v="1"/>
    <x v="0"/>
  </r>
  <r>
    <x v="46"/>
    <d v="2025-04-29T00:00:00"/>
    <n v="19153"/>
    <s v="ATO"/>
    <s v="Reserva"/>
    <s v="Reserva 2197552 - Pregão - Reforma de sala para instalação do Laboratório de Física Médica - DDC 13039 - DC 11028..."/>
    <s v="Não"/>
    <n v="323812.28999999998"/>
    <m/>
    <n v="0"/>
    <n v="323812.28999999998"/>
    <n v="4"/>
    <x v="3"/>
  </r>
  <r>
    <x v="46"/>
    <d v="2025-05-20T00:00:00"/>
    <n v="19225"/>
    <s v="DIR"/>
    <s v="Forte Construções e Serviços Ltda"/>
    <s v="Reforma interna do auditório Adma Jafet para manutenção da qualidade inicial da edificação - DC 45038/2025 - NE 03604372/2025"/>
    <s v="Sim"/>
    <n v="108000"/>
    <m/>
    <n v="108000"/>
    <n v="0"/>
    <n v="5"/>
    <x v="4"/>
  </r>
  <r>
    <x v="47"/>
    <d v="2025-01-24T00:00:00"/>
    <n v="18870"/>
    <s v="FMT"/>
    <s v="Bolsa Pós Doc"/>
    <s v="Grupo: 057 Projetos Especiais - Rem. 50368920/2024 - Atena: Edital PRPI Edital para distribuição de bolsas do Programa FGA- ano 2024- edição 2 (22) - Outorgado: Prof. (a) Dr.(a) Gustavo Martini Dalpian / IF..."/>
    <s v="Sim"/>
    <n v="67833.600000000006"/>
    <m/>
    <n v="67833.600000000006"/>
    <n v="0"/>
    <n v="1"/>
    <x v="0"/>
  </r>
  <r>
    <x v="48"/>
    <d v="2025-02-04T00:00:00"/>
    <n v="18915"/>
    <s v="DIR"/>
    <s v="Carlos Roberto |Marques"/>
    <s v="Compra para manutenção experimentos e bancadas"/>
    <s v="Sim"/>
    <n v="2003.24"/>
    <m/>
    <n v="2003.24"/>
    <n v="0"/>
    <n v="2"/>
    <x v="1"/>
  </r>
  <r>
    <x v="48"/>
    <d v="2025-02-12T00:00:00"/>
    <n v="18953"/>
    <s v="DIR"/>
    <s v="Sueli Maria de Lima"/>
    <s v="Reembolso no valor de R$ 97,01, referente a compra de uma caixa de suporte e alguns itens de curativos como, mertiolate, água oxigenada, band-aid, pomada de queimaduras, gases e algodão, utilizados em casos emergenciais no Show de Física da IF."/>
    <s v="Sim"/>
    <n v="97.01"/>
    <m/>
    <n v="97.01"/>
    <n v="0"/>
    <n v="2"/>
    <x v="1"/>
  </r>
  <r>
    <x v="48"/>
    <d v="2025-02-27T00:00:00"/>
    <n v="19005"/>
    <s v="DIR"/>
    <s v="Carlos Roberto Marques"/>
    <s v="Compra para manutenção dos experimentos e bancadas"/>
    <s v="Sim"/>
    <n v="1005.9"/>
    <m/>
    <n v="1005.9"/>
    <n v="0"/>
    <n v="2"/>
    <x v="1"/>
  </r>
  <r>
    <x v="48"/>
    <d v="2025-03-31T00:00:00"/>
    <n v="19074"/>
    <s v="DIR"/>
    <s v="Carlos Roberto Marques"/>
    <s v="Compras para experimentos e manutenção Show de Física"/>
    <s v="Sim"/>
    <n v="996.96"/>
    <m/>
    <n v="996.96"/>
    <n v="0"/>
    <n v="3"/>
    <x v="2"/>
  </r>
  <r>
    <x v="48"/>
    <d v="2025-05-05T00:00:00"/>
    <n v="19163"/>
    <s v="DIR"/>
    <s v="Carlos Roberto Marques"/>
    <s v="Compra para manutenção e execução de experimentos"/>
    <s v="Sim"/>
    <n v="996.01"/>
    <m/>
    <n v="996.01"/>
    <n v="0"/>
    <n v="5"/>
    <x v="4"/>
  </r>
  <r>
    <x v="48"/>
    <d v="2025-05-14T00:00:00"/>
    <n v="19211"/>
    <s v="DIR"/>
    <s v="Sueli Maria de Lima"/>
    <s v="Compra de 06 pacotes com 10 em cada unidade total de 60 salgadinhos para serem utilizados no show de física"/>
    <s v="Sim"/>
    <n v="125.4"/>
    <m/>
    <n v="125.4"/>
    <n v="0"/>
    <n v="5"/>
    <x v="4"/>
  </r>
  <r>
    <x v="48"/>
    <d v="2025-06-02T00:00:00"/>
    <n v="19272"/>
    <s v="DIR"/>
    <s v="Carlos Roberto Marques"/>
    <s v="Compra para manutenção do balcão e experimentos"/>
    <s v="Sim"/>
    <n v="1997.84"/>
    <m/>
    <n v="1997.84"/>
    <n v="0"/>
    <n v="6"/>
    <x v="5"/>
  </r>
  <r>
    <x v="48"/>
    <d v="2025-06-12T00:00:00"/>
    <n v="19316"/>
    <s v="DIR"/>
    <s v="Carlos Roberto Marques"/>
    <s v="confecção e manutenção de experimentos."/>
    <s v="Não"/>
    <n v="525.42999999999995"/>
    <m/>
    <n v="0"/>
    <n v="525.42999999999995"/>
    <n v="6"/>
    <x v="5"/>
  </r>
  <r>
    <x v="49"/>
    <d v="2025-05-20T00:00:00"/>
    <n v="19223"/>
    <s v="FEP"/>
    <s v="Cristiano Luis Pinto de Oliveira"/>
    <s v="Pagamento de diárias para participar da &quot;EOSBF2025&quot; na cidade de Belém do Pará, apresentando trabalho oral - dias 18 a 22/05/2025."/>
    <s v="Sim"/>
    <n v="3165.21"/>
    <m/>
    <n v="3165.21"/>
    <n v="0"/>
    <n v="5"/>
    <x v="4"/>
  </r>
  <r>
    <x v="50"/>
    <d v="2025-03-25T00:00:00"/>
    <n v="19054"/>
    <s v="DIR"/>
    <s v="Pró-Reitoria de Inclusão e Pertencimento"/>
    <s v="Remanejamento referene ao pagamento de 670 tickets fornecidos nos dias 11 e 20/02/2025 e 10/03/2025 REM 50149449"/>
    <s v="Sim"/>
    <n v="6700"/>
    <m/>
    <n v="6700"/>
    <n v="0"/>
    <n v="3"/>
    <x v="2"/>
  </r>
  <r>
    <x v="50"/>
    <d v="2025-03-28T00:00:00"/>
    <n v="19072"/>
    <s v="DIR"/>
    <s v="Andréa Schlegel"/>
    <s v="Aquisição de material para confecção de crachás para o curso Masterclasses 2025."/>
    <s v="Sim"/>
    <n v="37.799999999999997"/>
    <m/>
    <n v="37.799999999999997"/>
    <n v="0"/>
    <n v="3"/>
    <x v="2"/>
  </r>
  <r>
    <x v="50"/>
    <d v="2025-04-07T00:00:00"/>
    <n v="19093"/>
    <s v="DIR"/>
    <s v="Nutricap Comércios de Produtos Alimentícios LTDA"/>
    <s v="Solicitação do Prof. Marcelo Munhoz de dois serviços de lanche para os eventos do Materclasses 'Atlas', ocorrido dia 13 de março de 2025 e do Materclasses 'Particle Therapy', ocorrido em 03 de abril de 2025."/>
    <s v="Sim"/>
    <n v="1300"/>
    <m/>
    <n v="1300"/>
    <n v="0"/>
    <n v="4"/>
    <x v="3"/>
  </r>
  <r>
    <x v="51"/>
    <d v="2025-01-28T00:00:00"/>
    <n v="18883"/>
    <s v="DIR-CCEX"/>
    <s v="Auxílio financeiro Aluno"/>
    <s v="NE 442762/ 442827/ 442851/ 442886/ 442894/ 442975. Wellington Luiz dos Santos, Bruna de Moraes, Alejandro Guilhermino, Keiser Montaño, Dindara Galvão, Fernando Antonio Oliveira. Ref. apoio técnicoe didático doCurso de Verão de 2025 de 17 a 21/02/2025. Proc. 25.1.9.43.8"/>
    <s v="Sim"/>
    <n v="3600"/>
    <m/>
    <n v="3600"/>
    <n v="0"/>
    <n v="1"/>
    <x v="0"/>
  </r>
  <r>
    <x v="51"/>
    <d v="2025-02-12T00:00:00"/>
    <n v="18957"/>
    <s v="DIR"/>
    <s v="PRIP"/>
    <s v="Referente a 400 tickets para o evento Curso de Verão 2025 - IFUSP - Remanejamento 50099360 / 2025"/>
    <s v="Sim"/>
    <n v="4000"/>
    <m/>
    <n v="4000"/>
    <n v="0"/>
    <n v="2"/>
    <x v="1"/>
  </r>
  <r>
    <x v="51"/>
    <d v="2025-02-25T00:00:00"/>
    <n v="18944"/>
    <s v="DIR"/>
    <s v="Andréa Schlegel"/>
    <s v="Como forma de adiantamento para aquisição de produtos alimentícios e material de escritório para serem utilizados na organização do &quot;Curso de Verão 2025&quot; durante o período de 17 a 21/02/2025."/>
    <s v="Sim"/>
    <n v="1994.55"/>
    <m/>
    <n v="1994.55"/>
    <n v="0"/>
    <n v="2"/>
    <x v="1"/>
  </r>
  <r>
    <x v="51"/>
    <d v="2025-02-25T00:00:00"/>
    <n v="18994"/>
    <s v="DIR"/>
    <s v="Andréa Schlegel"/>
    <s v="Aquisição de dez serviços de lanches da Lanchonete do IFUSP para o Curso de Verão - 2025, ocorrido no período de 17 a 21/02/2025."/>
    <s v="Sim"/>
    <n v="2750"/>
    <m/>
    <n v="2750"/>
    <n v="0"/>
    <n v="2"/>
    <x v="1"/>
  </r>
  <r>
    <x v="51"/>
    <d v="2025-02-28T00:00:00"/>
    <n v="19013"/>
    <s v="DIR"/>
    <s v="CEPEUSP"/>
    <s v="Referente hospedagem no CEPEUSP do Curso de Verão Instituto de Física 2025 - Remanejamento N° 2025 50123326"/>
    <s v="Sim"/>
    <n v="15008"/>
    <m/>
    <n v="15008"/>
    <n v="0"/>
    <n v="2"/>
    <x v="1"/>
  </r>
  <r>
    <x v="51"/>
    <d v="2025-03-14T00:00:00"/>
    <n v="19028"/>
    <s v="DIR"/>
    <s v="PRPI"/>
    <s v="Referente a 150 tíquetes alimentação de numeração 381970 ao 382119, para o evento &quot;Curso de Verão 2025 - IFUSP&quot; (fale conosco 268291) - REMANEJAMENTO 50136126 / 2025"/>
    <s v="Sim"/>
    <n v="1500"/>
    <m/>
    <n v="1500"/>
    <n v="0"/>
    <n v="3"/>
    <x v="2"/>
  </r>
  <r>
    <x v="52"/>
    <d v="2025-04-15T00:00:00"/>
    <n v="19116"/>
    <s v="ATO"/>
    <s v="Aragao e Teixeira Arquitetura e Engenharia Ltda."/>
    <s v="NE.01872477 - Concorrência - Contratação de Projeto Executivo para construção do Novo Edifício Didático no IF, em parceria com o IAG, e que atenderá demandas de ensino do Baixo Matão - DDC 357593 / 2024 - DC 125730 / 2024..."/>
    <s v="Sim"/>
    <n v="218000"/>
    <m/>
    <n v="218000"/>
    <n v="0"/>
    <n v="4"/>
    <x v="3"/>
  </r>
  <r>
    <x v="53"/>
    <d v="2025-03-27T00:00:00"/>
    <n v="19068"/>
    <s v="FMA"/>
    <s v="Oralndo Luis Goulart Peres"/>
    <s v="Participação no Projeto &quot; Convite à Física &quot; 2025 de 02 a 03/04/2025 NE 1559523"/>
    <s v="Sim"/>
    <n v="592.32000000000005"/>
    <m/>
    <n v="592.32000000000005"/>
    <n v="0"/>
    <n v="3"/>
    <x v="2"/>
  </r>
  <r>
    <x v="54"/>
    <d v="2025-05-19T00:00:00"/>
    <n v="19218"/>
    <s v="FNC"/>
    <s v="Excel Soluções em Automação Ltda"/>
    <s v="Aquisição de componentes eletrônicos (circuito integrado) para uso imediato no Lab. Pelletron do Depto de Fìsica Nuclear do IFUSP."/>
    <s v="Sim"/>
    <n v="465.31"/>
    <m/>
    <n v="465.31"/>
    <n v="0"/>
    <n v="5"/>
    <x v="4"/>
  </r>
  <r>
    <x v="55"/>
    <d v="2025-05-05T00:00:00"/>
    <n v="19166"/>
    <s v="DIR-CCEX"/>
    <s v="Auxílio finaceiro a alunos"/>
    <s v="NE: 2134429, 2134585 2135476, 2135506 e 2135522. Bruna de Moraes Paulo, Alejandro Lopes Guilhermino, Vyrna do Amaral Teixeira, Gabriel Issami Bocci e Nicole Ramos da Silva. Ref. Participação e apoio técnico e didático às Visitas Monitoradas ao IFUSP em 24/04/2025. Proc. 2025.1.9.43.8"/>
    <s v="Sim"/>
    <n v="600"/>
    <m/>
    <n v="600"/>
    <n v="0"/>
    <n v="5"/>
    <x v="4"/>
  </r>
  <r>
    <x v="55"/>
    <d v="2025-05-26T00:00:00"/>
    <n v="19238"/>
    <s v="DIR-CCEX"/>
    <s v="Auxílio finaceiro a alunos"/>
    <s v="NE: 2762098, 2762195, 2762683, 2762705, 2762730 e 2762764. Bruna de Moraes Paulo, Alejandro Lopes Guilhermino, Vyrna do Amaral Teixeira, Gabriel Issami Bocci, Nathalya Cirqueira Moura e Julia Beatriz Aparecida Silva. Ref. Participação e apoio técnico e didático às Visitas Monitoradas ao IFUSP em 29/05/2025. Proc. 2025.1.9.43.8"/>
    <s v="Sim"/>
    <n v="720"/>
    <m/>
    <n v="720"/>
    <n v="0"/>
    <n v="5"/>
    <x v="4"/>
  </r>
  <r>
    <x v="56"/>
    <d v="2025-07-02T00:00:00"/>
    <n v="19343"/>
    <s v="FMA"/>
    <s v="Bolsa Docente"/>
    <s v="Programa USP - COFECUB - Edital AUCANI 1909"/>
    <s v="Sim"/>
    <n v="13212.03"/>
    <m/>
    <n v="13212.03"/>
    <n v="0"/>
    <n v="7"/>
    <x v="6"/>
  </r>
  <r>
    <x v="0"/>
    <d v="2025-01-23T00:00:00"/>
    <n v="4607"/>
    <s v="DIR"/>
    <s v="Saldo do Exercício Anterior"/>
    <s v="Saldo remanescente Exercício 2024"/>
    <s v="Sim"/>
    <m/>
    <n v="452844.48"/>
    <n v="0"/>
    <n v="0"/>
    <n v="1"/>
    <x v="0"/>
  </r>
  <r>
    <x v="0"/>
    <d v="2025-01-30T00:00:00"/>
    <n v="4610"/>
    <s v="DIR"/>
    <s v="Transposição interna"/>
    <s v="Referente taxa adm 10% GC 4609 - Recibo 04/2025 - Recebemos de Woo Freight Co, Ltd - Korea referente a venda de 120 Sampa (Sampa Tested Good) - GO 18901"/>
    <s v="Sim"/>
    <m/>
    <n v="2463.79"/>
    <n v="0"/>
    <n v="0"/>
    <n v="1"/>
    <x v="0"/>
  </r>
  <r>
    <x v="0"/>
    <d v="2025-02-12T00:00:00"/>
    <n v="4687"/>
    <s v="DIR"/>
    <s v="Recibo Tesouraria"/>
    <s v="Reembolso pela não retenção de ISS na nota fiscal de serviços de nº 15.391 no valor de R$ 1.950,00 conforme processo SEI nº 154.00005047/2024-18"/>
    <s v="Sim"/>
    <m/>
    <n v="97.5"/>
    <n v="0"/>
    <n v="0"/>
    <n v="2"/>
    <x v="1"/>
  </r>
  <r>
    <x v="0"/>
    <d v="2025-02-14T00:00:00"/>
    <n v="4689"/>
    <s v="DIR"/>
    <s v="Recibo Tesouraria"/>
    <s v="Recebemos de Lavínia Correa Gazola nº USP 14587881 - Devolução de pagamento de Bolsa feito indevidamente conforme a liquidação anulada nº 2025 00553823 - Recibo 08/2025"/>
    <s v="Sim"/>
    <m/>
    <n v="700"/>
    <n v="0"/>
    <n v="0"/>
    <n v="2"/>
    <x v="1"/>
  </r>
  <r>
    <x v="0"/>
    <d v="2025-02-14T00:00:00"/>
    <n v="4690"/>
    <s v="DIR"/>
    <s v="Recibo Tesouraria"/>
    <s v="Recebemos de Monica da Silva Costa nº USP 14781634 - Devolução de pagamento de Bolsa feito indevidamente conforme a liquidação anulada nº 2025 00553840 - Recibo 08/2025"/>
    <s v="Sim"/>
    <m/>
    <n v="700"/>
    <n v="0"/>
    <n v="0"/>
    <n v="2"/>
    <x v="1"/>
  </r>
  <r>
    <x v="0"/>
    <d v="2025-02-14T00:00:00"/>
    <n v="4691"/>
    <s v="DIR"/>
    <s v="Créditos Tesouraria"/>
    <s v="Ajustes de lançamentos referente as despesas realizadas no Grupo do Tesouro do processo de adiantamento nº : 25.1.3.43.0, mas lançados nos RI dos professores - GOs 18853, 18878, 18893, 18914 e 18921 - Contrapartida Diretoria - Diretoria - RORÇ BÁSICO - GO 18962"/>
    <s v="Sim"/>
    <m/>
    <n v="2244.77"/>
    <n v="0"/>
    <n v="0"/>
    <n v="2"/>
    <x v="1"/>
  </r>
  <r>
    <x v="0"/>
    <d v="2025-02-28T00:00:00"/>
    <n v="4693"/>
    <s v="DIR"/>
    <s v="Recibo Tesouraria"/>
    <s v="Recibo 16/2025 - Saldos de conta corrente encerradas conforme relação salva na pasta Z:\Scont\21 Remanejamentos\2025\Tesouraria"/>
    <s v="Sim"/>
    <m/>
    <n v="2732.12"/>
    <n v="0"/>
    <n v="0"/>
    <n v="2"/>
    <x v="1"/>
  </r>
  <r>
    <x v="0"/>
    <d v="2025-02-28T00:00:00"/>
    <n v="4694"/>
    <s v="DIR"/>
    <s v="Recibo Tesouraria"/>
    <s v="Recibo 15/2025 - Depósito feito em caráter experimental - Teste PIX"/>
    <s v="Sim"/>
    <m/>
    <n v="1"/>
    <n v="0"/>
    <n v="0"/>
    <n v="2"/>
    <x v="1"/>
  </r>
  <r>
    <x v="0"/>
    <d v="2025-03-12T00:00:00"/>
    <n v="4700"/>
    <s v="DIR"/>
    <s v="Créditos Tesouraria"/>
    <s v="Ajustes de lançamentos referente as despesas realizadas no Grupo do Tesouro do processo de adiantamento nº : 25.1.17.43.0, mas lançados nos RI dos professores - GOs 18946, 18966, 18975, 18984 e 18997 - Contrapartida Diretoria - RORÇ BÁSICO - GO 19026"/>
    <s v="Sim"/>
    <m/>
    <n v="2275.66"/>
    <n v="0"/>
    <n v="0"/>
    <n v="3"/>
    <x v="2"/>
  </r>
  <r>
    <x v="0"/>
    <d v="2025-03-27T00:00:00"/>
    <n v="4707"/>
    <s v="DIR"/>
    <s v="Recibo Tesouraria"/>
    <s v="Ref 10% Taxa administrativa Diretoria da Venda de 26 cilindros FS-6 - Recibo 29/2025 - GC 4706"/>
    <s v="Sim"/>
    <m/>
    <n v="520"/>
    <n v="0"/>
    <n v="0"/>
    <n v="3"/>
    <x v="2"/>
  </r>
  <r>
    <x v="0"/>
    <d v="2025-03-28T00:00:00"/>
    <n v="4708"/>
    <s v="DIR"/>
    <s v="Recibo Tesouraria"/>
    <s v="Recibo 31/2025 - Gennady Gusev - Projeto FAPESP 2021/124710-8 - Aquisição de 657 metros cúbicos de Nitrogênio Líquido"/>
    <s v="Sim"/>
    <m/>
    <n v="571.6"/>
    <n v="0"/>
    <n v="0"/>
    <n v="3"/>
    <x v="2"/>
  </r>
  <r>
    <x v="0"/>
    <d v="2025-03-28T00:00:00"/>
    <n v="4710"/>
    <s v="DIR"/>
    <s v="Recibo Tesouraria"/>
    <s v="10% taxa administrativa Referente Recibo 32/2025 - Serviços prestados de experimentos de SAXS, no período de out/2024 á março 2025 - Recebido de Watson Loh - Projeto CNPq 405942/2021-4 -"/>
    <s v="Sim"/>
    <m/>
    <n v="1330"/>
    <n v="0"/>
    <n v="0"/>
    <n v="3"/>
    <x v="2"/>
  </r>
  <r>
    <x v="0"/>
    <d v="2025-04-04T00:00:00"/>
    <n v="4714"/>
    <s v="DIR"/>
    <s v="Recibo Tesouraria"/>
    <s v="Referente 10% Taxa Administrativa - Recibo 36/2025 Prestação serviços de análises de DRX de filmes de Celulose e Cobre, junto ao laboratório de Cristalografia do IF. Recebemos de Denise Freitas Petri - Projeto CNPq: 304017/2021-3"/>
    <s v="Sim"/>
    <m/>
    <n v="50"/>
    <n v="0"/>
    <n v="0"/>
    <n v="4"/>
    <x v="3"/>
  </r>
  <r>
    <x v="0"/>
    <d v="2025-04-14T00:00:00"/>
    <n v="4717"/>
    <s v="DIR"/>
    <s v="Recibo Tesouraria"/>
    <s v="Referente 10% de taxa administrativa - Recibo 43/2025 - Recebemos de Clarus Technology do Brasil Ltda - Patente: Processo nº 22.1.6101.1.5 - 55% Base de cálculo: R$ 2.500,00 - GC 4716"/>
    <s v="Sim"/>
    <m/>
    <n v="250"/>
    <n v="0"/>
    <n v="0"/>
    <n v="4"/>
    <x v="3"/>
  </r>
  <r>
    <x v="0"/>
    <d v="2025-04-22T00:00:00"/>
    <n v="4722"/>
    <s v="DIR"/>
    <s v="Créditos Tesouraria"/>
    <s v="Ajustes de lançamentos referente as despesas realizadas no Grupo do Tesouro do processo de adiantamento nº : 25.1.00053.43.7, mas lançados nos RI dos professores - GOs 19066 e 19055 - Contrapartida Diretoria - RORÇ BÁSICO - GO 19124"/>
    <s v="Sim"/>
    <m/>
    <n v="6520"/>
    <n v="0"/>
    <n v="0"/>
    <n v="4"/>
    <x v="3"/>
  </r>
  <r>
    <x v="0"/>
    <d v="2025-04-22T00:00:00"/>
    <n v="4723"/>
    <s v="DIR"/>
    <s v="Créditos Tesouraria"/>
    <s v="Ajustes de lançamentos referente as despesas realizadas no Grupo do Tesouro do processo de adiantamento nº : 25.1.00039.43.4, mas lançados nos RI dos professores - GOs GOs 19018, 19027, 19030, 19036, 19043 e 19044 - Contrapartida Diretoria - RORÇ BÁSICO - GO"/>
    <s v="Sim"/>
    <m/>
    <n v="1485.02"/>
    <n v="0"/>
    <n v="0"/>
    <n v="4"/>
    <x v="3"/>
  </r>
  <r>
    <x v="0"/>
    <d v="2025-05-26T00:00:00"/>
    <n v="4738"/>
    <s v="DIR"/>
    <s v="Créditos Tesouraria"/>
    <s v="Ajustes de lançamentos referente as despesas realizadas no Grupo do Tesouro do processo de adiantamento nº : 25.1.00059.43.5, mas lançados nos RI dos professores - GOs 19076, 19128, 19110, 19138, 19119, 19134 e 19145 - RORÇ BÁSICO - GO 19240"/>
    <s v="Sim"/>
    <m/>
    <n v="5779.51"/>
    <n v="0"/>
    <n v="0"/>
    <n v="5"/>
    <x v="4"/>
  </r>
  <r>
    <x v="0"/>
    <d v="2025-05-26T00:00:00"/>
    <n v="4739"/>
    <s v="DIR"/>
    <s v="Créditos Tesouraria"/>
    <s v="Ajustes de lançamentos referente as despesas realizadas no Grupo do Tesouro da Manutenção Predial do processo de adiantamento nº : 25.1.00060.43.3, mas lançados nos RI da professora - GO 19095 - Contrapartida Diretoria - RI Manutenção Predial GO 19241"/>
    <s v="Sim"/>
    <m/>
    <n v="1200"/>
    <n v="0"/>
    <n v="0"/>
    <n v="5"/>
    <x v="4"/>
  </r>
  <r>
    <x v="0"/>
    <d v="2025-05-27T00:00:00"/>
    <n v="4742"/>
    <s v="DIR"/>
    <s v="Recibo Tesouraria"/>
    <s v="10% de taxa Administrativa para Diretoria referente ao Recibo 61/2025 - Recebemos de Raghuvir Krishnaswamy Arni - Processo Fapesp nº 2020/08615-8 - Finalidade: 4 medidas realizadas no DSC (Differential Scanning Calorimetry) do laboratório de BioMembranas no IF-USP, ao custo unitário de R$ 300,00 cada."/>
    <s v="Sim"/>
    <m/>
    <n v="120"/>
    <n v="0"/>
    <n v="0"/>
    <n v="5"/>
    <x v="4"/>
  </r>
  <r>
    <x v="0"/>
    <d v="2025-06-06T00:00:00"/>
    <n v="4743"/>
    <s v="DIR"/>
    <s v="Créditos Tesouraria"/>
    <s v="Ajustes de lançamentos referente as despesas realizadas no Grupo do Tesouro do processo de adiantamento nº : 25.1.00083.43.3, mas lançados nos RI dos professores - GOs 19165, 19217, 19218, 19184, 19222, 19237 e 19236 - Contrapartida Diretoria - RORÇ - DIRETORIA GO 19307"/>
    <s v="Sim"/>
    <m/>
    <n v="2985.91"/>
    <n v="0"/>
    <n v="0"/>
    <n v="6"/>
    <x v="5"/>
  </r>
  <r>
    <x v="0"/>
    <d v="2025-06-25T00:00:00"/>
    <n v="4751"/>
    <s v="DIR"/>
    <s v="Recibo Tesouraria"/>
    <s v="Referente Taxa administrativa de 10% Recibo 78/2025 - Serviços prestados de análises de SAX, junto ao laboratório de cristalografia do IF."/>
    <s v="Sim"/>
    <m/>
    <n v="55"/>
    <n v="0"/>
    <n v="0"/>
    <n v="6"/>
    <x v="5"/>
  </r>
  <r>
    <x v="57"/>
    <d v="2025-01-20T00:00:00"/>
    <n v="4574"/>
    <s v="FAP"/>
    <s v="Saldo do Exercício Anterior"/>
    <s v="Saldo do Exercício 2024 - Grupo Básico 000"/>
    <s v="Sim"/>
    <m/>
    <n v="16316.13"/>
    <n v="0"/>
    <n v="0"/>
    <n v="1"/>
    <x v="0"/>
  </r>
  <r>
    <x v="1"/>
    <d v="2025-02-05T00:00:00"/>
    <n v="4662"/>
    <s v="DIR"/>
    <s v="Saldo Exercício Anterior"/>
    <s v="Devolução de Economia Orçamentária 2024 - Grupo 400 Apoio à Viagens Didáticas e Atividades de Campo - REMANEJAMENTO 50047644 / 2024"/>
    <s v="Sim"/>
    <m/>
    <n v="223.95"/>
    <n v="0"/>
    <n v="0"/>
    <n v="2"/>
    <x v="1"/>
  </r>
  <r>
    <x v="58"/>
    <d v="2025-02-03T00:00:00"/>
    <n v="4634"/>
    <s v="FEP"/>
    <s v="Saldo Exercício Anterior"/>
    <s v="Saldo remanescente 2024 - GRUPO 57 - Projetos Especiais - REMANEJAMENTO 50661260 / 2023 - RESERVA TÉCNICA - prorrogação de dois meses das bolsas PD-JP que se encerram em nov ou dezembro/23 Supervisor: Julio Antonio Larrea Jimenez/ IF Pós-doc: Nathália Leal Marinho Cos"/>
    <s v="Sim"/>
    <m/>
    <n v="82.91"/>
    <n v="0"/>
    <n v="0"/>
    <n v="2"/>
    <x v="1"/>
  </r>
  <r>
    <x v="59"/>
    <d v="2025-01-20T00:00:00"/>
    <n v="4575"/>
    <s v="FEP"/>
    <s v="Saldo do Exercício Anterior"/>
    <s v="Saldo remanescente 2024 no Grupo Básico: 43.000"/>
    <s v="Sim"/>
    <m/>
    <n v="412.39"/>
    <n v="0"/>
    <n v="0"/>
    <n v="1"/>
    <x v="0"/>
  </r>
  <r>
    <x v="60"/>
    <d v="2025-02-03T00:00:00"/>
    <n v="4623"/>
    <s v="FEP"/>
    <s v="Saldo Exercício Anterior"/>
    <s v="Saldo remanescente 2024 - Para evento &quot;Licenciatura em Física na USP: 30 anos de histórias, conquistas e desafios&quot; REMANEJAMENTO 50555885 / 2023 - Grupo 404 Projetos Especiais - Grad"/>
    <s v="Sim"/>
    <m/>
    <n v="10000"/>
    <n v="0"/>
    <n v="0"/>
    <n v="2"/>
    <x v="1"/>
  </r>
  <r>
    <x v="2"/>
    <d v="2025-01-24T00:00:00"/>
    <n v="4608"/>
    <s v="FNC"/>
    <s v="Max da Silva Ferreira"/>
    <s v="Reserva Técnica"/>
    <s v="Sim"/>
    <m/>
    <n v="15350.08"/>
    <n v="0"/>
    <n v="0"/>
    <n v="1"/>
    <x v="0"/>
  </r>
  <r>
    <x v="2"/>
    <d v="2025-02-03T00:00:00"/>
    <n v="4627"/>
    <s v="FNC"/>
    <s v="Saldo Exercício Anterior"/>
    <s v="Saldo remanescente do Exercício 2024 - Pagamento de PRORROGAÇÃO da &quot;Bolsa de Pós-doutorado a pesquisadoras (es) negras (os) nos termos da Resolução nº 8241 de 26/05/2022, e conforme Portaria GR 7953 de 24/03/2023 + Reserva Técnica R$ 10.175,40 (GC 4481)- Aluno: Max da Silva Ferreira - REMANEJAMENTO 50431304 / 2024."/>
    <s v="Sim"/>
    <m/>
    <n v="59354.400000000001"/>
    <n v="0"/>
    <n v="0"/>
    <n v="2"/>
    <x v="1"/>
  </r>
  <r>
    <x v="2"/>
    <d v="2025-02-03T00:00:00"/>
    <n v="4628"/>
    <s v="FNC"/>
    <s v="Saldo Exercício Anterior"/>
    <s v="Saldo remanescente Exercício 2024 - Referente a Reserva Técnica referente - Grupo 057 - Projetos Especiais"/>
    <s v="Sim"/>
    <m/>
    <n v="15350.08"/>
    <n v="0"/>
    <n v="0"/>
    <n v="2"/>
    <x v="1"/>
  </r>
  <r>
    <x v="3"/>
    <d v="2025-01-22T00:00:00"/>
    <n v="4583"/>
    <s v="FNC"/>
    <s v="Saldo do Exercício Anterior"/>
    <s v="Saldo remanescente de 2024"/>
    <s v="Sim"/>
    <m/>
    <n v="74484.27"/>
    <n v="0"/>
    <n v="0"/>
    <n v="1"/>
    <x v="0"/>
  </r>
  <r>
    <x v="61"/>
    <d v="2025-02-03T00:00:00"/>
    <n v="4629"/>
    <s v="FEP"/>
    <s v="Saldo Exercício Anterior"/>
    <s v="Devolução de Economia Orçamentária 2024. Grupo 404 - Projetos Especiais - Grad - Para conserto do aparelho de Ar Condicionado da sala PRG 0002 - Remanejamento 50178466 / 2020"/>
    <s v="Sim"/>
    <m/>
    <n v="600"/>
    <n v="0"/>
    <n v="0"/>
    <n v="2"/>
    <x v="1"/>
  </r>
  <r>
    <x v="62"/>
    <d v="2025-01-22T00:00:00"/>
    <n v="4588"/>
    <s v="FEP"/>
    <s v="Saldo do Exercício Anterior"/>
    <s v="Saldo remanescente 2024 - Grupo Básico 43.000"/>
    <s v="Sim"/>
    <m/>
    <n v="369.98"/>
    <n v="0"/>
    <n v="0"/>
    <n v="1"/>
    <x v="0"/>
  </r>
  <r>
    <x v="63"/>
    <d v="2025-02-03T00:00:00"/>
    <n v="4618"/>
    <s v="FNC"/>
    <s v="Saldo do Exercício Anterior"/>
    <s v="Devolução de Economia Orçamentária 2024. Grupo 057 - Projetos Especiais - REMANEJAMENTO 50294581 / 2021 - Edital de Apoio a Projetos Integrados de Pesquisa em Áreas Estratégicas (PIPAE) - Ano 2021. Portaria PRP 822/21"/>
    <s v="Sim"/>
    <m/>
    <n v="122053.92"/>
    <n v="0"/>
    <n v="0"/>
    <n v="2"/>
    <x v="1"/>
  </r>
  <r>
    <x v="4"/>
    <d v="2025-02-04T00:00:00"/>
    <n v="4639"/>
    <s v="FAP"/>
    <s v="Saldo Exercício Anterior"/>
    <s v="Devolução de Economia Orçamentária 2024. Grupo 404 - Projetos Especiais - Grad - REMANEJAMENTO 50123124 / 2021 - Programa de Estímulo à Modernização e Reformulação das Estruturas Curriculares dos Cursos de Graduação da USP - Novos Currículos para um Novo Tempo - Prof. Dr. Luis Gregório Dias - Capital: R$ 23.000,00 - Bolsas: R$ 18.000,00"/>
    <s v="Sim"/>
    <m/>
    <n v="24106.55"/>
    <n v="0"/>
    <n v="0"/>
    <n v="2"/>
    <x v="1"/>
  </r>
  <r>
    <x v="64"/>
    <d v="2025-02-04T00:00:00"/>
    <n v="4644"/>
    <s v="FMA"/>
    <s v="Saldo Exercício Anterior"/>
    <s v="Devolução de Economia Orçamentária 2024. Grupo: 057 - Projetos Especiais - REMANEJAMENTO 50678561 / 2019 - Auxílio financeiro ao Prof. Luis Raul Weber Abramo, tendo em vista o resultado do Edital PRPG 14/2019 - Prêmio Vídeo Pós-Graduação USP"/>
    <s v="Sim"/>
    <m/>
    <n v="1000"/>
    <n v="0"/>
    <n v="0"/>
    <n v="2"/>
    <x v="1"/>
  </r>
  <r>
    <x v="65"/>
    <d v="2025-01-22T00:00:00"/>
    <n v="4593"/>
    <s v="FAP"/>
    <s v="Saldo do Exercício Anterior"/>
    <s v="Saldo remanescente 2024 - Grupo: 43.000"/>
    <s v="Sim"/>
    <m/>
    <n v="7976.94"/>
    <n v="0"/>
    <n v="0"/>
    <n v="1"/>
    <x v="0"/>
  </r>
  <r>
    <x v="5"/>
    <d v="2025-02-04T00:00:00"/>
    <n v="4645"/>
    <s v="FEP"/>
    <s v="Saldo Exercício Anterior"/>
    <s v="Grupo 057 - Projetos Especiais - Portaria PRIP 035 - 07/06/2024 - Fomento para ações de Inclusão e Pertencimento na USP - Proponente: MARCELO MARCELINO DE CARVALHO, representando a Coligação de Coletivos Negros da USP - Mês de Consciência Negra da Coligação de Coletivos Negros da USP - REMANEJAMENTO 50516245 / 2024"/>
    <s v="Sim"/>
    <m/>
    <n v="11536"/>
    <n v="0"/>
    <n v="0"/>
    <n v="2"/>
    <x v="1"/>
  </r>
  <r>
    <x v="66"/>
    <d v="2025-02-04T00:00:00"/>
    <n v="4646"/>
    <s v="FGE"/>
    <s v="Saldo Exercício Anterior"/>
    <s v="Saldo remanescente 2024 - GRUPO 057 Projetos Especiais - Auxílio financeiro para apoio ao XV Workshop em Física Molecular e Espectroscopia (WFME) - REMANEJAMENTO 50524904 / 2023"/>
    <s v="Sim"/>
    <m/>
    <n v="470"/>
    <n v="0"/>
    <n v="0"/>
    <n v="2"/>
    <x v="1"/>
  </r>
  <r>
    <x v="6"/>
    <d v="2025-01-21T00:00:00"/>
    <n v="4577"/>
    <s v="FNC"/>
    <s v="Exercício 2025"/>
    <s v="Saldo Remanescente do Exercício Anterior - Grupo Básico 000"/>
    <s v="Sim"/>
    <m/>
    <n v="238805.39"/>
    <n v="0"/>
    <n v="0"/>
    <n v="1"/>
    <x v="0"/>
  </r>
  <r>
    <x v="7"/>
    <d v="2025-02-04T00:00:00"/>
    <n v="4650"/>
    <s v="FNC"/>
    <s v="Saldo Exercício Anterior"/>
    <s v="Devolução de Economia Orçamentária 2024. Grupo 206 - Infraestrutura de Pesquisa e Biotérios - Auxilio financeiro PRPI. Edital de Apoio a Propostas Estratégicas para Infraestrutura de Pesquisa da USP - 2022. Outorgado(a): Prof.(a) Dr.(a) Nemitala Added / IFUSP. Remanejamento N° 2022 50511789"/>
    <s v="Sim"/>
    <m/>
    <n v="11020"/>
    <n v="0"/>
    <n v="0"/>
    <n v="2"/>
    <x v="1"/>
  </r>
  <r>
    <x v="67"/>
    <d v="2025-02-04T00:00:00"/>
    <n v="4651"/>
    <s v="FNC"/>
    <s v="Saldo Exercício Anterior"/>
    <s v="Devolução de Economia Orçamentária 2024. Grupo: 605 - Apoio aos Programas de Pós-Graduação"/>
    <s v="Sim"/>
    <m/>
    <n v="1696.93"/>
    <n v="0"/>
    <n v="0"/>
    <n v="2"/>
    <x v="1"/>
  </r>
  <r>
    <x v="8"/>
    <d v="2025-02-04T00:00:00"/>
    <n v="4659"/>
    <s v="FGE"/>
    <s v="Saldo Exercício Anterior"/>
    <s v="Saldo remanescente 2024 - Grupo 057 - Projetos Especiais - Referente 23º Encontro USP Escola Remanejamento 50239983 / 2023"/>
    <s v="Sim"/>
    <m/>
    <n v="3669.23"/>
    <n v="0"/>
    <n v="0"/>
    <n v="2"/>
    <x v="1"/>
  </r>
  <r>
    <x v="68"/>
    <d v="2025-01-22T00:00:00"/>
    <n v="4597"/>
    <s v="FMT"/>
    <s v="Saldo do Exercício Anterior"/>
    <s v="Saldo remanescente do Exercício 2024 - Grupo Básico 43.000"/>
    <s v="Sim"/>
    <m/>
    <n v="715.14"/>
    <n v="0"/>
    <n v="0"/>
    <n v="1"/>
    <x v="0"/>
  </r>
  <r>
    <x v="9"/>
    <d v="2025-03-19T00:00:00"/>
    <n v="4701"/>
    <s v="FMA"/>
    <s v="PRCEU"/>
    <s v="Grupo 057 - Projetos Especiais - Recursos para evento &quot;Convite à Física 2025&quot; (Profa. Dra. RENATA Z. Funchal) REMANEJAMENTO 50115080 / 2025"/>
    <s v="Sim"/>
    <m/>
    <n v="15338.8"/>
    <n v="0"/>
    <n v="0"/>
    <n v="3"/>
    <x v="2"/>
  </r>
  <r>
    <x v="69"/>
    <d v="2025-02-04T00:00:00"/>
    <n v="4654"/>
    <s v="FGE"/>
    <s v="Saldo Exercício Anterior"/>
    <s v="Devolução de Economia Orçamentária 2023. Grupo: 404 - Projetos Especiais - Grad - Diária para prof. Silvio Roberto de Azevedo Salinas, 30/05/2019 a 31/05/2019, para participar da IX Semana de Estatística UFSCar/USP. REMANEJAMENTO 50353980 / 2019"/>
    <s v="Sim"/>
    <m/>
    <n v="397.95"/>
    <n v="0"/>
    <n v="0"/>
    <n v="2"/>
    <x v="1"/>
  </r>
  <r>
    <x v="10"/>
    <d v="2025-02-04T00:00:00"/>
    <n v="4658"/>
    <s v="FGE"/>
    <s v="Saldo Exercício Anterior"/>
    <s v="Saldo remanescente 2024 - Grupo 057 - Projetos Especiais - 24º Encontro USP Escola - Remanejamento 50285049 / 2024"/>
    <s v="Sim"/>
    <m/>
    <n v="7090.85"/>
    <n v="0"/>
    <n v="0"/>
    <n v="2"/>
    <x v="1"/>
  </r>
  <r>
    <x v="10"/>
    <d v="2025-04-24T00:00:00"/>
    <n v="4725"/>
    <s v="FGE"/>
    <s v="Transposição interna"/>
    <s v="Cobrir saldo negativo da conta RD Encontro USP Escola com recursos da conta Prog Aprender na Comunidade - Contrapartida GO 19139"/>
    <s v="Sim"/>
    <m/>
    <n v="709.15"/>
    <n v="0"/>
    <n v="0"/>
    <n v="4"/>
    <x v="3"/>
  </r>
  <r>
    <x v="10"/>
    <d v="2025-07-02T00:00:00"/>
    <n v="4755"/>
    <s v="DIR-CCEX"/>
    <s v="PRCEU"/>
    <s v="26º Encontro USP ESCOLA - REMANEJAMENTO 50332421 / 2025"/>
    <s v="Sim"/>
    <m/>
    <n v="9360"/>
    <n v="0"/>
    <n v="0"/>
    <n v="7"/>
    <x v="6"/>
  </r>
  <r>
    <x v="70"/>
    <d v="2025-06-27T00:00:00"/>
    <n v="4753"/>
    <s v="FEP"/>
    <s v="Transposição interna"/>
    <s v="Grupo: 057 - Projetos Especiais - Remanejamento 50451348 / 2024 do valor aprovado para projeto de fomento: 3079 - Laboratório de Demonstrações Ernst Wolfgang Hamburger - apoio à extensão. Contrapartida GO 19335"/>
    <s v="Sim"/>
    <m/>
    <n v="6375"/>
    <n v="0"/>
    <n v="0"/>
    <n v="6"/>
    <x v="5"/>
  </r>
  <r>
    <x v="71"/>
    <d v="2025-02-04T00:00:00"/>
    <n v="4660"/>
    <s v="FMA"/>
    <s v="Saldo Exercício Anterior"/>
    <s v="Devolução de Economia Orçamentária 2024. Grupo: 513 - Progr. Inst. de Apoio a Novos Docentes - Edital 2013. Aut. GR - Proc.16.1.12371.1.4"/>
    <s v="Sim"/>
    <m/>
    <n v="431.48"/>
    <n v="0"/>
    <n v="0"/>
    <n v="2"/>
    <x v="1"/>
  </r>
  <r>
    <x v="11"/>
    <d v="2025-01-20T00:00:00"/>
    <n v="4566"/>
    <s v="DIR"/>
    <s v="Exercício 2025"/>
    <s v="Abertura do Exercício 2025"/>
    <s v="Sim"/>
    <m/>
    <n v="1963612"/>
    <n v="0"/>
    <n v="0"/>
    <n v="1"/>
    <x v="0"/>
  </r>
  <r>
    <x v="11"/>
    <d v="2025-02-04T00:00:00"/>
    <n v="4640"/>
    <s v="DIR"/>
    <s v="Transposição interna"/>
    <s v="Estorno do remanejamento nº 2025 50035486, de 22/01/2025 - REMANEJAMENTO 50085203 / 2025 - Contrapartida GO 18916"/>
    <s v="Sim"/>
    <m/>
    <n v="15455.75"/>
    <n v="0"/>
    <n v="0"/>
    <n v="2"/>
    <x v="1"/>
  </r>
  <r>
    <x v="11"/>
    <d v="2025-02-04T00:00:00"/>
    <n v="4641"/>
    <s v="DIR"/>
    <s v="Transposição interna"/>
    <s v="Ressarcimento de grupo orçamentário, devido uma importação que estava aguardando desembaraço aduaneiro REMANEJAMENTO 50085181 / 2025 - Contrapartida GO 18917"/>
    <s v="Sim"/>
    <m/>
    <n v="5173.01"/>
    <n v="0"/>
    <n v="0"/>
    <n v="2"/>
    <x v="1"/>
  </r>
  <r>
    <x v="11"/>
    <d v="2025-02-04T00:00:00"/>
    <n v="4642"/>
    <s v="FAP"/>
    <s v="Transposição interna"/>
    <s v="Ressarcimento de grupo orçamentário, em razão de desembaraço aduaneiro - REMANEJAMENTO 50085165 / 2025 - Contrapartida GO 18918"/>
    <s v="Sim"/>
    <m/>
    <n v="3634"/>
    <n v="0"/>
    <n v="0"/>
    <n v="2"/>
    <x v="1"/>
  </r>
  <r>
    <x v="11"/>
    <d v="2025-02-04T00:00:00"/>
    <n v="4643"/>
    <s v="DIR"/>
    <s v="Transposição interna"/>
    <s v="Ressarcimento de Grupo Orçamentário, em razão de despesas com ajuda de custo a colaboradores eventuais referente ao 25º encontro USP Escola de 13 a 17/01/2025 - REMANEJAMENTO 50085149 / 2025 - Contrapartida GO 18919"/>
    <s v="Sim"/>
    <m/>
    <n v="7800"/>
    <n v="0"/>
    <n v="0"/>
    <n v="2"/>
    <x v="1"/>
  </r>
  <r>
    <x v="11"/>
    <d v="2025-02-05T00:00:00"/>
    <n v="4670"/>
    <s v="DIR"/>
    <s v="Saldo Exercício Anterior"/>
    <s v="Saldo remanescente 2024"/>
    <s v="Sim"/>
    <m/>
    <n v="190854.23"/>
    <n v="0"/>
    <n v="0"/>
    <n v="2"/>
    <x v="1"/>
  </r>
  <r>
    <x v="11"/>
    <d v="2025-02-05T00:00:00"/>
    <n v="4681"/>
    <s v="DIR"/>
    <s v="Reitoria - Estagiário"/>
    <s v="Solicitação 155/2024 Remanejamento 50085807 / 2025 de recurso para estágio do aluno Gabriel Santos Sant'Anna."/>
    <s v="Sim"/>
    <m/>
    <n v="6584.27"/>
    <n v="0"/>
    <n v="0"/>
    <n v="2"/>
    <x v="1"/>
  </r>
  <r>
    <x v="11"/>
    <d v="2025-03-07T00:00:00"/>
    <n v="4695"/>
    <s v="DIR"/>
    <s v="Reitoria - Estagiário"/>
    <s v="Solicitação 119/2024 - Remanejamento 50125183/2025 de recurso para estágio do aluno Felipe Nascimento Silva."/>
    <s v="Sim"/>
    <m/>
    <n v="1332.22"/>
    <n v="0"/>
    <n v="0"/>
    <n v="3"/>
    <x v="2"/>
  </r>
  <r>
    <x v="11"/>
    <d v="2025-03-07T00:00:00"/>
    <n v="4696"/>
    <s v="DIR"/>
    <s v="Reitoria - Estagiário"/>
    <s v="Solicitação 120/2024 Remanejamento 50125205/2025 de recurso para estágio do aluno Heloiza Vieira de Souza."/>
    <s v="Sim"/>
    <m/>
    <n v="1322.22"/>
    <n v="0"/>
    <n v="0"/>
    <n v="3"/>
    <x v="2"/>
  </r>
  <r>
    <x v="11"/>
    <d v="2025-03-07T00:00:00"/>
    <n v="4697"/>
    <s v="DIR"/>
    <s v="Reitoria - Estagiário"/>
    <s v="Solicitação 1147/2024 Remanejamento 50125221/2025 de recurso para estágio do aluno Táriky Meirelles Rocha. 12"/>
    <s v="Sim"/>
    <m/>
    <n v="12177.82"/>
    <n v="0"/>
    <n v="0"/>
    <n v="3"/>
    <x v="2"/>
  </r>
  <r>
    <x v="11"/>
    <d v="2025-04-14T00:00:00"/>
    <n v="4719"/>
    <s v="DIR"/>
    <s v="FFCLRP"/>
    <s v="Devolução parcial do Rem. 50176268/2025 - GO 19100. As diárias a servidores são regulamentadas pela CODAGE/CIRC/002/2023, em UFESP's, cujo valor é alterado anualmente. Assim, não é possível pagar diárias em valores diferentes dos estabelecidos. REMANEJAMENTO 50177647 / 2025"/>
    <s v="Sim"/>
    <m/>
    <n v="14.35"/>
    <n v="0"/>
    <n v="0"/>
    <n v="4"/>
    <x v="3"/>
  </r>
  <r>
    <x v="11"/>
    <d v="2025-04-28T00:00:00"/>
    <n v="4728"/>
    <s v="DIR"/>
    <s v="FMVZ"/>
    <s v="Referente ao consumo de Nitrogênio Líquido - Remanejamentos 50205284, 50205306, 50205322, 50205349 e 50205381"/>
    <s v="Sim"/>
    <m/>
    <n v="3755.32"/>
    <n v="0"/>
    <n v="0"/>
    <n v="4"/>
    <x v="3"/>
  </r>
  <r>
    <x v="11"/>
    <d v="2025-05-05T00:00:00"/>
    <n v="4730"/>
    <s v="DIR"/>
    <s v="Reitoria - Estagiário"/>
    <s v="Rem. 202550218246 - Remanejamento de recurso para estágio do aluno Ayssa Regina Capello de Souza. Referente à solicitação 414/2024 - Cancelamento parcial da GO 17993..."/>
    <s v="Sim"/>
    <m/>
    <n v="1817.92"/>
    <n v="0"/>
    <n v="0"/>
    <n v="5"/>
    <x v="4"/>
  </r>
  <r>
    <x v="11"/>
    <d v="2025-05-05T00:00:00"/>
    <n v="4731"/>
    <s v="DIR"/>
    <s v="Reitoria - Estagiário"/>
    <s v="Rem. 202550218262 - Remanejamento de recurso para estágio do aluno Renan Azevedo de Carvalho Silva. Referente à solicitação 731/2024 - Cancelamento parcial da GO 18184..."/>
    <s v="Sim"/>
    <m/>
    <n v="405.89"/>
    <n v="0"/>
    <n v="0"/>
    <n v="5"/>
    <x v="4"/>
  </r>
  <r>
    <x v="11"/>
    <d v="2025-05-05T00:00:00"/>
    <n v="4732"/>
    <s v="DIR"/>
    <s v="Reitoria - Estagiário"/>
    <s v="Rem. 202550218289 - Remanejamento de recurso para estágio do aluno Luiza Teixeira Sodré de Carvalho. Referente à solicitação 1125/2024 - Cancelamento parcial da GO 18377..."/>
    <s v="Sim"/>
    <m/>
    <n v="10586.47"/>
    <n v="0"/>
    <n v="0"/>
    <n v="5"/>
    <x v="4"/>
  </r>
  <r>
    <x v="11"/>
    <d v="2025-05-26T00:00:00"/>
    <n v="4740"/>
    <s v="DIR"/>
    <s v="IB"/>
    <s v="Referente a pagamento do nitrogênio do ano de 2024 do Instituto de Biociências. Remanejamento 2025 50258043"/>
    <s v="Sim"/>
    <m/>
    <n v="2847.5"/>
    <n v="0"/>
    <n v="0"/>
    <n v="5"/>
    <x v="4"/>
  </r>
  <r>
    <x v="11"/>
    <d v="2025-06-13T00:00:00"/>
    <n v="4745"/>
    <s v="DIR"/>
    <s v="IGC"/>
    <s v="REMANEJAMENTO 50311025 / 2025 - Repasse ao IFUSP, referente ao fornecimento de 2.049 litros de Nitrogênio Líquido para uso nos Laboratórios do IGc, relativo aos meses de março a dezembro/2024."/>
    <s v="Sim"/>
    <m/>
    <n v="5163.4799999999996"/>
    <n v="0"/>
    <n v="0"/>
    <n v="6"/>
    <x v="5"/>
  </r>
  <r>
    <x v="11"/>
    <d v="2025-06-23T00:00:00"/>
    <n v="4748"/>
    <s v="DIR"/>
    <s v="IAG"/>
    <s v="Pagamento de despesas efetuadas com fornecimento de nitrogênio líquido referente ao período de março a dezembro de 2024 - REMANEJAMENTO 50293787 / 2025"/>
    <s v="Sim"/>
    <m/>
    <n v="151.19999999999999"/>
    <n v="0"/>
    <n v="0"/>
    <n v="6"/>
    <x v="5"/>
  </r>
  <r>
    <x v="11"/>
    <d v="2025-06-25T00:00:00"/>
    <n v="4749"/>
    <s v="DIR"/>
    <s v="IO"/>
    <s v="Fornecimento de 3020 litros de nitrogênio líquido referente aos meses de Abril a Dezembro de 2024 - Remanejamento 2025 50322566"/>
    <s v="Sim"/>
    <m/>
    <n v="7610.4"/>
    <n v="0"/>
    <n v="0"/>
    <n v="6"/>
    <x v="5"/>
  </r>
  <r>
    <x v="11"/>
    <d v="2025-06-27T00:00:00"/>
    <n v="4752"/>
    <s v="DIR"/>
    <s v="FO"/>
    <s v="Fornecimento de 3505 litros de nitrogênio liquido Ref Março a Dezembro de 2025"/>
    <s v="Sim"/>
    <m/>
    <n v="8832.6"/>
    <n v="0"/>
    <n v="0"/>
    <n v="6"/>
    <x v="5"/>
  </r>
  <r>
    <x v="12"/>
    <d v="2025-01-20T00:00:00"/>
    <n v="4569"/>
    <s v="DIR"/>
    <s v="Exercício 2025"/>
    <s v="Abertura do Exercício 2025"/>
    <s v="Sim"/>
    <m/>
    <n v="1050952"/>
    <n v="0"/>
    <n v="0"/>
    <n v="1"/>
    <x v="0"/>
  </r>
  <r>
    <x v="12"/>
    <d v="2025-02-05T00:00:00"/>
    <n v="4673"/>
    <s v="DIR"/>
    <s v="Saldo Exercício Anterior"/>
    <s v="Saldo remanescente 2024"/>
    <s v="Sim"/>
    <m/>
    <n v="430289"/>
    <n v="0"/>
    <n v="0"/>
    <n v="2"/>
    <x v="1"/>
  </r>
  <r>
    <x v="12"/>
    <d v="2025-02-05T00:00:00"/>
    <n v="4680"/>
    <s v="DIR-CCIF"/>
    <s v="MAC"/>
    <s v="No dia 4 de novembro 2024, foi feita a transferência de dois servidores do MAC para hospedagem no datacenter do Instituto de Física da USP (IFUSP). Conforme acordado como responsável pelo datacenter, David Barg o repasse será feito neste momento. REMANEJAMENTO 50085769 / 2025"/>
    <s v="Sim"/>
    <m/>
    <n v="15000"/>
    <n v="0"/>
    <n v="0"/>
    <n v="2"/>
    <x v="1"/>
  </r>
  <r>
    <x v="13"/>
    <d v="2025-01-20T00:00:00"/>
    <n v="4568"/>
    <s v="DIR"/>
    <s v="Exercício 2025"/>
    <s v="Abertura do Exercício 2025"/>
    <s v="Sim"/>
    <m/>
    <n v="118345"/>
    <n v="0"/>
    <n v="0"/>
    <n v="1"/>
    <x v="0"/>
  </r>
  <r>
    <x v="13"/>
    <d v="2025-02-05T00:00:00"/>
    <n v="4672"/>
    <s v="DIR"/>
    <s v="Saldo Exercício Anterior"/>
    <s v="Saldo remanescente 2024"/>
    <s v="Sim"/>
    <m/>
    <n v="38877.46"/>
    <n v="0"/>
    <n v="0"/>
    <n v="2"/>
    <x v="1"/>
  </r>
  <r>
    <x v="14"/>
    <d v="2025-01-20T00:00:00"/>
    <n v="4570"/>
    <s v="DIR"/>
    <s v="Exercício 2025"/>
    <s v="Abertura do Exercício 2025"/>
    <s v="Sim"/>
    <m/>
    <n v="59402"/>
    <n v="0"/>
    <n v="0"/>
    <n v="1"/>
    <x v="0"/>
  </r>
  <r>
    <x v="72"/>
    <d v="2025-01-16T00:00:00"/>
    <n v="4558"/>
    <s v="DIR"/>
    <s v="Diarias"/>
    <s v="NE.00160449 - Pagamento de Diárias Nacionais - Exercício 2.025 - Contra Partida - GO 18843..."/>
    <s v="Sim"/>
    <m/>
    <n v="10000"/>
    <n v="0"/>
    <n v="0"/>
    <n v="1"/>
    <x v="0"/>
  </r>
  <r>
    <x v="72"/>
    <d v="2025-01-16T00:00:00"/>
    <n v="4559"/>
    <s v="DIR"/>
    <s v="Diarias"/>
    <s v="NE.00160686 - Pagamento de Diárias Internacionais - Exercício 2.025 - Contra Partida - GO 18844..."/>
    <s v="Sim"/>
    <m/>
    <n v="10000"/>
    <n v="0"/>
    <n v="0"/>
    <n v="1"/>
    <x v="0"/>
  </r>
  <r>
    <x v="72"/>
    <d v="2025-01-16T00:00:00"/>
    <n v="4560"/>
    <s v="DIR"/>
    <s v="Diarias"/>
    <s v="NE.00161410 - Pagamento de Diárias Nacionais - Exercício 2.025 - Contra Partida - GO 18845..."/>
    <s v="Sim"/>
    <m/>
    <n v="10000"/>
    <n v="0"/>
    <n v="0"/>
    <n v="1"/>
    <x v="0"/>
  </r>
  <r>
    <x v="72"/>
    <d v="2025-01-16T00:00:00"/>
    <n v="4561"/>
    <s v="DIR"/>
    <s v="Diarias"/>
    <s v="NE.00161542 - Pagamento de Diárias Internacionais - Exercício 2.025 - Contra Partida - GO 18846..."/>
    <s v="Sim"/>
    <m/>
    <n v="10000"/>
    <n v="0"/>
    <n v="0"/>
    <n v="1"/>
    <x v="0"/>
  </r>
  <r>
    <x v="72"/>
    <d v="2025-01-16T00:00:00"/>
    <n v="4562"/>
    <s v="ATA-EXPEDIENTE"/>
    <s v="E.B.C.T."/>
    <s v="NE.00167109 - Contrato 9912272510 - RUSP - Contrato de Prestação de Serviços e Venda de Produtos - Exercício 2.025 - Contra Partida - GO 18848 / 19007..."/>
    <s v="Sim"/>
    <m/>
    <n v="14400"/>
    <n v="0"/>
    <n v="0"/>
    <n v="1"/>
    <x v="0"/>
  </r>
  <r>
    <x v="72"/>
    <d v="2025-01-23T00:00:00"/>
    <n v="4605"/>
    <s v="DIR"/>
    <s v="Meru Viagens Eireli - EPP"/>
    <s v="NE. 00143439 - Contrato Nº 73/2021 - RUSP - Contrato de agenciamento de passagens aéreas internacionais. Exercício 2.025. Proc. SEI 154.00003151/2024-60 - GO 18842"/>
    <s v="Sim"/>
    <m/>
    <n v="25821.5"/>
    <n v="0"/>
    <n v="0"/>
    <n v="1"/>
    <x v="0"/>
  </r>
  <r>
    <x v="72"/>
    <d v="2025-01-23T00:00:00"/>
    <n v="4606"/>
    <s v="DIR"/>
    <s v="Meru Viagens Eireli - EPP"/>
    <s v="NE.00143366 - Contrato Nº 73/2021 - RUSP - Contrato de agenciamento de passagens aéreas nacionais. Exercício 2.025. Proc. SEI 154.00003151/2024-60 - Contrapartida GO 18841"/>
    <s v="Sim"/>
    <m/>
    <n v="34220.75"/>
    <n v="0"/>
    <n v="0"/>
    <n v="1"/>
    <x v="0"/>
  </r>
  <r>
    <x v="15"/>
    <d v="2025-01-23T00:00:00"/>
    <n v="4604"/>
    <s v="FNC"/>
    <s v="Saldo do Exercício Anterior"/>
    <s v="Saldo Remanescente do Exercício 2024 - Grupo: 179 - FONTE RECEITA 04 - FRBNY - Doc Columbus-Mocas - (ONR - Office of Naval Research) - Recibo 176/2019 (26/11/2019) - Recolhimento 2019 05562312 e Remessa financeira internacional - Mercúrio 43514 - CDG 20200416000002092 - Ordem Pgto 51028270 - Convênios nº 43514 - Número Recibo: 35/2020."/>
    <s v="Sim"/>
    <m/>
    <n v="607083.53"/>
    <n v="0"/>
    <n v="0"/>
    <n v="1"/>
    <x v="0"/>
  </r>
  <r>
    <x v="16"/>
    <d v="2025-01-22T00:00:00"/>
    <n v="4595"/>
    <s v="FAP"/>
    <s v="Saldo do Exercício Anterior"/>
    <s v="Saldo remanescente 2024 - Grupo: 43.000 -"/>
    <s v="Sim"/>
    <m/>
    <n v="1771.36"/>
    <n v="0"/>
    <n v="0"/>
    <n v="1"/>
    <x v="0"/>
  </r>
  <r>
    <x v="16"/>
    <d v="2025-04-04T00:00:00"/>
    <n v="4713"/>
    <s v="FAP"/>
    <s v="Recibo Tesouraria"/>
    <s v="Recibo 36/2025 Prestação serviços de análises de DRX de filmes de Celulose e Cobre, junto ao laboratório de Cristalografia do IF. Recebemos de Denise Freitas Petri - Projeto CNPq: 304017/2021-3 - Obs. Descontado 10% Taxa Administrativa - GC 4714"/>
    <s v="Sim"/>
    <m/>
    <n v="450"/>
    <n v="0"/>
    <n v="0"/>
    <n v="4"/>
    <x v="3"/>
  </r>
  <r>
    <x v="16"/>
    <d v="2025-06-25T00:00:00"/>
    <n v="4750"/>
    <s v="FAP"/>
    <s v="Recibo Tesouraria"/>
    <s v="Recibo 78/2025 - Serviços prestados de análises de SAX, junto ao laboratório de cristalografia do IF - Obs. Foi cobrado Taxa administrativa de 10%"/>
    <s v="Sim"/>
    <m/>
    <n v="495"/>
    <n v="0"/>
    <n v="0"/>
    <n v="6"/>
    <x v="5"/>
  </r>
  <r>
    <x v="17"/>
    <d v="2025-01-23T00:00:00"/>
    <n v="4600"/>
    <s v="DIR"/>
    <s v="Reitoria"/>
    <s v="Recursos para o pagamento da Taxa de Resíduos Sólidos de Saúde (TRSS), exercício 2025. Grupo 94 Taxas municipais - SEI 154.00000599/2025-11. - REMANEJAMENTO 50035702 / 2025"/>
    <s v="Sim"/>
    <m/>
    <n v="911.28"/>
    <n v="0"/>
    <n v="0"/>
    <n v="1"/>
    <x v="0"/>
  </r>
  <r>
    <x v="18"/>
    <d v="2025-01-21T00:00:00"/>
    <n v="4576"/>
    <s v="FAP"/>
    <s v="Exercício 2025"/>
    <s v="Saldo remanescente 2024 - Recebemos de Flávio Beneduce Neto Referente a 20 análises (10 horas) - Microscopia de Força Atômica para o Departamento de Engenharia e de Materiais/polli-USP - Recibo 57/2023 e Saldo remanescente 2022 -Devolução de Receita do Exercício de 2017 e Recibo 089/2022 - serviços de análises de Microscopia de Força Atômica p/ o Depto. de Engenharia Metalúrgica e de Materiais da Poli - USP."/>
    <s v="Sim"/>
    <m/>
    <n v="4316.16"/>
    <n v="0"/>
    <n v="0"/>
    <n v="1"/>
    <x v="0"/>
  </r>
  <r>
    <x v="19"/>
    <d v="2025-01-20T00:00:00"/>
    <n v="4567"/>
    <s v="DIR"/>
    <s v="Exercício 2025"/>
    <s v="Abertura do Exercício 2025"/>
    <s v="Sim"/>
    <m/>
    <n v="1238015"/>
    <n v="0"/>
    <n v="0"/>
    <n v="1"/>
    <x v="0"/>
  </r>
  <r>
    <x v="19"/>
    <d v="2025-02-05T00:00:00"/>
    <n v="4671"/>
    <s v="DIR"/>
    <s v="Saldo Exercício Anterior"/>
    <s v="Saldo remanescente 2024"/>
    <s v="Sim"/>
    <m/>
    <n v="578052.06999999995"/>
    <n v="0"/>
    <n v="0"/>
    <n v="2"/>
    <x v="1"/>
  </r>
  <r>
    <x v="19"/>
    <d v="2025-02-28T00:00:00"/>
    <n v="4692"/>
    <s v="DIR"/>
    <s v="Imperpluv Impermeabilização Pintura e Reformas EPP"/>
    <s v="Supressão do Contrato referente o serviço de impermeabilização de laje da cobertura do Edifício Adama Jafet - Compra 67927/2024 - Processo: 154.00003784/2024-78 NE 55289/2025"/>
    <s v="Sim"/>
    <m/>
    <n v="10000"/>
    <n v="0"/>
    <n v="0"/>
    <n v="2"/>
    <x v="1"/>
  </r>
  <r>
    <x v="20"/>
    <d v="2025-01-23T00:00:00"/>
    <n v="4603"/>
    <s v="FEP"/>
    <s v="Transposição interna"/>
    <s v="Devido a proximidade do vencimento da proposta do fornecedor e também a urgência do professor em adquirir o produto, foi transferido para o RD - Cristiano L P Oliveira GRUPO 206, pois a reitoria até o dia 22/01/2025 não tinha devolvido os RDs dos professores. Obs. Será devolvido para diretoria assim que o recurso for devolvido pela Reitoria dos RDs. Remanejamento 50035486 / 2025 - Contrapartida GO 18865"/>
    <s v="Sim"/>
    <m/>
    <n v="15455.75"/>
    <n v="0"/>
    <n v="0"/>
    <n v="1"/>
    <x v="0"/>
  </r>
  <r>
    <x v="20"/>
    <d v="2025-02-03T00:00:00"/>
    <n v="4622"/>
    <s v="FEP"/>
    <s v="Saldo Exercício Anterior"/>
    <s v="GRUPO: 206 - Infraestrutura de Pesquisa e Biotérios - Atena: Edital PRPI Edital de Apoio a Propostas Estratégicas para Infraestrutura de Pesquisa- ano 2024- edição 2 (10) - REMANEJAMENTO 50547787 / 2024"/>
    <s v="Sim"/>
    <m/>
    <n v="22974.79"/>
    <n v="0"/>
    <n v="0"/>
    <n v="2"/>
    <x v="1"/>
  </r>
  <r>
    <x v="20"/>
    <d v="2025-07-02T00:00:00"/>
    <n v="4756"/>
    <s v="FEP"/>
    <s v="PRPI"/>
    <s v="Grupo: 206 - Infraestrutura de Pesquisa e Biotérios - REMANEJAMENTO 50335803 / 2025 - Atena: Edital PRPI Edital de Apoio a Propostas Estratégicas para Infraestrutura de Pesquisa- ano 2025- edição 1 (59)"/>
    <s v="Sim"/>
    <m/>
    <n v="82811"/>
    <n v="0"/>
    <n v="0"/>
    <n v="7"/>
    <x v="6"/>
  </r>
  <r>
    <x v="73"/>
    <d v="2025-02-03T00:00:00"/>
    <n v="4625"/>
    <s v="FEP"/>
    <s v="Saldo Exercício Anterior"/>
    <s v="Devolução da Economia Orçamentária 2024 - Grupo: 515 - Progr. Inst. de Apoio a Novos Docentes"/>
    <s v="Sim"/>
    <m/>
    <n v="101.6"/>
    <n v="0"/>
    <n v="0"/>
    <n v="2"/>
    <x v="1"/>
  </r>
  <r>
    <x v="74"/>
    <d v="2025-02-05T00:00:00"/>
    <n v="4664"/>
    <s v="DIR"/>
    <s v="Saldo Exercício Anterior"/>
    <s v="Saldo remanescente 2024 - Grupo 012 Assinaturas de Periódicos Científicos"/>
    <s v="Sim"/>
    <m/>
    <n v="451.05"/>
    <n v="0"/>
    <n v="0"/>
    <n v="2"/>
    <x v="1"/>
  </r>
  <r>
    <x v="75"/>
    <d v="2025-01-22T00:00:00"/>
    <n v="4586"/>
    <s v="FMA"/>
    <s v="Saldo do Exercício Anterior"/>
    <s v="Saldo remanescente 2024 Ref. Programa USP-COFECUB Edital 2015 - Coord. Frederique Marie Brigitte Sylvie Grassi - missão BR-FR, 5-20/12/19, ref. passagem GRU-CDG-GRU Profa. Frederique Grassi e aux.financeiro doutorando 5898092 Pedro Ishida (equiv. passagem e 15 diárias) REMANEJAMENTO 50642400 / 2019"/>
    <s v="Sim"/>
    <m/>
    <n v="805.42"/>
    <n v="0"/>
    <n v="0"/>
    <n v="1"/>
    <x v="0"/>
  </r>
  <r>
    <x v="21"/>
    <d v="2025-01-21T00:00:00"/>
    <n v="4578"/>
    <s v="FMT"/>
    <s v="Exercício 2025"/>
    <s v="Saldo remanescente 2024 no Grupo Básico: 43.000"/>
    <s v="Sim"/>
    <m/>
    <n v="110790.19"/>
    <n v="0"/>
    <n v="0"/>
    <n v="1"/>
    <x v="0"/>
  </r>
  <r>
    <x v="22"/>
    <d v="2025-01-20T00:00:00"/>
    <n v="4573"/>
    <s v="DIR"/>
    <s v="Exercício 2025"/>
    <s v="Abertura do Exercício 2025"/>
    <s v="Sim"/>
    <m/>
    <n v="19091"/>
    <n v="0"/>
    <n v="0"/>
    <n v="1"/>
    <x v="0"/>
  </r>
  <r>
    <x v="22"/>
    <d v="2025-02-05T00:00:00"/>
    <n v="4661"/>
    <s v="DIR"/>
    <s v="Transposição interna"/>
    <s v="Para empenho pool Remanejamento N° 2025 50087389 - GO 18924"/>
    <s v="Sim"/>
    <m/>
    <n v="575.15"/>
    <n v="0"/>
    <n v="0"/>
    <n v="2"/>
    <x v="1"/>
  </r>
  <r>
    <x v="22"/>
    <d v="2025-03-26T00:00:00"/>
    <n v="4705"/>
    <s v="ATA"/>
    <s v="Transposicao Interna"/>
    <s v="Rem.50152148 - Código: 202500000846 - Descrição: #33925 - Período: 11/03/2025 08:30 a 11/03/2025 14:00 (0 diária(s)), Passageiros: 0, Tipo: CAMINHÃO, Atividade Didática: Não, Finalidade: Serviço interno de transporte de material da biblioteca para outro setor...."/>
    <s v="Sim"/>
    <m/>
    <n v="128.34"/>
    <n v="0"/>
    <n v="0"/>
    <n v="3"/>
    <x v="2"/>
  </r>
  <r>
    <x v="22"/>
    <d v="2025-04-01T00:00:00"/>
    <n v="4711"/>
    <s v="ATA"/>
    <s v="Transposicao Interna"/>
    <s v="Rem. 50164260 - Código: 202500000898 - #33926 - Período: 12/03/2025 08:30 a 12/03/2025 14:00 (0 diária(s)), Passageiros: 0, Tipo: CAMINHÃO, Atividade Didática: Não, Finalidade: Serviço interno de transporte de material da biblioteca para outro setor - GO 19082 / 19083..."/>
    <s v="Sim"/>
    <m/>
    <n v="128.34"/>
    <n v="0"/>
    <n v="0"/>
    <n v="4"/>
    <x v="3"/>
  </r>
  <r>
    <x v="22"/>
    <d v="2025-06-18T00:00:00"/>
    <n v="4747"/>
    <s v="ATA-VEICULO"/>
    <s v="Transposicao Interna"/>
    <s v="Rem. 503357928 - Código: 202500001926 - Descrição: #35615 - Período: 18/06/2025 08:30 a 18/06/2025 11:00 (0 diária(s)), Passageiros: 1, Tipo: CAMINHÃO, Atividade Didática: Não, Finalidade: Transporte de uma mesa ótica - GO 19332 / 19333."/>
    <s v="Sim"/>
    <m/>
    <n v="64.17"/>
    <n v="0"/>
    <n v="0"/>
    <n v="6"/>
    <x v="5"/>
  </r>
  <r>
    <x v="23"/>
    <d v="2025-01-22T00:00:00"/>
    <n v="4585"/>
    <s v="FEP"/>
    <s v="Saldo do Exercício Anterior"/>
    <s v="Saldo Remanescente 2024"/>
    <s v="Sim"/>
    <m/>
    <n v="6889.48"/>
    <n v="0"/>
    <n v="0"/>
    <n v="1"/>
    <x v="0"/>
  </r>
  <r>
    <x v="23"/>
    <d v="2025-03-28T00:00:00"/>
    <n v="4709"/>
    <s v="FEP"/>
    <s v="Recibo Tesouraria"/>
    <s v="Recibo 32/2025 - Serviços prestados de experimentos de SAXS, no período de out/2024 á março 2025 - Recebido de Watson Loh - Projeto CNPq 405942/2021-4 - Obs: Retirada 10% taxa administrativa da Diretoria"/>
    <s v="Sim"/>
    <m/>
    <n v="11970"/>
    <n v="0"/>
    <n v="0"/>
    <n v="3"/>
    <x v="2"/>
  </r>
  <r>
    <x v="24"/>
    <d v="2025-01-20T00:00:00"/>
    <n v="4572"/>
    <s v="DIR"/>
    <s v="Exercício 2025"/>
    <s v="Abertura do Exercício 2025"/>
    <s v="Sim"/>
    <m/>
    <n v="2768102"/>
    <n v="0"/>
    <n v="0"/>
    <n v="1"/>
    <x v="0"/>
  </r>
  <r>
    <x v="76"/>
    <d v="2025-02-03T00:00:00"/>
    <n v="4624"/>
    <s v="FMT"/>
    <s v="Saldo Exercício Anterior"/>
    <s v="Saldo remanescente 2024 - Grupo: 515 - Prog Inst de Apoio aos Novos Docentes da USP de 2020"/>
    <s v="Sim"/>
    <m/>
    <n v="615"/>
    <n v="0"/>
    <n v="0"/>
    <n v="2"/>
    <x v="1"/>
  </r>
  <r>
    <x v="77"/>
    <d v="2025-02-04T00:00:00"/>
    <n v="4647"/>
    <s v="FAP"/>
    <s v="Transposição interna"/>
    <s v="Devolução da Economia Orçamentária 2024 - Grupo: 515 - Progr. Inst. de Apoio a Novos Docentes"/>
    <s v="Sim"/>
    <m/>
    <n v="5663.49"/>
    <n v="0"/>
    <n v="0"/>
    <n v="2"/>
    <x v="1"/>
  </r>
  <r>
    <x v="78"/>
    <d v="2025-01-22T00:00:00"/>
    <n v="4598"/>
    <s v="FMA"/>
    <s v="Saldo do Exercício Anterior"/>
    <s v="Saldo remanescente 2024 - REMANEJAMENTO 50159609 / 2021 - Grupo 843 - Código Convênio Santander 2018 - nº 43857 - Edital Santander e-Grad 2021"/>
    <s v="Sim"/>
    <m/>
    <n v="39850.660000000003"/>
    <n v="0"/>
    <n v="0"/>
    <n v="1"/>
    <x v="0"/>
  </r>
  <r>
    <x v="25"/>
    <d v="2025-02-03T00:00:00"/>
    <n v="4616"/>
    <s v="DIR-CCEX"/>
    <s v="Saldo do Exercício Anterior"/>
    <s v="Grupo: 057 - Projetos Especiais - Remanejamento 50451348 / 2024 do valor aprovado para projeto de fomento: 3079 - Laboratório de Demonstrações Ernst Wolfgang Hamburger - apoio à extensão."/>
    <s v="Sim"/>
    <m/>
    <n v="6375"/>
    <n v="0"/>
    <n v="0"/>
    <n v="2"/>
    <x v="1"/>
  </r>
  <r>
    <x v="79"/>
    <d v="2025-02-03T00:00:00"/>
    <n v="4630"/>
    <s v="FAP"/>
    <s v="Saldo Exercício Anterior"/>
    <s v="Devolução da Economia Orçamentária 2024 - Grupo: 515 - Progr. Inst. de Apoio a Novos Docentes"/>
    <s v="Sim"/>
    <m/>
    <n v="550.52"/>
    <n v="0"/>
    <n v="0"/>
    <n v="2"/>
    <x v="1"/>
  </r>
  <r>
    <x v="80"/>
    <d v="2025-05-21T00:00:00"/>
    <n v="4734"/>
    <s v="FNC"/>
    <s v="PRPI - USP"/>
    <s v="Rem. 50232346 - Atena: Edital PRPI Edital PIDA- ano 2025- edição 1 (13) - Outorgado: Prof.(a) Dr.(a) Kelly Cristina Cezaretto Pires / IF - (043.057 - Projetos Especias)."/>
    <s v="Sim"/>
    <m/>
    <n v="5000"/>
    <n v="0"/>
    <n v="0"/>
    <n v="5"/>
    <x v="4"/>
  </r>
  <r>
    <x v="81"/>
    <d v="2025-01-22T00:00:00"/>
    <n v="4580"/>
    <s v="FEP"/>
    <s v="Saldo do Exercício Anterior"/>
    <s v="Saldo remanescente de 2024 - Grupo Básico: 43.000"/>
    <s v="Sim"/>
    <m/>
    <n v="21068.27"/>
    <n v="0"/>
    <n v="0"/>
    <n v="1"/>
    <x v="0"/>
  </r>
  <r>
    <x v="81"/>
    <d v="2025-04-14T00:00:00"/>
    <n v="4716"/>
    <s v="FEP"/>
    <s v="Recibo Tesouraria"/>
    <s v="Recibo 43/2025 - Recebemos de Clarus Technology do Brasil Ltda - Patente: Processo nº 22.1.6101.1.5 - 55% Base de cálculo: R$ 2.500,00 - Obs. Foi cobrado 10% de taxa administrativa - GC 4717"/>
    <s v="Sim"/>
    <m/>
    <n v="1125"/>
    <n v="0"/>
    <n v="0"/>
    <n v="4"/>
    <x v="3"/>
  </r>
  <r>
    <x v="82"/>
    <d v="2025-01-22T00:00:00"/>
    <n v="4589"/>
    <s v="FMT"/>
    <s v="Saldo do Exercício Anterior"/>
    <s v="Saldo remanescente 2024 - Grupo Básico 43.000"/>
    <s v="Sim"/>
    <m/>
    <n v="128.66"/>
    <n v="0"/>
    <n v="0"/>
    <n v="1"/>
    <x v="0"/>
  </r>
  <r>
    <x v="83"/>
    <d v="2025-02-05T00:00:00"/>
    <n v="4678"/>
    <s v="DIR"/>
    <s v="Saldo Exercício Anterior"/>
    <s v="Saldo remanescente 2024"/>
    <s v="Sim"/>
    <m/>
    <n v="1379.2"/>
    <n v="0"/>
    <n v="0"/>
    <n v="2"/>
    <x v="1"/>
  </r>
  <r>
    <x v="84"/>
    <d v="2025-01-22T00:00:00"/>
    <n v="4584"/>
    <s v="FAP"/>
    <s v="Saldo do Exercício Anterior"/>
    <s v="Saldo remanescente 2024 no Grupo Básico: 43.515 Remanejamento N° 2017 50600143 - Repasse de recursos referente 2a. parcela (Edital 2017) do Programa Institucional de Apoio aos Novos Docentes."/>
    <s v="Sim"/>
    <m/>
    <n v="5000"/>
    <n v="0"/>
    <n v="0"/>
    <n v="1"/>
    <x v="0"/>
  </r>
  <r>
    <x v="26"/>
    <d v="2025-01-22T00:00:00"/>
    <n v="4587"/>
    <s v="FMT"/>
    <s v="Saldo do Exercício Anterior"/>
    <s v="Saldo remanescente 2024 - Grupo Básico 43.000"/>
    <s v="Sim"/>
    <m/>
    <n v="18128.07"/>
    <n v="0"/>
    <n v="0"/>
    <n v="1"/>
    <x v="0"/>
  </r>
  <r>
    <x v="85"/>
    <d v="2025-01-22T00:00:00"/>
    <n v="4591"/>
    <s v="FNC"/>
    <s v="Saldo do Exercício Anterior"/>
    <s v="Saldo remanescente 2024 - Ref. Repasse de recursos referente 2a. parcela (Edital 2017) do Programa Institucional de Apoio aos Novos Docentes. Grupo Grupo Básico: 515 - Remanejamento N° 2017 50600143"/>
    <s v="Sim"/>
    <m/>
    <n v="409.99"/>
    <n v="0"/>
    <n v="0"/>
    <n v="1"/>
    <x v="0"/>
  </r>
  <r>
    <x v="27"/>
    <d v="2025-02-05T00:00:00"/>
    <n v="4684"/>
    <s v="DIR"/>
    <s v="Saldo Exercício Anterior"/>
    <s v="Saldo remanescente do Exercício 2024"/>
    <s v="Sim"/>
    <m/>
    <n v="17725.38"/>
    <n v="0"/>
    <n v="0"/>
    <n v="2"/>
    <x v="1"/>
  </r>
  <r>
    <x v="27"/>
    <d v="2025-02-05T00:00:00"/>
    <n v="4685"/>
    <s v="DIR"/>
    <s v="CETI-SC"/>
    <s v="Saldo remanescente do Exercício 2024"/>
    <s v="Sim"/>
    <m/>
    <n v="10944"/>
    <n v="0"/>
    <n v="0"/>
    <n v="2"/>
    <x v="1"/>
  </r>
  <r>
    <x v="27"/>
    <d v="2025-04-14T00:00:00"/>
    <n v="4718"/>
    <s v="DIR"/>
    <s v="ICMC"/>
    <s v="Aquisição de câmeras - REMANEJAMENTO 50174648 / 2025"/>
    <s v="Sim"/>
    <m/>
    <n v="159672.6"/>
    <n v="0"/>
    <n v="0"/>
    <n v="4"/>
    <x v="3"/>
  </r>
  <r>
    <x v="86"/>
    <d v="2025-01-22T00:00:00"/>
    <n v="4581"/>
    <s v="FEP"/>
    <s v="Saldo do Exercício Anterior"/>
    <s v="Saldo remanescente 2024 no Grupo Básico: 43.515 Prog Inst de Apoio aos Novos Docentes da USP"/>
    <s v="Sim"/>
    <m/>
    <n v="5000"/>
    <n v="0"/>
    <n v="0"/>
    <n v="1"/>
    <x v="0"/>
  </r>
  <r>
    <x v="28"/>
    <d v="2025-01-22T00:00:00"/>
    <n v="4594"/>
    <s v="FNC"/>
    <s v="Saldo do Exercício Anterior"/>
    <s v="Saldo remanescente de 2024 referente a venda de 2.520 Sampa V5 Chips"/>
    <s v="Sim"/>
    <m/>
    <n v="412325.54"/>
    <n v="0"/>
    <n v="0"/>
    <n v="1"/>
    <x v="0"/>
  </r>
  <r>
    <x v="28"/>
    <d v="2025-01-30T00:00:00"/>
    <n v="4609"/>
    <s v="FNC"/>
    <s v="Recibo Tesouraria"/>
    <s v="Recibo 04/2025 - Recebemos de Woo Freight Co, Ltd - Korea referente a venda de 120 Sampa (Sampa Tested Good)"/>
    <s v="Sim"/>
    <m/>
    <n v="24637.9"/>
    <n v="0"/>
    <n v="0"/>
    <n v="1"/>
    <x v="0"/>
  </r>
  <r>
    <x v="28"/>
    <d v="2025-01-31T00:00:00"/>
    <n v="4611"/>
    <s v="FNC"/>
    <s v="POLI"/>
    <s v="Devolução do valor total do remanejamento 2025 50078169, pois foi feito no valor incorreto."/>
    <s v="Sim"/>
    <m/>
    <n v="22174.11"/>
    <n v="0"/>
    <n v="0"/>
    <n v="1"/>
    <x v="0"/>
  </r>
  <r>
    <x v="87"/>
    <d v="2025-02-03T00:00:00"/>
    <n v="4613"/>
    <s v="FMA"/>
    <s v="Saldo do Exercício Anterior"/>
    <s v="Saldo remanescente Exercício 2024 - Grupo 57 - Projetos Especiais - Edital de Apoio a Novos Docentes 2019 - REMANEJAMENTO 50611408 / 2019"/>
    <s v="Sim"/>
    <m/>
    <n v="5140"/>
    <n v="0"/>
    <n v="0"/>
    <n v="2"/>
    <x v="1"/>
  </r>
  <r>
    <x v="88"/>
    <d v="2025-02-04T00:00:00"/>
    <n v="4656"/>
    <s v="FEP"/>
    <s v="Saldo Exercício Anterior"/>
    <s v="Bolsista Mariana Saraiva Leão Lima - encerrou o encerramento da bolsa em maio de 2024 para receber pela FAPESP - Saldo residual - Grupo 057 Projetos Especiais"/>
    <s v="Sim"/>
    <m/>
    <n v="59354.400000000001"/>
    <n v="0"/>
    <n v="0"/>
    <n v="2"/>
    <x v="1"/>
  </r>
  <r>
    <x v="88"/>
    <d v="2025-02-04T00:00:00"/>
    <n v="4657"/>
    <s v="FEP"/>
    <s v="Saldo Exercício Anterior"/>
    <s v="Bolsista Mariana Saraiva Leão Lima - encerrou o encerramento da bolsa em maio de 2024 para receber pela FAPESP - Saldo residual Reserva Técnica - Grupo 057 Projetos Especiais"/>
    <s v="Sim"/>
    <m/>
    <n v="6185.5"/>
    <n v="0"/>
    <n v="0"/>
    <n v="2"/>
    <x v="1"/>
  </r>
  <r>
    <x v="89"/>
    <d v="2025-01-22T00:00:00"/>
    <n v="4590"/>
    <s v="FAP"/>
    <s v="Saldo do Exercício Anterior"/>
    <s v="Saldo remanescente 2024 - - Convênio Vencido em 2020 - Transferido do Convênio Santander em 2020 para Grupo Básico da Receita"/>
    <s v="Sim"/>
    <m/>
    <n v="2325.9699999999998"/>
    <n v="0"/>
    <n v="0"/>
    <n v="1"/>
    <x v="0"/>
  </r>
  <r>
    <x v="90"/>
    <d v="2025-02-03T00:00:00"/>
    <n v="4619"/>
    <s v="AAA-CG"/>
    <s v="Saldo do Exercício Anterior"/>
    <s v="Devolução de Economia Orçamentária 2024. Grupo 43.404 - Projetos Especiais - Grad - REMANEJAMENTO 50066420 / 2020"/>
    <s v="Sim"/>
    <m/>
    <n v="880.2"/>
    <n v="0"/>
    <n v="0"/>
    <n v="2"/>
    <x v="1"/>
  </r>
  <r>
    <x v="91"/>
    <d v="2025-01-22T00:00:00"/>
    <n v="4599"/>
    <s v="FNC"/>
    <s v="Saldo do Exercício Anterior"/>
    <s v="Saldo remanescente 2024"/>
    <s v="Sim"/>
    <m/>
    <n v="36388.269999999997"/>
    <n v="0"/>
    <n v="0"/>
    <n v="1"/>
    <x v="0"/>
  </r>
  <r>
    <x v="29"/>
    <d v="2025-03-19T00:00:00"/>
    <n v="4702"/>
    <s v="FNC"/>
    <s v="Reitoria"/>
    <s v="Saldo remanescente 2024 Aux. Fin.- realização Simpósio Comemorativo &quot;Dos Raios Cósmicos às Partículas Elementares: 90 anos USP, 100 anos de César Lattes e 70 anos do CERN&quot;. Aut. Vice-Reitora. Remanejamentos 50214982 / 2024."/>
    <s v="Sim"/>
    <m/>
    <n v="29129.86"/>
    <n v="0"/>
    <n v="0"/>
    <n v="3"/>
    <x v="2"/>
  </r>
  <r>
    <x v="92"/>
    <d v="2025-02-03T00:00:00"/>
    <n v="4617"/>
    <s v="FNC"/>
    <s v="Saldo do Exercício Anterior"/>
    <s v="Devolução de Economia Orçamentária 2024 - Grupo: 404 - Projetos Especiais - Grad - REMANEJAMENTO 50283466 / 2021 Programa de Laboratórios Didáticos - 2021 - Coordenador(a) - Prof(a). Dr(a). José Fernando Diniz Chubaci"/>
    <s v="Sim"/>
    <m/>
    <n v="238981.96"/>
    <n v="0"/>
    <n v="0"/>
    <n v="2"/>
    <x v="1"/>
  </r>
  <r>
    <x v="30"/>
    <d v="2025-02-05T00:00:00"/>
    <n v="4668"/>
    <s v="DIR"/>
    <s v="Saldo Exercício Anterior"/>
    <s v="Saldo remanescente 2024 REMANEJAMENTO - 50708088 / 2023 - Grupo 57 - Projetos Especiais - Recurso para atender execução de obras urgentes no IF: Cobertura Edifício Oscar Sala e Reforma Laboratório Edif. HEPIC. Aut. Mag. Reitor"/>
    <s v="Sim"/>
    <m/>
    <n v="2481154.71"/>
    <n v="0"/>
    <n v="0"/>
    <n v="2"/>
    <x v="1"/>
  </r>
  <r>
    <x v="31"/>
    <d v="2025-02-05T00:00:00"/>
    <n v="4666"/>
    <s v="DIR"/>
    <s v="Saldo Exercício Anterior"/>
    <s v="Saldo remanescente 2024 - Grupo 246 - Programa de Bolsas Intercâmbio Internacional - Edital AUCANI 1915/2024 - Prog. Bolsas de Intercâmbio Internacional para os Alunos de Graduação USP - Mérito Acadêmico 2024 (Portaria GR 6640/2015) - ref. cota interunidade IF-FM - REMANEJAMENTO 50273628 / 2024"/>
    <s v="Sim"/>
    <m/>
    <n v="56000"/>
    <n v="0"/>
    <n v="0"/>
    <n v="2"/>
    <x v="1"/>
  </r>
  <r>
    <x v="31"/>
    <d v="2025-02-05T00:00:00"/>
    <n v="4667"/>
    <s v="DIR"/>
    <s v="Saldo Exercício Anterior"/>
    <s v="Grupo: 849 - Convênio Santander 2022 - 47834 - Edital Aucani 1939 Programa Santander-USP de Mobilidade Internacional - Internacionalização com Inclusão - Mulheres na Pós-graduação - ref. 1 bolsa de R$ 20.000,00 - Remanejamento 50552829/2024"/>
    <s v="Sim"/>
    <m/>
    <n v="20000"/>
    <n v="0"/>
    <n v="0"/>
    <n v="2"/>
    <x v="1"/>
  </r>
  <r>
    <x v="31"/>
    <d v="2025-05-21T00:00:00"/>
    <n v="4736"/>
    <s v="DIR"/>
    <s v="AUCANI - USP"/>
    <s v="Rem. 50248781 - Edital AUCANI 2090/2025 - Prog. Bolsas de Intercâmbio Internacional para os Alunos de Graduação USP - Mérito Acadêmico 2025 (Portaria GR 6640/2015) - ref. cota Unidade - (043.246 - Programa de Bolsas Intercâmbio Intenacional)..."/>
    <s v="Sim"/>
    <m/>
    <n v="112000"/>
    <n v="0"/>
    <n v="0"/>
    <n v="5"/>
    <x v="4"/>
  </r>
  <r>
    <x v="31"/>
    <d v="2025-05-21T00:00:00"/>
    <n v="4737"/>
    <s v="DIR"/>
    <s v="AUCANI - USP"/>
    <s v="Rem. 50248820 - Edital AUCANI 2090/2025 - Prog. Bolsas de Intercâmbio Internacional para os Alunos de Graduação USP - Mérito Acadêmico 2025 (Portaria GR 6640/2015) - ref. cota Unidade IF/FM - (043.246 - Programa de Bolsas Intercâmbio Intenacional)..."/>
    <s v="Sim"/>
    <m/>
    <n v="56000"/>
    <n v="0"/>
    <n v="0"/>
    <n v="5"/>
    <x v="4"/>
  </r>
  <r>
    <x v="93"/>
    <d v="2025-02-03T00:00:00"/>
    <n v="4621"/>
    <s v="DIR"/>
    <s v="Saldo Exercício Anterior"/>
    <s v="Devolução de Economia Orçamentária 2024 - REMANEJAMENTO 50042586 / 2023 - Grupo 508 Rede de Criogenia"/>
    <s v="Sim"/>
    <m/>
    <n v="691.4"/>
    <n v="0"/>
    <n v="0"/>
    <n v="2"/>
    <x v="1"/>
  </r>
  <r>
    <x v="94"/>
    <d v="2025-02-05T00:00:00"/>
    <n v="4669"/>
    <s v="DIR"/>
    <s v="Saldo Exercício Anterior"/>
    <s v="Saldo remanescente 2024 - Grupo 019 Recuperação, segurança e risco"/>
    <s v="Sim"/>
    <m/>
    <n v="30724.76"/>
    <n v="0"/>
    <n v="0"/>
    <n v="2"/>
    <x v="1"/>
  </r>
  <r>
    <x v="32"/>
    <d v="2025-01-16T00:00:00"/>
    <n v="4564"/>
    <s v="DIR"/>
    <s v="Transposição interna"/>
    <s v="Devido a urgência para pagar as despesa de despacho aduaneiro, foi transferido para o RD - Luciana Varanda Rizzo GRUPO 515, pois a reitoria até o dia 15/01/2025 não tinha devolvido os RDs dos professores. Obs. Será devolvido para diretoria assim que o recurso for devolvido pela Reitoria dos RDs. Remanejamento 50019600 / 2025. Contrapartida GO 18850"/>
    <s v="Sim"/>
    <m/>
    <n v="3634"/>
    <n v="0"/>
    <n v="0"/>
    <n v="1"/>
    <x v="0"/>
  </r>
  <r>
    <x v="32"/>
    <d v="2025-02-04T00:00:00"/>
    <n v="4638"/>
    <s v="FAP"/>
    <s v="Saldo do Exercício Anterior"/>
    <s v="Saldo remanescente 2024 - Grupo: 515 - Prog Inst de Apoio aos Novos Docentes da USP - REMANEJAMENTO 50183023 / 2023 Edital PRPI Programa de Apoio a Novos Docentes- ano 2023- edição 1 (148)"/>
    <s v="Sim"/>
    <m/>
    <n v="3634"/>
    <n v="0"/>
    <n v="0"/>
    <n v="2"/>
    <x v="1"/>
  </r>
  <r>
    <x v="95"/>
    <d v="2025-02-04T00:00:00"/>
    <n v="4648"/>
    <s v="FMA"/>
    <s v="Saldo Exercício Anterior"/>
    <s v="Devolução de Economia Orçamentária 2024. Grupo 057 - Projetos Especiais - Rem. 50475448 - Portaria PRPI 861 / 2022 - Programa de Apoio aos Novos Docentes da USP - 2022 / 2023"/>
    <s v="Sim"/>
    <m/>
    <n v="1121.0899999999999"/>
    <n v="0"/>
    <n v="0"/>
    <n v="2"/>
    <x v="1"/>
  </r>
  <r>
    <x v="33"/>
    <d v="2025-01-22T00:00:00"/>
    <n v="4592"/>
    <s v="FGE"/>
    <s v="Saldo do Exercício Anterior"/>
    <s v="Saldo remanescente 2024"/>
    <s v="Sim"/>
    <m/>
    <n v="9199.25"/>
    <n v="0"/>
    <n v="0"/>
    <n v="1"/>
    <x v="0"/>
  </r>
  <r>
    <x v="33"/>
    <d v="2025-05-27T00:00:00"/>
    <n v="4741"/>
    <s v="FGE"/>
    <s v="Recibo Tesouraria"/>
    <s v="Recibo 61/2025 - Recebemos de Raghuvir Krishnaswamy Arni - Processo Fapesp nº 2020/08615-8 - Finalidade: 4 medidas realizadas no DSC (Differential Scanning Calorimetry) do laboratório de BioMembranas no IF-USP, ao custo unitário de R$ 300,00 cada. Obs.repassado 10% para Diretoria."/>
    <s v="Sim"/>
    <m/>
    <n v="1080"/>
    <n v="0"/>
    <n v="0"/>
    <n v="5"/>
    <x v="4"/>
  </r>
  <r>
    <x v="96"/>
    <d v="2025-02-05T00:00:00"/>
    <n v="4676"/>
    <s v="DIR"/>
    <s v="Saldo Exercício Anterior"/>
    <s v="Saldo remanescente 2024 - Grupo: 404 - Projetos Especiais - Grad - Valor R$ 5.000,00 Recursos para visita ao Laboratório Nacional de Luz Sincroton - Campinas, atividade extracurricular. REMANEJAMENTO 50061445 / 2020 e Grupo 404 - valor R$ 4.319,97 - Solicitação 730/2017 Remanejamento N° 2022 50400626 - de recurso para estágio do aluno Vitor Menezes Barbosa Sendrete (Cancelamento de Estágio)."/>
    <s v="Sim"/>
    <m/>
    <n v="9319.9699999999993"/>
    <n v="0"/>
    <n v="0"/>
    <n v="2"/>
    <x v="1"/>
  </r>
  <r>
    <x v="97"/>
    <d v="2025-01-22T00:00:00"/>
    <n v="4596"/>
    <s v="FNC"/>
    <s v="Saldo do Exercício Anterior"/>
    <s v="Saldo remanescente 2024 - Grupo: 43.000 -"/>
    <s v="Sim"/>
    <m/>
    <n v="65.33"/>
    <n v="0"/>
    <n v="0"/>
    <n v="1"/>
    <x v="0"/>
  </r>
  <r>
    <x v="98"/>
    <d v="2025-02-03T00:00:00"/>
    <n v="4633"/>
    <s v="FAP"/>
    <s v="Saldo Exercício Anterior"/>
    <s v="Saldo Remanescente 2024 - Grupo: 515 - Progr. Inst. de Apoio a Novos Docentes"/>
    <s v="Sim"/>
    <m/>
    <n v="213.4"/>
    <n v="0"/>
    <n v="0"/>
    <n v="2"/>
    <x v="1"/>
  </r>
  <r>
    <x v="99"/>
    <d v="2025-02-03T00:00:00"/>
    <n v="4620"/>
    <s v="AAA-CPG"/>
    <s v="Saldo do Exercício Anterior"/>
    <s v="Saldo remanescente 2024 - 057 Projetos Especiais - Apoio financeiro às Disciplinas ministradas em Inglês do PPG em Física REMANEJAMENTO 50265984 / 2023"/>
    <s v="Sim"/>
    <m/>
    <n v="10000"/>
    <n v="0"/>
    <n v="0"/>
    <n v="2"/>
    <x v="1"/>
  </r>
  <r>
    <x v="34"/>
    <d v="2025-02-04T00:00:00"/>
    <n v="4649"/>
    <s v="FEP"/>
    <s v="Saldo Exercício Anterior"/>
    <s v="Saldo remanescente 2024 - Grupo 515 - Prog Inst de Apoio aos Novos Docentes da USP - REMANEJAMENTO 50183066 / 2023 - Edital PRPI Programa de Apoio a Novos Docentes- ano 2023- edição 1 (39)"/>
    <s v="Sim"/>
    <m/>
    <n v="702.4"/>
    <n v="0"/>
    <n v="0"/>
    <n v="2"/>
    <x v="1"/>
  </r>
  <r>
    <x v="100"/>
    <d v="2025-02-03T00:00:00"/>
    <n v="4614"/>
    <s v="FMA"/>
    <s v="Saldo do Exercício Anterior"/>
    <s v="Saldo Remanescente 2024 - Grupo 57 Projetos Especiais - Reserva técnica. Referente Auxílio financeiro do edital p/ distribuição de bolsas de Pós-doc p/ posterior seleção de bolsistas - ano 2022. (pago em 19/06/23 por autorização do Pró-Reitor). - - REMANEJAMENTO 50336326 / 2023"/>
    <s v="Sim"/>
    <m/>
    <n v="10175.4"/>
    <n v="0"/>
    <n v="0"/>
    <n v="2"/>
    <x v="1"/>
  </r>
  <r>
    <x v="101"/>
    <d v="2025-01-22T00:00:00"/>
    <n v="4582"/>
    <s v="FEP"/>
    <s v="Saldo do Exercício Anterior"/>
    <s v="Saldo remanescente de 2024"/>
    <s v="Sim"/>
    <m/>
    <n v="103491.15"/>
    <n v="0"/>
    <n v="0"/>
    <n v="1"/>
    <x v="0"/>
  </r>
  <r>
    <x v="35"/>
    <d v="2025-02-04T00:00:00"/>
    <n v="4655"/>
    <s v="FNC"/>
    <s v="Saldo Exercício Anterior"/>
    <s v="Saldo remanescente 2024 - Grupo: 515 - Prog Inst de Apoio aos Novos Docentes da USP - Atena: Edital PRPI Programa de Apoio a Novos Docentes- ano 2023- edição 2 (82) - REMANEJAMENTO 50592047 / 2023"/>
    <s v="Sim"/>
    <m/>
    <n v="41425.120000000003"/>
    <n v="0"/>
    <n v="0"/>
    <n v="2"/>
    <x v="1"/>
  </r>
  <r>
    <x v="102"/>
    <d v="2025-01-20T00:00:00"/>
    <n v="4571"/>
    <s v="DIR"/>
    <s v="Exercício 2025"/>
    <s v="Abertura do Exercício 2025"/>
    <s v="Sim"/>
    <m/>
    <n v="299350"/>
    <n v="0"/>
    <n v="0"/>
    <n v="1"/>
    <x v="0"/>
  </r>
  <r>
    <x v="36"/>
    <d v="2025-01-16T00:00:00"/>
    <n v="4563"/>
    <s v="DIR"/>
    <s v="Transposição interna"/>
    <s v="Devido a urgência para pagar as despesa de despacho aduaneiro, foi transferido para o RD - Luciana Varanda Rizzo GRUPO 057, pois a reitoria até o dia 15/01/2025 não tinha devolvido os RDs dos professores. Obs. Será devolvido para diretoria assim que o recurso for devolvido pela Reitoria dos RDs. Remanejamento 50019545 / 2025 - Contrapartida GO 18849"/>
    <s v="Sim"/>
    <m/>
    <n v="5173.01"/>
    <n v="0"/>
    <n v="0"/>
    <n v="1"/>
    <x v="0"/>
  </r>
  <r>
    <x v="36"/>
    <d v="2025-02-04T00:00:00"/>
    <n v="4637"/>
    <s v="FAP"/>
    <s v="Saldo Exercício Anterior"/>
    <s v="Devolução de Economia Orçamentária 2024. - Grupo 057 - Projetos Especiais - Rem. 50475405/2022 - Portaria PRPI 861 / 2022 - Programa de Apoio aos Novos Docentes da USP - 2022 / 2023"/>
    <s v="Sim"/>
    <m/>
    <n v="3045.2"/>
    <n v="0"/>
    <n v="0"/>
    <n v="2"/>
    <x v="1"/>
  </r>
  <r>
    <x v="36"/>
    <d v="2025-02-05T00:00:00"/>
    <n v="4682"/>
    <s v="DIR"/>
    <s v="Transposição interna"/>
    <s v="Para cobrir saldo negativo devido a despesa de despacho aduaneiro - Remanejamento N° 2025 50088628 - GO 18926"/>
    <s v="Sim"/>
    <m/>
    <n v="2127.81"/>
    <n v="0"/>
    <n v="0"/>
    <n v="2"/>
    <x v="1"/>
  </r>
  <r>
    <x v="37"/>
    <d v="2025-02-05T00:00:00"/>
    <n v="4677"/>
    <s v="DIR"/>
    <s v="Saldo Exercício Anterior"/>
    <s v="Recurso para atender reforma da cobertura do Edifício Física Experimental. Aut. Mag. Reitor - REMANEJAMENTO 50167984 / 2024 - Grupo Orçamentário 057 - Projetos Especiais"/>
    <s v="Sim"/>
    <m/>
    <n v="272119.81"/>
    <n v="0"/>
    <n v="0"/>
    <n v="2"/>
    <x v="1"/>
  </r>
  <r>
    <x v="38"/>
    <d v="2025-02-05T00:00:00"/>
    <n v="4663"/>
    <s v="DIR"/>
    <s v="Saldo Exercício Anterior"/>
    <s v="Grupo: 057 - Projetos Especiais - Despesa correspondente ao &quot;Apoio Financeiro a Projetos que visem a promoção do bem estar físico, mental e social dos servidores técnicos administrativos&quot; - Edital PRIP 04/2023 - BEM ESTAR E PERTENCIMENTO REMANEJAMENTO 50171345 / 2024"/>
    <s v="Sim"/>
    <m/>
    <n v="26.08"/>
    <n v="0"/>
    <n v="0"/>
    <n v="2"/>
    <x v="1"/>
  </r>
  <r>
    <x v="38"/>
    <d v="2025-03-19T00:00:00"/>
    <n v="4704"/>
    <s v="DIR"/>
    <s v="PRIP"/>
    <s v="Grupo 057 - Projetos Especiais - Despesa correspondente ao ¨Apoio Financeiro a projetos que visem a promoção do bem estar físico, mental e social dos servidores técnicos administrativos Edital PRIP 01/2024 - BEM ESTAR E PERTENCIMENTO"/>
    <s v="Sim"/>
    <m/>
    <n v="10000"/>
    <n v="0"/>
    <n v="0"/>
    <n v="3"/>
    <x v="2"/>
  </r>
  <r>
    <x v="103"/>
    <d v="2025-02-04T00:00:00"/>
    <n v="4652"/>
    <s v="FEP"/>
    <s v="Saldo Exercício Anterior"/>
    <s v="Grupo 515 - Prog Inst de Apoio aos Novos Docentes da USP - Edital PRPI Programa de Apoio a Novos Docentes- ano 2024- edição 1 (31) - Outorgado: Prof.(a) Dr.(a) Pedro Vinícius Guillaumon / IF - REMANEJAMENTO 50182444 / 2024 - Prazo para utilizar 2 anos (data prevista Abril 2026)"/>
    <s v="Sim"/>
    <m/>
    <n v="50000"/>
    <n v="0"/>
    <n v="0"/>
    <n v="2"/>
    <x v="1"/>
  </r>
  <r>
    <x v="39"/>
    <d v="2025-02-03T00:00:00"/>
    <n v="4626"/>
    <s v="FMA"/>
    <s v="Saldo Exercício Anterior"/>
    <s v="Grupo: 515 - Prog Inst de Apoio aos Novos Docentes da USP - Edital PRPI Programa de Apoio a Novos Docentes- ano 2024- edição 1 (87) - REMANEJAMENTO 50182541 / 2024 - Prazo para utilização 2 anos (data prevista Abril/2024)"/>
    <s v="Sim"/>
    <m/>
    <n v="23324.639999999999"/>
    <n v="0"/>
    <n v="0"/>
    <n v="2"/>
    <x v="1"/>
  </r>
  <r>
    <x v="40"/>
    <d v="2025-02-03T00:00:00"/>
    <n v="4631"/>
    <s v="FMT"/>
    <s v="Saldo Exercício Anterior"/>
    <s v="GRUPO 515 - Prog Inst de Apoio aos Novos Docentes da USP - REMANEJAMENTO 50200604 / 2024 - Atena: Edital PRPI Programa de Apoio a Novos Docentes- ano 2024- edição 1 (106) - Outorgado: Prof.(a) Dr.(a) Germano Maioli Penello / IF"/>
    <s v="Sim"/>
    <m/>
    <n v="32508.2"/>
    <n v="0"/>
    <n v="0"/>
    <n v="2"/>
    <x v="1"/>
  </r>
  <r>
    <x v="41"/>
    <d v="2025-02-03T00:00:00"/>
    <n v="4635"/>
    <s v="FMT"/>
    <s v="Saldo Exercício Anterior"/>
    <s v="Grupo 515 - - Prog Inst de Apoio aos Novos Docentes da USP - Atena: Edital PRPI Programa de Apoio a Novos Docentes- ano 2024- edição 1 (28) REMANEJAMENTO 50279480 / 2024"/>
    <s v="Sim"/>
    <m/>
    <n v="50000"/>
    <n v="0"/>
    <n v="0"/>
    <n v="2"/>
    <x v="1"/>
  </r>
  <r>
    <x v="42"/>
    <d v="2025-02-04T00:00:00"/>
    <n v="4653"/>
    <s v="FEP"/>
    <s v="Saldo Exercício Anterior"/>
    <s v="Grupo 515 - Prog Inst de Apoio aos Novos Docentes da USP - Atena: Edital PRPI Programa de Apoio a Novos Docentes- ano 2024- edição 1 (119) - REMANEJAMENTO 50279561 / 2024"/>
    <s v="Sim"/>
    <m/>
    <n v="50000"/>
    <n v="0"/>
    <n v="0"/>
    <n v="2"/>
    <x v="1"/>
  </r>
  <r>
    <x v="43"/>
    <d v="2025-02-03T00:00:00"/>
    <n v="4636"/>
    <s v="FGE"/>
    <s v="Saldo Exercício Anterior"/>
    <s v="Grupo 515 Prog Inst de Apoio aos Novos Docentes da USP - Atena: Edital PRPI Programa de Apoio a Novos Docentes- ano 2024- edição 1 (127) REMANEJAMENTO 50279588 / 2024"/>
    <s v="Sim"/>
    <m/>
    <n v="50000"/>
    <n v="0"/>
    <n v="0"/>
    <n v="2"/>
    <x v="1"/>
  </r>
  <r>
    <x v="44"/>
    <d v="2025-02-03T00:00:00"/>
    <n v="4615"/>
    <s v="FMA"/>
    <s v="Saldo do Exercício Anterior"/>
    <s v="Auxílio financeiro p/ distribuição de bolsas de Pós-doc p/ posterior seleção de bolsistas - ano 2024 - REMANEJAMENTO 50281248 / 2024 - Grupo 057 - Projetos Especiais"/>
    <s v="Sim"/>
    <m/>
    <n v="111925.44"/>
    <n v="0"/>
    <n v="0"/>
    <n v="2"/>
    <x v="1"/>
  </r>
  <r>
    <x v="45"/>
    <d v="2025-02-05T00:00:00"/>
    <n v="4683"/>
    <s v="DIR"/>
    <s v="Transposição interna"/>
    <s v="Complemento da Diretoria para Auxílio financeiro para o evento &quot;São Paulo School of Advanced Science on Quantum Materials&quot; Prof Gustavo Dalpian - GO 18927 Remanejamento N° 2025 50088660"/>
    <s v="Sim"/>
    <m/>
    <n v="9600"/>
    <n v="0"/>
    <n v="0"/>
    <n v="2"/>
    <x v="1"/>
  </r>
  <r>
    <x v="104"/>
    <d v="2025-03-19T00:00:00"/>
    <n v="4703"/>
    <s v="FMT"/>
    <s v="PRCEU"/>
    <s v="Saldo remanescente 2024 - Ref. diárias do Prof. Daniel R. Cornejo - Participação do Fórum das 3 Universidades Estaduais Paulistas - Agudos - REMANEJAMENTO 50314448 / 2024"/>
    <s v="Sim"/>
    <m/>
    <n v="265.2"/>
    <n v="0"/>
    <n v="0"/>
    <n v="3"/>
    <x v="2"/>
  </r>
  <r>
    <x v="46"/>
    <d v="2025-02-05T00:00:00"/>
    <n v="4674"/>
    <s v="DIR"/>
    <s v="Saldo Exercício Anterior"/>
    <s v="Grupo 406 - Prog Apoio Aprimoramento do Ensino de Graduação - Ref. implementação do Programa de Apoio ao Aprimoramento do Ensino de Graduação da Universidade. Aut. Mag. Reitor / Pró-G - REMANEJAMENTO 50323226 / 2024"/>
    <s v="Sim"/>
    <m/>
    <n v="2664882.9900000002"/>
    <n v="0"/>
    <n v="0"/>
    <n v="2"/>
    <x v="1"/>
  </r>
  <r>
    <x v="46"/>
    <d v="2025-06-11T00:00:00"/>
    <n v="4744"/>
    <s v="DIR"/>
    <s v="PRG"/>
    <s v="Grupo: 406 - Prog Apoio Aprimoramento do Ensino de Graduação - REMANEJAMENTO 50304665 / 2025 - Ref. Programa de Apoio ao Aprimoramento do Ensino de Graduação da Universidade - 2025. Aut. Mag. Reitor / PróG"/>
    <s v="Sim"/>
    <m/>
    <n v="4281776.51"/>
    <n v="0"/>
    <n v="0"/>
    <n v="6"/>
    <x v="5"/>
  </r>
  <r>
    <x v="47"/>
    <d v="2025-02-03T00:00:00"/>
    <n v="4632"/>
    <s v="FMT"/>
    <s v="Saldo Exercício Anterior"/>
    <s v="Saldo do Exercício 2024 - Grupo: 057 Projetos Especiais - Rem. 50368920 - Atena: Edital PRPI Edital para distribuição de bolsas do Programa FGA- ano 2024- edição 2 (22) - Outorgado: Prof. (a) Dr.(a) Gustavo Martini Dalpian / IF..."/>
    <s v="Sim"/>
    <m/>
    <n v="67833.600000000006"/>
    <n v="0"/>
    <n v="0"/>
    <n v="2"/>
    <x v="1"/>
  </r>
  <r>
    <x v="105"/>
    <d v="2025-02-05T00:00:00"/>
    <n v="4679"/>
    <s v="DIR"/>
    <s v="Saldo Exercício Anterior"/>
    <s v="Recurso para realização do Simpósio &quot;90 Anos de física na USP: Revisitando o Passado e Pensando o Futuro&quot;. Aut. Mag. Reitor - REMANEJAMENTO 50447103 / 2024 - Grupo 057 - Projetos Especiais"/>
    <s v="Sim"/>
    <m/>
    <n v="29526.080000000002"/>
    <n v="0"/>
    <n v="0"/>
    <n v="2"/>
    <x v="1"/>
  </r>
  <r>
    <x v="106"/>
    <d v="2025-02-05T00:00:00"/>
    <n v="4675"/>
    <s v="DIR"/>
    <s v="Saldo Exercício Anterior"/>
    <s v="Grupo 57 - Projetos Especiais - Recurso para contratação Projeto Executivo Fusão das Bibliotecas e aumento quantidade salas de aulas IF/IAG. Aut. Mag. Reitor - REMANEJAMENTO 50534820 / 2024"/>
    <s v="Sim"/>
    <m/>
    <n v="1100000"/>
    <n v="0"/>
    <n v="0"/>
    <n v="2"/>
    <x v="1"/>
  </r>
  <r>
    <x v="48"/>
    <d v="2025-04-24T00:00:00"/>
    <n v="4726"/>
    <s v="DIR"/>
    <s v="Transposição interna"/>
    <s v="Cobrir despesas Diretoria Show Física - GO 19140"/>
    <s v="Sim"/>
    <m/>
    <n v="10000"/>
    <n v="0"/>
    <n v="0"/>
    <n v="4"/>
    <x v="3"/>
  </r>
  <r>
    <x v="49"/>
    <d v="2025-01-22T00:00:00"/>
    <n v="4579"/>
    <s v="FEP"/>
    <s v="Saldo do Exercício Anterior"/>
    <s v="Saldo remanescente de 2024 - Devolução de saldo não gasto - Recibo 148/2024 - Referente a NE.05288069 - Pagamento a despachante aduaneiro AIRPHOENIX SERVIÇOS INTERNACIONAIS LTDA. para equipamento de espalhamento de Raio X - DC 61961 - Xenocs Inc. - GO 18647"/>
    <s v="Sim"/>
    <m/>
    <n v="3751.61"/>
    <n v="0"/>
    <n v="0"/>
    <n v="1"/>
    <x v="0"/>
  </r>
  <r>
    <x v="50"/>
    <d v="2025-01-23T00:00:00"/>
    <n v="4601"/>
    <s v="DIR"/>
    <s v="PRCEU"/>
    <s v="Recursos para Masterclasses Hands On Particle Physics - Grupo: 057 - Projetos Especiais - REMANEJAMENTO 50032800 / 2025"/>
    <s v="Sim"/>
    <m/>
    <n v="5760"/>
    <n v="0"/>
    <n v="0"/>
    <n v="1"/>
    <x v="0"/>
  </r>
  <r>
    <x v="50"/>
    <d v="2025-04-24T00:00:00"/>
    <n v="4727"/>
    <s v="DIR"/>
    <s v="Transposição interna"/>
    <s v="Pgto de Tikets refeição referente ao Masterclasses Hands On Particle Physics - Remanejamento N° 2025 50202366 - GO 19141"/>
    <s v="Sim"/>
    <m/>
    <n v="977.8"/>
    <n v="0"/>
    <n v="0"/>
    <n v="4"/>
    <x v="3"/>
  </r>
  <r>
    <x v="50"/>
    <d v="2025-05-13T00:00:00"/>
    <n v="4733"/>
    <s v="DIR"/>
    <s v="Transposição interna"/>
    <s v="Complemento de valor referente ao Masterclasses Hands On Particle Physics - Remanejamento N° 2025 50239545 - GO 19208"/>
    <s v="Sim"/>
    <m/>
    <n v="1300"/>
    <n v="0"/>
    <n v="0"/>
    <n v="5"/>
    <x v="4"/>
  </r>
  <r>
    <x v="51"/>
    <d v="2025-01-23T00:00:00"/>
    <n v="4602"/>
    <s v="DIR"/>
    <s v="PRPG"/>
    <s v="Auxílio financeiro para atender a solicitação de apoio ao Curso de Verão 2025 - Grupo 057 - Projetos Especiais - REMANEJAMENTO 50031162 / 2025"/>
    <s v="Sim"/>
    <m/>
    <n v="10500"/>
    <n v="0"/>
    <n v="0"/>
    <n v="1"/>
    <x v="0"/>
  </r>
  <r>
    <x v="51"/>
    <d v="2025-02-03T00:00:00"/>
    <n v="4612"/>
    <s v="DIR"/>
    <s v="PRPI"/>
    <s v="Auxílio financeiro concedido para o CURSO DE VERÂO do IF /USP, em 2025, autorizado pelo Pró-Reitor de Pesquisa e Inovação. REMANEJAMENTO 50075704 / 2025 - Grupo: 057 Projetos Especiais"/>
    <s v="Sim"/>
    <m/>
    <n v="10000"/>
    <n v="0"/>
    <n v="0"/>
    <n v="2"/>
    <x v="1"/>
  </r>
  <r>
    <x v="51"/>
    <d v="2025-03-12T00:00:00"/>
    <n v="4699"/>
    <s v="DIR"/>
    <s v="PRCEU"/>
    <s v="Saldo Remanescente 2024 - Recursos para 25º Encontro USP Escola - Grupo 057 - Projetos Especiais - REMANEJAMENTO 50578623 / 2024"/>
    <s v="Sim"/>
    <m/>
    <n v="12200"/>
    <n v="0"/>
    <n v="0"/>
    <n v="3"/>
    <x v="2"/>
  </r>
  <r>
    <x v="107"/>
    <d v="2025-02-05T00:00:00"/>
    <n v="4665"/>
    <s v="DIR"/>
    <s v="Saldo Exercício Anterior"/>
    <s v="Saldo remanescente 2024 - Preservação e Conservação de Materiais Bibliográficos"/>
    <s v="Sim"/>
    <m/>
    <n v="10924.02"/>
    <n v="0"/>
    <n v="0"/>
    <n v="2"/>
    <x v="1"/>
  </r>
  <r>
    <x v="107"/>
    <d v="2025-04-03T00:00:00"/>
    <n v="4712"/>
    <s v="DIR"/>
    <s v="ABCD"/>
    <s v="Grupo 173 - Preservação e Conservação de Materiais Bibliográficos - Remanejamento N° 2025 50167269 - IF - Programa de Preservação e Conservação de Materiais Bibliográficos, Demanda 50260/2025"/>
    <s v="Sim"/>
    <m/>
    <n v="8286"/>
    <n v="0"/>
    <n v="0"/>
    <n v="4"/>
    <x v="3"/>
  </r>
  <r>
    <x v="52"/>
    <d v="2025-03-10T00:00:00"/>
    <n v="4698"/>
    <s v="DIR"/>
    <s v="Reitoria"/>
    <s v="Recurso para abertura procedimento licitatório obra Fusão das Bibliotecas e aumento quantidade de salas de aulas IF/IAG. Aut. Mag. Reitor - REMANEJAMENTO 50127321 / 2025 - Grupo 057 - Projetos Especiais"/>
    <s v="Sim"/>
    <m/>
    <n v="26300000"/>
    <n v="0"/>
    <n v="0"/>
    <n v="3"/>
    <x v="2"/>
  </r>
  <r>
    <x v="53"/>
    <d v="2025-02-13T00:00:00"/>
    <n v="4688"/>
    <s v="DIR"/>
    <s v="PRG"/>
    <s v="Convite à Física e a Videoteca - Grupo 404 - Projetos Especiais - Grad - REMANEJAMENTO 50095845 / 2025"/>
    <s v="Sim"/>
    <m/>
    <n v="15338.8"/>
    <n v="0"/>
    <n v="0"/>
    <n v="2"/>
    <x v="1"/>
  </r>
  <r>
    <x v="54"/>
    <d v="2025-03-27T00:00:00"/>
    <n v="4706"/>
    <s v="FNC"/>
    <s v="Recibo Tesouraria"/>
    <s v="Venda de 26 cilindros FS-6 - Recibo 29/2025 - Obs. Foi repassando 10% Taxa administrativa Diretoria"/>
    <s v="Sim"/>
    <m/>
    <n v="4680"/>
    <n v="0"/>
    <n v="0"/>
    <n v="3"/>
    <x v="2"/>
  </r>
  <r>
    <x v="108"/>
    <d v="2025-04-07T00:00:00"/>
    <n v="4715"/>
    <s v="DIR"/>
    <s v="Reitoria - USP"/>
    <s v="Rem. 50074082 - Recurso para atender reforma do Edifício do Milênio - Proc. 24.1.263.43.0 - Dotação 043.057..."/>
    <s v="Sim"/>
    <m/>
    <n v="1346503.28"/>
    <n v="0"/>
    <n v="0"/>
    <n v="4"/>
    <x v="3"/>
  </r>
  <r>
    <x v="55"/>
    <d v="2025-04-14T00:00:00"/>
    <n v="4720"/>
    <s v="DIR"/>
    <s v="PRCEU"/>
    <s v="Grupo 057 Projetos Especiais - Remanejamento do valor aprovado para projeto de fomento: 3364 - Visitas Monitoradas ao Instituto de Física da USP. REMANEJAMENTO 50181024 / 2025"/>
    <s v="Sim"/>
    <m/>
    <n v="3400"/>
    <n v="0"/>
    <n v="0"/>
    <n v="4"/>
    <x v="3"/>
  </r>
  <r>
    <x v="109"/>
    <d v="2025-04-14T00:00:00"/>
    <n v="4721"/>
    <s v="FMA"/>
    <s v="PRPI"/>
    <s v="Grupo 515 - Prog Inst de Apoio aos Novos Docentes da USP - REMANEJAMENTO 50182888 / 2025"/>
    <s v="Sim"/>
    <m/>
    <n v="50000"/>
    <n v="0"/>
    <n v="0"/>
    <n v="4"/>
    <x v="3"/>
  </r>
  <r>
    <x v="110"/>
    <d v="2025-04-24T00:00:00"/>
    <n v="4724"/>
    <s v="FMA"/>
    <s v="PRPI"/>
    <s v="Grupo: 515 - Prog Inst de Apoio aos Novos Docentes da USP - Atena: Edital PRPI Programa de Apoio a Novos Docentes- ano 2025- edição 1 (151) - REMANEJAMENTO 50195521 / 2025"/>
    <s v="Sim"/>
    <m/>
    <n v="50000"/>
    <n v="0"/>
    <n v="0"/>
    <n v="4"/>
    <x v="3"/>
  </r>
  <r>
    <x v="111"/>
    <d v="2025-04-29T00:00:00"/>
    <n v="4729"/>
    <s v="FGE"/>
    <s v="Transposição interna"/>
    <s v="A pedido da Profa. Kaline, diretora do IF, segue o repasse da Diretoria do valor correspondente a 2 diárias para o Prof. Adriano Alencar. GO 19156"/>
    <s v="Sim"/>
    <m/>
    <n v="1110.5999999999999"/>
    <n v="0"/>
    <n v="0"/>
    <n v="4"/>
    <x v="3"/>
  </r>
  <r>
    <x v="112"/>
    <d v="2025-05-21T00:00:00"/>
    <n v="4735"/>
    <s v="FNC"/>
    <s v="PRPI - USP"/>
    <s v="Rem. 50233067 - Atena: Edital PRPI Programa de Apoio a Novos Docentes- ano 2025- edição 1 (193) - Outorgado: Prof.(a) Dr.(a) Edilaine Honório da Silva / IF - (043.515 - Prog. Inst. de Apoio ao Novos Docentes)."/>
    <s v="Sim"/>
    <m/>
    <n v="50000"/>
    <n v="0"/>
    <n v="0"/>
    <n v="5"/>
    <x v="4"/>
  </r>
  <r>
    <x v="56"/>
    <d v="2025-06-27T00:00:00"/>
    <n v="4754"/>
    <s v="FMA"/>
    <s v="AUCANI"/>
    <s v="Edital Aucani 1909 USP-Cofecub 2024 - Coord. Prof.Renata Zukanovich Funchal - ref. 4 bolsas de mobilidade, para docentes USP e profs. visitantes, cfe. previsão de missões do projeto em 2025. Remanejamento N° 2025 50332685"/>
    <s v="Sim"/>
    <m/>
    <n v="27427.68"/>
    <n v="0"/>
    <n v="0"/>
    <n v="6"/>
    <x v="5"/>
  </r>
  <r>
    <x v="113"/>
    <d v="2025-07-02T00:00:00"/>
    <n v="4758"/>
    <s v="FAP"/>
    <s v="PRPI"/>
    <s v="Grupo: 515 - Prog Inst de Apoio aos Novos Docentes da USP - Atena: Edital PRPI Programa de Apoio a Novos Docentes- ano 2025- edição 1 (325) - REMANEJAMENTO 50342001 / 2025"/>
    <s v="Sim"/>
    <m/>
    <n v="50000"/>
    <n v="0"/>
    <n v="0"/>
    <n v="7"/>
    <x v="6"/>
  </r>
  <r>
    <x v="80"/>
    <d v="2025-07-02T00:00:00"/>
    <n v="4757"/>
    <s v="FNC"/>
    <s v="PRPI"/>
    <s v="Grupo: 057 - Projetos Especiais - Atena: Edital PRPI Edital PIDA- ano 2025- edição 1 (13) - Outorgado: Prof.(a) Dr.(a) Kelly Cristina Cezaretto Pires / IF - REMANEJAMENTO 50342184 / 2025"/>
    <s v="Sim"/>
    <m/>
    <n v="10000"/>
    <n v="0"/>
    <n v="0"/>
    <n v="7"/>
    <x v="6"/>
  </r>
</pivotCacheRecords>
</file>

<file path=xl/pivotCache/pivotCacheRecords2.xml><?xml version="1.0" encoding="utf-8"?>
<pivotCacheRecords xmlns="http://schemas.openxmlformats.org/spreadsheetml/2006/main" xmlns:r="http://schemas.openxmlformats.org/officeDocument/2006/relationships" count="625">
  <r>
    <x v="0"/>
    <d v="2025-01-16T00:00:00"/>
    <n v="18845"/>
    <s v="DIR"/>
    <s v="Diarias"/>
    <s v="NE.00161410 - Pagamento de Diárias Nacionais - Exercício 2.025 - Contra Partida - GC 4560..."/>
    <s v="Sim"/>
    <n v="10000"/>
    <m/>
    <n v="10000"/>
    <n v="0"/>
    <n v="1"/>
    <x v="0"/>
    <x v="0"/>
  </r>
  <r>
    <x v="0"/>
    <d v="2025-01-16T00:00:00"/>
    <n v="18846"/>
    <s v="DIR"/>
    <s v="Diarias"/>
    <s v="NE.00161542 - Pagamento de Diárias Internacionais - Exercício 2.025 - Contra Partida - GC 4561..."/>
    <s v="Sim"/>
    <n v="10000"/>
    <m/>
    <n v="10000"/>
    <n v="0"/>
    <n v="1"/>
    <x v="0"/>
    <x v="0"/>
  </r>
  <r>
    <x v="0"/>
    <d v="2025-01-17T00:00:00"/>
    <n v="18854"/>
    <s v="AAA-CG"/>
    <s v="Auxílio financeiro Aluno de Graduação"/>
    <s v="Aghata Achilles, Kerolayne Garcia e Thiago Vianna Apresentar trabalho no evento XXVI - Simpósio Nacional de Ensino de Física 2025"/>
    <s v="Sim"/>
    <n v="3000"/>
    <m/>
    <n v="3000"/>
    <n v="0"/>
    <n v="1"/>
    <x v="0"/>
    <x v="0"/>
  </r>
  <r>
    <x v="0"/>
    <d v="2025-02-12T00:00:00"/>
    <n v="18947"/>
    <s v="ATA"/>
    <s v="Empresa Brasileira de Correios e Telégrafos (ECT)"/>
    <s v="Carta Registrada com AR - Fabio Patrício Camarão - Rua Campo Grande, 578 - Padroeira - Osasco – SP CEP 06162-220 - (Nº.Objeto:BR594298686br)"/>
    <s v="Sim"/>
    <n v="19.05"/>
    <m/>
    <n v="19.05"/>
    <n v="0"/>
    <n v="2"/>
    <x v="1"/>
    <x v="0"/>
  </r>
  <r>
    <x v="0"/>
    <d v="2025-02-13T00:00:00"/>
    <n v="18958"/>
    <s v="DIR"/>
    <s v="Prefeitura do Municipio de São Paulo"/>
    <s v="NE 00568936/2025 Referente ao ISS da NFS-e 15394 - 1 Nova São José Resíduos Ltda que não foi retido na Liquidação nº 00147671/2025. S.E.I. 154.00005047/2024-18"/>
    <s v="Sim"/>
    <n v="100"/>
    <m/>
    <n v="100"/>
    <n v="0"/>
    <n v="2"/>
    <x v="1"/>
    <x v="0"/>
  </r>
  <r>
    <x v="0"/>
    <d v="2025-03-07T00:00:00"/>
    <n v="19017"/>
    <s v="DIR"/>
    <s v="Reitoria"/>
    <s v="Ressarcimento de horas extras de diversos servidores do IF, 2º semestre 2024, conforme autorização da CODAGE. REMANEJAMENTO 50123849 / 2025"/>
    <s v="Sim"/>
    <n v="325.39"/>
    <m/>
    <n v="325.39"/>
    <n v="0"/>
    <n v="3"/>
    <x v="2"/>
    <x v="0"/>
  </r>
  <r>
    <x v="0"/>
    <d v="2025-03-18T00:00:00"/>
    <n v="19034"/>
    <s v="DIR-CCEX"/>
    <s v="Auxílio financeiro Aluno"/>
    <s v="Pagamento de ajuda de custos a alunos de Pós - Graduação Bruna de Moraes Paulo NE 1292411 Alejandro Lopez Guilhermino NE 1292454"/>
    <s v="Sim"/>
    <n v="240"/>
    <m/>
    <n v="240"/>
    <n v="0"/>
    <n v="3"/>
    <x v="2"/>
    <x v="0"/>
  </r>
  <r>
    <x v="0"/>
    <d v="2025-04-14T00:00:00"/>
    <n v="19115"/>
    <s v="DIR-CCEX"/>
    <s v="Auxílio financeiro Aluno"/>
    <s v="Participação de Visitas Monitoradas - Física para Todos IFUSP - 2025 Alejandro Lopez Guilhermino e Bruna de Moraes Paulo NE 1861165 NE 1861190"/>
    <s v="Sim"/>
    <n v="240"/>
    <m/>
    <n v="240"/>
    <n v="0"/>
    <n v="4"/>
    <x v="3"/>
    <x v="0"/>
  </r>
  <r>
    <x v="0"/>
    <d v="2025-05-05T00:00:00"/>
    <n v="19187"/>
    <s v="DIR"/>
    <s v="Auxílio finaceiro a alunos de graduação"/>
    <s v="NE 02257636/2025 - Gabriela Dantas Santos - Apresentar trabalho no Regional Training Workshop on Accelerator - Em Bariloche - Argentina - De 05 a 09/05/2025 Proc. 25.1.75.43.0"/>
    <s v="Sim"/>
    <n v="1000"/>
    <m/>
    <n v="1000"/>
    <n v="0"/>
    <n v="5"/>
    <x v="4"/>
    <x v="0"/>
  </r>
  <r>
    <x v="0"/>
    <d v="2025-05-07T00:00:00"/>
    <n v="19189"/>
    <s v="DIR"/>
    <s v="Auxílio finaceiro a alunos de graduação"/>
    <s v="NE 02286210/2025 - Iago Dias Modesto - Apresentar trabalho no Encontro Nacional de Pesquisa em Educação em Ciências - ENPEC em Belém PA - De 04 a 08/08/2025. Proc. 25.1.73.43.8"/>
    <s v="Sim"/>
    <n v="1000"/>
    <m/>
    <n v="1000"/>
    <n v="0"/>
    <n v="5"/>
    <x v="4"/>
    <x v="0"/>
  </r>
  <r>
    <x v="0"/>
    <d v="2025-05-07T00:00:00"/>
    <n v="19190"/>
    <s v="DIR"/>
    <s v="Auxílio finaceiro a alunos de graduação"/>
    <s v="NE - 02286369/2025 - Enzo Stefanelli Negrini - Apresentação de trabalho no Encontro de Outono da Sociedade Brasileira de Física - EOSBF 2024 - Belém - PA - De 18 a 22/05/2025 - Proc. 25.1.74.43.4"/>
    <s v="Sim"/>
    <n v="1000"/>
    <m/>
    <n v="1000"/>
    <n v="0"/>
    <n v="5"/>
    <x v="4"/>
    <x v="0"/>
  </r>
  <r>
    <x v="0"/>
    <d v="2025-05-07T00:00:00"/>
    <n v="19191"/>
    <s v="DIR"/>
    <s v="Auxílio finaceiro a alunos de graduação"/>
    <s v="NE - 02286547/2025 - Wagner Henrique Marques - Apresentar trabalho no AAPM 67th Annual Meeting &amp; Exhibition - Washington DC - District of Columbia - USA - De 27 a 30/07/2025. Proc. 25.1.76.43.7"/>
    <s v="Sim"/>
    <n v="1000"/>
    <m/>
    <n v="1000"/>
    <n v="0"/>
    <n v="5"/>
    <x v="4"/>
    <x v="0"/>
  </r>
  <r>
    <x v="0"/>
    <d v="2025-05-07T00:00:00"/>
    <n v="19192"/>
    <s v="DIR"/>
    <s v="Auxílio finaceiro a alunos de graduação"/>
    <s v="NE-02315733/02315849/02318708/02318848 e 02318783/2025 - Aline Santos da Conceição, Daniel Ferrareto Lourenço Borghetti Rodrigues, Diego Pereira de Araújo Cruz, Kayo Fernandes de Almeida e Raphael Lima Alves. - Apresentação de trabalho no Encontro de Outono da Sociedade Brasileira de Física - EOSBF 2024 - Belém - PA - De 18 a 22/05/2025. Proc. 25.1.85.43.6"/>
    <s v="Sim"/>
    <n v="5000"/>
    <m/>
    <n v="5000"/>
    <n v="0"/>
    <n v="5"/>
    <x v="4"/>
    <x v="0"/>
  </r>
  <r>
    <x v="0"/>
    <d v="2025-05-16T00:00:00"/>
    <n v="19216"/>
    <s v="DIR-CCEX"/>
    <s v="Auxílio finaceiro a alunos de graduação"/>
    <s v="NE: 2485345 e 2485442. Bruna de Moraes Paulo e Alejandro Lopes Guilhermino. Ref. Participação e apoio técnico e didático! Física para todos IFUSP - 2025 em 17/05/2025. Proc. 2025.1.9.43.8"/>
    <s v="Sim"/>
    <n v="240"/>
    <m/>
    <n v="240"/>
    <n v="0"/>
    <n v="5"/>
    <x v="4"/>
    <x v="0"/>
  </r>
  <r>
    <x v="0"/>
    <d v="2025-06-10T00:00:00"/>
    <n v="19300"/>
    <s v="FNC"/>
    <s v="Empresa Brasileira de Correios e Telégrafos (ECT)"/>
    <s v="Envio de EMS para: Universitá Degli Studi di Padova - Ufficio Dottorato di Ricerca -C.a. Ester Maria Schm:tt - Via 8 Febbraio 1848, no, 2 - 35122 Padova Italy - (Nº.Objeto:EB157635321br)"/>
    <s v="Sim"/>
    <n v="285.3"/>
    <m/>
    <n v="285.3"/>
    <n v="0"/>
    <n v="6"/>
    <x v="5"/>
    <x v="0"/>
  </r>
  <r>
    <x v="0"/>
    <d v="2025-07-07T00:00:00"/>
    <n v="19351"/>
    <s v="DIR"/>
    <s v="IQ - USP"/>
    <s v="Rem. 50351140 - Remanejamento por remoção de material perigoso (xileno) em concordância com o SESMT (Relatório 068/2022 - STR - IQ)..."/>
    <s v="Sim"/>
    <n v="8322.84"/>
    <m/>
    <n v="8322.84"/>
    <n v="0"/>
    <n v="7"/>
    <x v="6"/>
    <x v="0"/>
  </r>
  <r>
    <x v="1"/>
    <d v="2025-06-09T00:00:00"/>
    <n v="19310"/>
    <s v="ATA-VEICULO"/>
    <s v="Reitoria - POOL"/>
    <s v="Rem. 50305025 - Código: 202500001800 - Descrição: 35357 - Período: 08/06/2025 15:00 a 08/06/2025 18:00 (1 diária(s)), Passageiros: 1, Tipo: AUTOMÓVEL, Atividade Didática: Sim, Finalidade: Participação como membro da Comissão Julgadora do Concurso p/ Contratação de um Professor Doutor (MS-3) junto ao IFUSP, Ed. IF-55/24 (FAP), com início no dia 09/06/25, às 8h30min, na sala 2053 do Edifício Principal do IFUSP."/>
    <s v="Sim"/>
    <n v="113.95"/>
    <m/>
    <n v="113.95"/>
    <n v="0"/>
    <n v="6"/>
    <x v="5"/>
    <x v="0"/>
  </r>
  <r>
    <x v="2"/>
    <d v="2025-01-24T00:00:00"/>
    <n v="18871"/>
    <s v="FNC"/>
    <s v="Max da Silva Ferreira"/>
    <s v="Bolsa Pós Doutorado a pesquisadores negras (os) RESOLUAÇÃO 8241/2022 Portaria GR 7953 24/03/2023 - Exercício 2025 - NE 406979/2025"/>
    <s v="Sim"/>
    <n v="59354.400000000001"/>
    <m/>
    <n v="59354.400000000001"/>
    <n v="0"/>
    <n v="1"/>
    <x v="0"/>
    <x v="1"/>
  </r>
  <r>
    <x v="3"/>
    <d v="2025-02-19T00:00:00"/>
    <n v="18975"/>
    <s v="FNC"/>
    <s v="Nancy Kuniko Umisedo"/>
    <s v="Aquisiçao de plastico cristal PVC para uso imediato/emergencial na embalagem de dosimetros termoluminescentes utilizados no Serviço de Monitoraçao Individual."/>
    <s v="Sim"/>
    <n v="258"/>
    <m/>
    <n v="258"/>
    <n v="0"/>
    <n v="2"/>
    <x v="1"/>
    <x v="2"/>
  </r>
  <r>
    <x v="3"/>
    <d v="2025-03-25T00:00:00"/>
    <n v="19055"/>
    <s v="FNC-DOS"/>
    <s v="Eliane Maria Pereira do Nascimento - ME"/>
    <s v="Aquisição de porta amostras de PVC preto para acomodação de pastilhas dosimétricas utilizadas no serviço de monitoração individual de radiação prestado pelo Laboratório de Dosimetria. Essa compra está sendo feita em caráter de urgência para suprir a baixa no estoque do Laboratório."/>
    <s v="Não"/>
    <n v="3960"/>
    <m/>
    <n v="0"/>
    <n v="3960"/>
    <n v="3"/>
    <x v="2"/>
    <x v="2"/>
  </r>
  <r>
    <x v="3"/>
    <d v="2025-04-07T00:00:00"/>
    <n v="19095"/>
    <s v="FNC"/>
    <s v="Nancy Kuniko Umisedo"/>
    <s v="Reembolso em nome de Nancy Kuniko Umisedo (CPF 057051328-67) no valor de 1200 reais relativo a instalação de aparelho de ar condicionado no Laboratório de Dosimetria (no. do patrimônio USP 200.139464). A instalação se dá em caráter emergencial para atender as exigências do nosso Serviço de Monitoração Individual que requer ambiente controlado para as medidas."/>
    <s v="Sim"/>
    <n v="1200"/>
    <m/>
    <n v="1200"/>
    <n v="0"/>
    <n v="4"/>
    <x v="3"/>
    <x v="2"/>
  </r>
  <r>
    <x v="4"/>
    <d v="2025-02-07T00:00:00"/>
    <n v="18943"/>
    <s v="FMT"/>
    <s v="Monitores Bolsistas"/>
    <s v="Monitores Bolsistas do professor Luis Gregório - Projeto: Ferramentas Computacionais para a Física - NE 1609049/2024 - Processo: 21.1.03401.01.7 - Edital PRG 01/2020-2021 - Programa de Estímulo à Modernização e Reformulação das Estruturas Curriculares dos Cursos de Graduação da USP"/>
    <s v="Sim"/>
    <n v="1106.55"/>
    <m/>
    <n v="1106.55"/>
    <n v="0"/>
    <n v="2"/>
    <x v="1"/>
    <x v="1"/>
  </r>
  <r>
    <x v="5"/>
    <d v="2025-02-25T00:00:00"/>
    <n v="18996"/>
    <s v="FEP"/>
    <s v="PRIP"/>
    <s v="Remanejamento N° 2025 50116044 - Devolução do saldo remanescente do REMANEJAMENTO 50516245/2024, referente Portaria PRIP 035 - 07/06/2024 - Fomento para ações de Inclusão e Pertencimento na USP - Proponente: MARCELO MARCELINO DE CARVALHO, representando a Coligação de Coletivos Negros"/>
    <s v="Sim"/>
    <n v="11536"/>
    <m/>
    <n v="11536"/>
    <n v="0"/>
    <n v="2"/>
    <x v="1"/>
    <x v="1"/>
  </r>
  <r>
    <x v="6"/>
    <d v="2025-02-25T00:00:00"/>
    <n v="18997"/>
    <s v="FNC"/>
    <s v="Jose Fernando Diniz Chubaci"/>
    <s v="Aquisição de cordão de borracha para montagem de o-ring para a porta do IBAD na Point Seals. Material de manutenção no LACIFID."/>
    <s v="Sim"/>
    <n v="149.4"/>
    <m/>
    <n v="149.4"/>
    <n v="0"/>
    <n v="2"/>
    <x v="1"/>
    <x v="2"/>
  </r>
  <r>
    <x v="6"/>
    <d v="2025-03-27T00:00:00"/>
    <n v="19043"/>
    <s v="DIR"/>
    <s v="Sueli Maria de Lima"/>
    <s v="Solicito reembolso a funcionária Sueli Maria de Lima, pela compra de 05 pacotes , contendo 10 unidades cada de salgadinhos, para experimento da apresentação do Show de Física"/>
    <s v="Sim"/>
    <n v="97.5"/>
    <m/>
    <n v="97.5"/>
    <n v="0"/>
    <n v="3"/>
    <x v="2"/>
    <x v="2"/>
  </r>
  <r>
    <x v="6"/>
    <d v="2025-03-27T00:00:00"/>
    <n v="19066"/>
    <s v="FNC"/>
    <s v="José Fernando Diniz Chubaci"/>
    <s v="Serviço de manutenção da leitora de termoluminescência da marca Harshaw do Laboratório de Cristais Iônicos, Filmes Finos e Datação (LACIFID) do Departamento de Física Nuclear"/>
    <s v="Sim"/>
    <n v="2560"/>
    <m/>
    <n v="2560"/>
    <n v="0"/>
    <n v="3"/>
    <x v="2"/>
    <x v="2"/>
  </r>
  <r>
    <x v="6"/>
    <d v="2025-04-23T00:00:00"/>
    <n v="19132"/>
    <s v="FNC"/>
    <s v="Jose Fernando Diniz Chubaci"/>
    <s v="Pagamento da taxa de inscrição da SSD21 - 21st International Conference in Solid State Dosimetry a ser realizada na Cidade do México de 7 a 13 de junho de 2025. A taxa de inscrição foi no valor de US$ 550 que convertido para Pesos Mexicanos ficou no valor de $11203,50."/>
    <s v="Sim"/>
    <n v="3291.59"/>
    <m/>
    <n v="3291.59"/>
    <n v="0"/>
    <n v="4"/>
    <x v="3"/>
    <x v="2"/>
  </r>
  <r>
    <x v="6"/>
    <d v="2025-04-25T00:00:00"/>
    <n v="19144"/>
    <s v="FNC"/>
    <s v="Diárias"/>
    <s v="Pgto Diária N° 202500018 - Jose Fernando Diniz Chubaci - Destino: Cidade do México/-México Saida Prevista: 07/06/2025 - 00:01 Término Prevista: 15/06/2025 - 23:59 - Finalidade da Diária: O objetivo do meu afastamento é a participação da “21st Internacional Conference on Solid State Dosimetry (SSD21)” a ser realizada de 8 a 13 de junho de 2025 na cidade do México.Na Conferência será apresentado de forma oral o trabalho “Advancing Radiation Detection: Silver-Doped Calcium Silicate Glass as a Potential RPL Dosimeter” que faz parte de projeto em andamento no LACIFID financiado pelo Office of Naval Research Global."/>
    <s v="Sim"/>
    <n v="16338.82"/>
    <m/>
    <n v="16338.82"/>
    <n v="0"/>
    <n v="4"/>
    <x v="3"/>
    <x v="2"/>
  </r>
  <r>
    <x v="6"/>
    <d v="2025-05-16T00:00:00"/>
    <n v="19217"/>
    <s v="FNC"/>
    <s v="Jose Fernando Diniz Chubaci"/>
    <s v="Aquisição de três cilindros de gás nitrogênio gasoso para uso urgente no sistema de leitor termoluminescente do Laboratório de Cristais Iônicos, Filmes Finos e Datação (LACIFID)."/>
    <s v="Sim"/>
    <n v="975"/>
    <m/>
    <n v="975"/>
    <n v="0"/>
    <n v="5"/>
    <x v="4"/>
    <x v="2"/>
  </r>
  <r>
    <x v="6"/>
    <d v="2025-06-06T00:00:00"/>
    <n v="19304"/>
    <s v="FNC"/>
    <s v="Jose Fernando Diniz Chubaci"/>
    <s v="Aquisição de cadinhos de alumina para tratamentos térmicos a alta temperatura."/>
    <s v="Não"/>
    <n v="1480"/>
    <m/>
    <n v="0"/>
    <n v="1480"/>
    <n v="6"/>
    <x v="5"/>
    <x v="2"/>
  </r>
  <r>
    <x v="6"/>
    <d v="2025-06-06T00:00:00"/>
    <n v="19306"/>
    <s v="FNC"/>
    <s v="Jose Fernando Diniz Chubaci"/>
    <s v="Impressão de poster para apresentação em congresso internacional - impressão de 2 postêres."/>
    <s v="Não"/>
    <n v="350"/>
    <m/>
    <n v="0"/>
    <n v="350"/>
    <n v="6"/>
    <x v="5"/>
    <x v="2"/>
  </r>
  <r>
    <x v="7"/>
    <d v="2025-02-19T00:00:00"/>
    <n v="18977"/>
    <s v="FNC"/>
    <s v="PRPI - USP"/>
    <s v="Rem. 50109668 - Devolução do Auxilio Financeiro PRPI - Edital de Apoio a Propostas Estratégicas para Infraestrutura de Pesquisa da USP - 2022. Outorgado: Prof. Nemitala Added / IFUSP - Remanejamento N° 50511789..."/>
    <s v="Sim"/>
    <n v="11020"/>
    <m/>
    <n v="11020"/>
    <n v="0"/>
    <n v="2"/>
    <x v="1"/>
    <x v="1"/>
  </r>
  <r>
    <x v="8"/>
    <d v="2025-04-24T00:00:00"/>
    <n v="19139"/>
    <s v="FGE"/>
    <s v="Transposição interna"/>
    <s v="Cobrir saldo negativo da conta RD Encontro USP Escola com recursos da conta Prog Aprender na Comunidade - Contrapartida GC 4725"/>
    <s v="Sim"/>
    <n v="709.15"/>
    <m/>
    <n v="709.15"/>
    <n v="0"/>
    <n v="4"/>
    <x v="3"/>
    <x v="1"/>
  </r>
  <r>
    <x v="9"/>
    <d v="2025-04-02T00:00:00"/>
    <n v="19086"/>
    <s v="FMA"/>
    <s v="Monitor Bolsista"/>
    <s v="Monitor convite a física primeiro semestre de 2025"/>
    <s v="Sim"/>
    <n v="2800.01"/>
    <m/>
    <n v="2800.01"/>
    <n v="0"/>
    <n v="4"/>
    <x v="3"/>
    <x v="1"/>
  </r>
  <r>
    <x v="10"/>
    <d v="2025-02-04T00:00:00"/>
    <n v="18919"/>
    <s v="FGE"/>
    <s v="Transposição interna"/>
    <s v="Ressarcimento de Grupo Orçamentário, em razão de despesas com ajuda de custo a colaboradores eventuais referente ao 25º encontro USP Escola de 13 a 17/01/2025 - REMANEJAMENTO 50085149 / 2025 - Contrapartida GC 4643"/>
    <s v="Sim"/>
    <n v="7800"/>
    <m/>
    <n v="7800"/>
    <n v="0"/>
    <n v="2"/>
    <x v="1"/>
    <x v="1"/>
  </r>
  <r>
    <x v="11"/>
    <m/>
    <n v="19294"/>
    <s v="AAA"/>
    <s v="Paula Cristina Rodrigues Mondini"/>
    <s v="Confecção de 02 (dois) carimbos autoentintados de 38 x 14mm para as funcionárias Maria Madalena S. B. Zeitum (Chefe da Divisão Acadêmica) e Ana Lucia R. A. do Nascimento (Chefe da Divisão Acadêmica - Substituta). Motivo: Em atendimento à Portaria GR nº 8746/2025, referente à mudança da nomenclatura de setores (de Assistência Acadêmica para Divisão Acadêmica)."/>
    <s v="Não"/>
    <n v="92"/>
    <m/>
    <n v="0"/>
    <n v="92"/>
    <n v="1"/>
    <x v="0"/>
    <x v="0"/>
  </r>
  <r>
    <x v="11"/>
    <d v="2025-01-14T00:00:00"/>
    <n v="18819"/>
    <s v="DIR-CCEX"/>
    <s v="Auxílio finaceiro a alunos"/>
    <s v="NE: 58067, 58326, 58350, 58415, 58423, 58440, 58555, 58580, 58628, 58636, 58644, 58652 e 58709. Alejandro Lopes Guilhermino, Bruna de Moraes Paulo, Carla Ribeiro Rodrigues da Rohca, Gabriel Almeida de Mello Machado, Iago Dias Modesto, Kayo Fernandes de Almeida, Keiser Hurtado Montano, Matheus Santos de Oliveira, Nathan Fernandes de Oliveira, Nicole Porto Bomfim, Rebeca Alice Santos Leiva, Renata Santos de Oliveira e Wellington Luiz dos Santos Araújo. Ref. Apoio técnico e didático ao 25º Encontro USP-Escola de 13 a 17/01/2025. Proc. 25.1.9.43.8"/>
    <s v="Sim"/>
    <n v="7800"/>
    <m/>
    <n v="7800"/>
    <n v="0"/>
    <n v="1"/>
    <x v="0"/>
    <x v="0"/>
  </r>
  <r>
    <x v="11"/>
    <d v="2025-01-14T00:00:00"/>
    <n v="18820"/>
    <s v="DIR-CCEX"/>
    <s v="Auxílio finaceiro a alunos"/>
    <s v="NE: 58067, 58326, 58350, 58415, 58423, 58440, 58555, 58580, 58628, 58636, 58644, 58652 e 58709. Alejandro Lopes Guilhermino, Bruna de Moraes Paulo, Carla Ribeiro Rodrigues da Rohca, Gabriel Almeida de Mello Machado, Iago Dias Modesto, Kayo Fernandes de Almeida, Keiser Hurtado Montano, Matheus Santos de Oliveira, Nathan Fernandes de Oliveira, Nicole Porto Bomfim, Rebeca Alice Santos Leiva, Renata Santos de Oliveira e Wellington Luiz dos Santos Araújo. Ref. Apoio técnico e didático ao 25º Encontro USP-Escola de 13 a 17/01/2025. Proc. 25.1.9.43.8"/>
    <s v="Sim"/>
    <n v="0"/>
    <m/>
    <n v="0"/>
    <n v="0"/>
    <n v="1"/>
    <x v="0"/>
    <x v="0"/>
  </r>
  <r>
    <x v="11"/>
    <d v="2025-01-14T00:00:00"/>
    <n v="18825"/>
    <s v="DIR"/>
    <s v="Eloah Publicidade e Propaganda LTDA EPP"/>
    <s v="Serviço Publicação de Edital Registro de Preço DC 128780 NE 127000 - Processo: 154.00006285/2024-32"/>
    <s v="Sim"/>
    <n v="660"/>
    <m/>
    <n v="660"/>
    <n v="0"/>
    <n v="1"/>
    <x v="0"/>
    <x v="0"/>
  </r>
  <r>
    <x v="11"/>
    <d v="2025-01-14T00:00:00"/>
    <n v="18824"/>
    <s v="DIR"/>
    <s v="White Martins Gases Industriais Ltda"/>
    <s v="Contrato de serviço de fornecimento de Nitrogênio Liquido Exercício 2025 - NE 125759/2025 e NE 126070/2025 - Processo: 154.00001314/2024-70"/>
    <s v="Sim"/>
    <n v="39009.949999999997"/>
    <m/>
    <n v="39009.949999999997"/>
    <n v="0"/>
    <n v="1"/>
    <x v="0"/>
    <x v="0"/>
  </r>
  <r>
    <x v="11"/>
    <d v="2025-01-15T00:00:00"/>
    <n v="18836"/>
    <s v="ATA"/>
    <s v="Simpress Comercio Locacao e Servicos Ltda."/>
    <s v="NE.00149470 - Contrato 61/2022 - RUSP - Prestação de Serviço de Impressão e Reprografia Corporativa - Exercício 2.025..."/>
    <s v="Sim"/>
    <n v="141155.41"/>
    <m/>
    <n v="141155.41"/>
    <n v="0"/>
    <n v="1"/>
    <x v="0"/>
    <x v="0"/>
  </r>
  <r>
    <x v="11"/>
    <d v="2025-01-16T00:00:00"/>
    <n v="18841"/>
    <s v="DIR"/>
    <s v="Meru Viagens Eireli - EPP"/>
    <s v="NE.00143366 - Contrato Nº 73/2021 - RUSP - Contrato de agenciamento de passagens aéreas nacionais. Exercício 2.025. Proc. SEI 154.00003151/2024-60"/>
    <s v="Sim"/>
    <n v="34220.75"/>
    <m/>
    <n v="34220.75"/>
    <n v="0"/>
    <n v="1"/>
    <x v="0"/>
    <x v="0"/>
  </r>
  <r>
    <x v="11"/>
    <d v="2025-01-16T00:00:00"/>
    <n v="18842"/>
    <s v="DIR"/>
    <s v="Meru Viagens Eireli - EPP"/>
    <s v="NE. 00143439 - Contrato Nº 73/2021 - RUSP - Contrato de agenciamento de passagens aéreas internacionais. Exercício 2.025. Proc. SEI 154.00003151/2024-60 - GC 4605"/>
    <s v="Sim"/>
    <n v="25821.5"/>
    <m/>
    <n v="25821.5"/>
    <n v="0"/>
    <n v="1"/>
    <x v="0"/>
    <x v="0"/>
  </r>
  <r>
    <x v="11"/>
    <d v="2025-01-16T00:00:00"/>
    <n v="18843"/>
    <s v="DIR"/>
    <s v="Diarias"/>
    <s v="NE.00160449 - Pagamento de Diárias Nacionais - Exercício 2.025 - Contra partida - GC 4558..."/>
    <s v="Sim"/>
    <n v="10000"/>
    <m/>
    <n v="10000"/>
    <n v="0"/>
    <n v="1"/>
    <x v="0"/>
    <x v="0"/>
  </r>
  <r>
    <x v="11"/>
    <d v="2025-01-16T00:00:00"/>
    <n v="18844"/>
    <s v="DIR"/>
    <s v="Diarias"/>
    <s v="NE.00160686 - Pagamento de Diárias Internacionais - Exercício 2.025 - Contra Partida - GC 4559..."/>
    <s v="Sim"/>
    <n v="10000"/>
    <m/>
    <n v="10000"/>
    <n v="0"/>
    <n v="1"/>
    <x v="0"/>
    <x v="0"/>
  </r>
  <r>
    <x v="11"/>
    <d v="2025-01-16T00:00:00"/>
    <n v="18848"/>
    <s v="ATA-EXPEDIENTE"/>
    <s v="E.B.C.T."/>
    <s v="NE.00167109 - Contrato 9912272510 - RUSP - Contrato de Prestação de Serviços e Venda de Produtos - Exercício 2.025 - Contra Partida - GC 4562..."/>
    <s v="Sim"/>
    <n v="2560"/>
    <m/>
    <n v="2560"/>
    <n v="0"/>
    <n v="1"/>
    <x v="0"/>
    <x v="0"/>
  </r>
  <r>
    <x v="11"/>
    <d v="2025-01-16T00:00:00"/>
    <n v="18849"/>
    <s v="DIR"/>
    <s v="Transposição interna"/>
    <s v="Devido a urgência para pagar as despesa de despacho aduaneiro, foi transferido para o RD - Luciana Varanda Rizzo GRUPO 057, pois a reitoria até o dia 15/01/2025 não tinha devolvido os RDs dos professores. Obs. Será devolvido para diretoria assim que o recurso for devolvido pela Reitoria dos RDs. Remanejamento 50019545 / 2025. Contrapartida GC 4563"/>
    <s v="Sim"/>
    <n v="5173.01"/>
    <m/>
    <n v="5173.01"/>
    <n v="0"/>
    <n v="1"/>
    <x v="0"/>
    <x v="0"/>
  </r>
  <r>
    <x v="11"/>
    <d v="2025-01-16T00:00:00"/>
    <n v="18850"/>
    <s v="DIR"/>
    <s v="Transposição interna"/>
    <s v="Devido a urgência para pagar as despesa de despacho aduaneiro, foi transferido para o RD - Luciana Varanda Rizzo GRUPO 515, pois a reitoria até o dia 15/01/2025 não tinha devolvido os RDs dos professores. Obs. Será devolvido para diretoria assim que o recurso for devolvido pela Reitoria dos RDs. Remanejamento 50019600 / 2025. Contrapartida GC 4564"/>
    <s v="Sim"/>
    <n v="3634"/>
    <m/>
    <n v="3634"/>
    <n v="0"/>
    <n v="1"/>
    <x v="0"/>
    <x v="0"/>
  </r>
  <r>
    <x v="11"/>
    <d v="2025-01-16T00:00:00"/>
    <n v="18847"/>
    <s v="ATA-VEICULO"/>
    <s v="Itamar Pereira dos Santos"/>
    <s v="Pagamento de diárias p/ o (XXVI SNEF), que será realizado no Campus do Gragoatá da Universidade Federal Fluminense, na cidade de Niterói - RJ entre os dias 20/01/2025 a 2401/2025..."/>
    <s v="Sim"/>
    <n v="1851"/>
    <m/>
    <n v="1851"/>
    <n v="0"/>
    <n v="1"/>
    <x v="0"/>
    <x v="0"/>
  </r>
  <r>
    <x v="11"/>
    <d v="2025-01-17T00:00:00"/>
    <n v="18851"/>
    <s v="DIR"/>
    <s v="Monitores Bolsistas"/>
    <s v="Monitoria de laboratório de demonstrações Exercício 2025 - NE 175390/2025"/>
    <s v="Sim"/>
    <n v="25201"/>
    <m/>
    <n v="25201"/>
    <n v="0"/>
    <n v="1"/>
    <x v="0"/>
    <x v="0"/>
  </r>
  <r>
    <x v="11"/>
    <d v="2025-01-20T00:00:00"/>
    <n v="18859"/>
    <s v="DIR-LDID"/>
    <s v="Voltcom do Brasil ltda"/>
    <s v="Aquisição de equipamentos para laboratório DC 129213 NE 467838 Proc. SEI 12400000115/2025-25"/>
    <s v="Sim"/>
    <n v="10800"/>
    <m/>
    <n v="10800"/>
    <n v="0"/>
    <n v="1"/>
    <x v="0"/>
    <x v="0"/>
  </r>
  <r>
    <x v="11"/>
    <d v="2025-01-21T00:00:00"/>
    <n v="18835"/>
    <s v="FNC"/>
    <s v="Empresa Brasileira de Correios e Telégrafos (ECT)"/>
    <s v="Envio de um EMS - Mrs. ALICJA CHRUSCINSKA - Institute of Physics/Intytut Fizyki - Nicolaus Copernicus Universyt in Torun/ Uniwersytet Mikolaja Kopernika W Toruniu Grudziadzka 5 - 87-100 Torun - POLAND - (Nº.Objeto:EB157634975br)"/>
    <s v="Sim"/>
    <n v="258.05"/>
    <m/>
    <n v="258.05"/>
    <n v="0"/>
    <n v="1"/>
    <x v="0"/>
    <x v="0"/>
  </r>
  <r>
    <x v="11"/>
    <d v="2025-01-22T00:00:00"/>
    <n v="18860"/>
    <s v="DIR"/>
    <s v="Reitoria - Estagiário"/>
    <s v="Solicitação: 1717/2024 Setor: Serviço de Graduação Solicitante: 2333180-1 Katia Cilene Beltran Souza Nobre Valor da Bolsa: 1.412,00 Previsão Orçamentária: 16.944,00 + 3.384,00 (auxílio transporte) Duração: 12 meses Jornada: 30 Horas Doc. Mov. Verba: 202500140766 Processo: 24.1.00252.43.9 Aluno: 14753542 - Julia Rocha Paulino Data de Cadastro: 14/01/2025 11:47 Remanejamento N° 2025 50034200"/>
    <s v="Sim"/>
    <n v="20328"/>
    <m/>
    <n v="20328"/>
    <n v="0"/>
    <n v="1"/>
    <x v="0"/>
    <x v="0"/>
  </r>
  <r>
    <x v="11"/>
    <d v="2025-01-23T00:00:00"/>
    <n v="18865"/>
    <s v="DIR"/>
    <s v="Transposição interna"/>
    <s v="Devido a proximidade do vencimento da proposta do fornecedor e também a urgência do professor em adquirir o produto, foi transferido para o RD - Cristiano L P Oliveira GRUPO 206, pois a reitoria até o dia 22/01/2025 não tinha devolvido os RDs dos professores. Obs. Será devolvido para diretoria assim que o recurso for devolvido pela Reitoria dos RDs. Remanejamento 50035486 / 2025 - Contrapartida GC 4603"/>
    <s v="Sim"/>
    <n v="15455.75"/>
    <m/>
    <n v="15455.75"/>
    <n v="0"/>
    <n v="1"/>
    <x v="0"/>
    <x v="0"/>
  </r>
  <r>
    <x v="11"/>
    <d v="2025-01-27T00:00:00"/>
    <n v="18872"/>
    <s v="FNC"/>
    <s v="Rone Flávio Simões"/>
    <s v="Compra, em caráter emergencial, de peças para conserto de um vazamento no Lab. Pelletron. Dados para depósito Banco do Brasil C/C: 205.111-7 Ag.: 7068-8"/>
    <s v="Sim"/>
    <n v="516.53"/>
    <m/>
    <n v="516.53"/>
    <n v="0"/>
    <n v="1"/>
    <x v="0"/>
    <x v="0"/>
  </r>
  <r>
    <x v="11"/>
    <d v="2025-01-27T00:00:00"/>
    <n v="18873"/>
    <s v="DIR"/>
    <s v="AIRPHOENIX SERVIÇOS INTERNACIONAIS LTDA."/>
    <s v="NE.00421617 - Contrato 057/2023 - serviços de desembaraço aduaneiro e assessoramento técnico quanto à legislação de comércio exterior e regulamentação aplicáveis às importações e exportações - DC 58322 / 2023 - RUSP."/>
    <s v="Sim"/>
    <n v="0.23"/>
    <m/>
    <n v="0.23"/>
    <n v="0"/>
    <n v="1"/>
    <x v="0"/>
    <x v="0"/>
  </r>
  <r>
    <x v="11"/>
    <d v="2025-01-28T00:00:00"/>
    <n v="18881"/>
    <s v="DIR"/>
    <s v="Reitoria - Estagiário"/>
    <s v="Solicitação: 1740/2024 Remanejamento N° 2025 50072365 Setor: Serviço de Graduação Solicitante: 2333180-1 Katia Cilene Beltran Souza Nobre Valor da Bolsa: 1.412,00 Previsão Orçamentária: 16.944,00 + 3.384,00 (auxílio transporte) Duração: 12 meses Jornada: 30 Horas Doc. Mov. Verba: 202500054061 Processo: 24.1.00021.43.7 Aluno: 14838928 - Felipe Nascimento Silva Data de Cadastro: 21/01/2025 06:21"/>
    <s v="Sim"/>
    <n v="20328"/>
    <m/>
    <n v="20328"/>
    <n v="0"/>
    <n v="1"/>
    <x v="0"/>
    <x v="0"/>
  </r>
  <r>
    <x v="11"/>
    <d v="2025-01-28T00:00:00"/>
    <n v="18882"/>
    <s v="DIR"/>
    <s v="Reitoria - Estagiário"/>
    <s v="Solicitação: 1741/2024 Remanejamento N° 2025 50072420 Setor: Assistência Técnica Acadêmica Solicitante: 2333180-1 Katia Cilene Beltran Souza Nobre Valor da Bolsa: 1.412,00 Previsão Orçamentária: 16.944,00 + 3.384,00 (auxílio transporte) Duração: 12 meses Jornada: 30 Horas Doc. Mov. Verba: 202500054169 Processo: 24.1.00022.43.3 Aluno: 13647718 - Heloiza Vieira de Souza Data de Cadastro: 21/01/2025 07:34"/>
    <s v="Sim"/>
    <n v="20328"/>
    <m/>
    <n v="20328"/>
    <n v="0"/>
    <n v="1"/>
    <x v="0"/>
    <x v="0"/>
  </r>
  <r>
    <x v="11"/>
    <d v="2025-01-29T00:00:00"/>
    <n v="18884"/>
    <s v="DIR"/>
    <s v="Naypi Serviços de Despachos LTDA"/>
    <s v="Pagamento serviço de despachante referente a emissão/renovação de licença para produtos quimicos controlados."/>
    <s v="Sim"/>
    <n v="1600"/>
    <m/>
    <n v="1600"/>
    <n v="0"/>
    <n v="1"/>
    <x v="0"/>
    <x v="0"/>
  </r>
  <r>
    <x v="11"/>
    <d v="2025-01-29T00:00:00"/>
    <n v="18888"/>
    <s v="ATO-MP"/>
    <s v="Eco Brasil Resíduos Eireli"/>
    <s v="Contratação de serviço de locação de caçambas para entulho vegetal - NE 681589/2025 - Processo: 154.00008369/2024-19"/>
    <s v="Sim"/>
    <n v="22710"/>
    <m/>
    <n v="22710"/>
    <n v="0"/>
    <n v="1"/>
    <x v="0"/>
    <x v="0"/>
  </r>
  <r>
    <x v="11"/>
    <d v="2025-01-29T00:00:00"/>
    <n v="18891"/>
    <s v="DIR"/>
    <s v="Andréa Schlegel"/>
    <s v="Compra de fio de nylon para confecção de crachás para o Curso de Verão 2025."/>
    <s v="Sim"/>
    <n v="37.799999999999997"/>
    <m/>
    <n v="37.799999999999997"/>
    <n v="0"/>
    <n v="1"/>
    <x v="0"/>
    <x v="0"/>
  </r>
  <r>
    <x v="11"/>
    <d v="2025-01-30T00:00:00"/>
    <n v="18898"/>
    <s v="ATA-COPA"/>
    <s v="Samuel de Oliveira Mota"/>
    <s v="Solicito o reembolso de R$230,00 referente a compra de 02 GLP de 13kg junto a distribuidora RELUZ para uso nas copas do IFUSP."/>
    <s v="Sim"/>
    <n v="230"/>
    <m/>
    <n v="230"/>
    <n v="0"/>
    <n v="1"/>
    <x v="0"/>
    <x v="0"/>
  </r>
  <r>
    <x v="11"/>
    <d v="2025-01-30T00:00:00"/>
    <n v="18899"/>
    <s v="DIR-LDID"/>
    <s v="Voltcom do Brasil ltda"/>
    <s v="Aquisição de multímetro DC 129213 NE 467388"/>
    <s v="Sim"/>
    <n v="10800"/>
    <m/>
    <n v="10800"/>
    <n v="0"/>
    <n v="1"/>
    <x v="0"/>
    <x v="0"/>
  </r>
  <r>
    <x v="11"/>
    <d v="2025-01-30T00:00:00"/>
    <n v="18900"/>
    <s v="DIR-LDID"/>
    <s v="Calti Comércio e Serviço Ltda"/>
    <s v="Aquisição de coletor de PO industrial DC 129213 NE 467919"/>
    <s v="Sim"/>
    <n v="5090"/>
    <m/>
    <n v="5090"/>
    <n v="0"/>
    <n v="1"/>
    <x v="0"/>
    <x v="0"/>
  </r>
  <r>
    <x v="11"/>
    <d v="2025-01-31T00:00:00"/>
    <n v="18880"/>
    <s v="DIR"/>
    <s v="Empresa Brasileira de Correios e Telégrafos (ECT)"/>
    <s v="Envio de SEDEX com AR para: NADIA ELAINE PEREIRA CAIXA POSTAL 13504 - (Nº.Objeto: BR978088013br)"/>
    <s v="Sim"/>
    <n v="19.53"/>
    <m/>
    <n v="19.53"/>
    <n v="0"/>
    <n v="1"/>
    <x v="0"/>
    <x v="0"/>
  </r>
  <r>
    <x v="11"/>
    <d v="2025-01-31T00:00:00"/>
    <n v="18906"/>
    <s v="DIR"/>
    <s v="Kaline Rabelo Coutinho"/>
    <s v="Compra de materiais descartáveis para realização da Recepção de Calouros de 2025, com aproximadamente 340 participantes."/>
    <s v="Sim"/>
    <n v="1133.8"/>
    <m/>
    <n v="1133.8"/>
    <n v="0"/>
    <n v="1"/>
    <x v="0"/>
    <x v="0"/>
  </r>
  <r>
    <x v="11"/>
    <d v="2025-01-31T00:00:00"/>
    <n v="18909"/>
    <s v="DIR"/>
    <s v="Ricardo Ichiwaki"/>
    <s v="Solicitação de reembolso pela compra emergencial de insumos para a confecção de kits didáticos."/>
    <s v="Sim"/>
    <n v="996.23"/>
    <m/>
    <n v="996.23"/>
    <n v="0"/>
    <n v="1"/>
    <x v="0"/>
    <x v="0"/>
  </r>
  <r>
    <x v="11"/>
    <d v="2025-01-31T00:00:00"/>
    <n v="18908"/>
    <s v="DIR-LDID"/>
    <s v="Calti Comércio e Serviço Ltda"/>
    <s v="Aquisição de equipamentos para laboratório DC 129213 NE 467919 Proc. SEI 12400000115/2025-2"/>
    <s v="Sim"/>
    <n v="5090"/>
    <m/>
    <n v="5090"/>
    <n v="0"/>
    <n v="1"/>
    <x v="0"/>
    <x v="0"/>
  </r>
  <r>
    <x v="11"/>
    <d v="2025-02-04T00:00:00"/>
    <n v="18874"/>
    <s v="FNC"/>
    <s v="EBCT - Empresa Brasileira de Correios e Telegrafos"/>
    <s v="Envio de amostras para: VIA EMS Dr. Virgilio Correcher CIEMAT Av. Complutense 40, Ed 2. 28040, Madrid. Spain - (Nº. Objeto: EB038663242br)"/>
    <s v="Sim"/>
    <n v="258.05"/>
    <m/>
    <n v="258.05"/>
    <n v="0"/>
    <n v="2"/>
    <x v="1"/>
    <x v="0"/>
  </r>
  <r>
    <x v="11"/>
    <d v="2025-02-04T00:00:00"/>
    <n v="18875"/>
    <s v="FNC"/>
    <s v="Empresa Brasileira de Correios e Telégrafos (ECT)"/>
    <s v="Envio de amostras para: Via EMS Dr. Eduardo Gardenali Yukihara Paul Scherrer Institut OFLD/006 5232 Villigen PSI Schweiz (Swiss) - (Nº. Objeto:EB157634989br)"/>
    <s v="Sim"/>
    <n v="258.05"/>
    <m/>
    <n v="258.05"/>
    <n v="0"/>
    <n v="2"/>
    <x v="1"/>
    <x v="0"/>
  </r>
  <r>
    <x v="11"/>
    <d v="2025-02-05T00:00:00"/>
    <n v="18924"/>
    <s v="DIR"/>
    <s v="Transposição interna"/>
    <s v="Para empenho pool Remanejamento N° 2025 50087389 - GC 4661"/>
    <s v="Sim"/>
    <n v="575.15"/>
    <m/>
    <n v="575.15"/>
    <n v="0"/>
    <n v="2"/>
    <x v="1"/>
    <x v="0"/>
  </r>
  <r>
    <x v="11"/>
    <d v="2025-02-05T00:00:00"/>
    <n v="18926"/>
    <s v="DIR"/>
    <s v="Transposição interna"/>
    <s v="Complemento de valor para cobrir despesa de despacho aduaneiro de importação da professora Luciana Varanda Rizzo - Remanejamento N° 2025 50088628 - GC 4682"/>
    <s v="Sim"/>
    <n v="2127.81"/>
    <m/>
    <n v="2127.81"/>
    <n v="0"/>
    <n v="2"/>
    <x v="1"/>
    <x v="0"/>
  </r>
  <r>
    <x v="11"/>
    <d v="2025-02-05T00:00:00"/>
    <n v="18927"/>
    <s v="DIR"/>
    <s v="Transposição interna"/>
    <s v="Complemento para Auxílio financeiro para o evento &quot;São Paulo School of Advanced Science on Quantum Materials&quot; Prof Gustavo Dalpian Remanejamento N° 2025 50088660 - GC 4683"/>
    <s v="Sim"/>
    <n v="9600"/>
    <m/>
    <n v="9600"/>
    <n v="0"/>
    <n v="2"/>
    <x v="1"/>
    <x v="0"/>
  </r>
  <r>
    <x v="11"/>
    <d v="2025-02-07T00:00:00"/>
    <n v="18910"/>
    <s v="FNC"/>
    <s v="Empresa Brasileira de Correios e Telégrafos (ECT)"/>
    <s v="Envio de Sedex para: LARA - Instituto de Física da Universidade Federal Fluminense - UFF - Campus da Praia Vermelha - São Domingos Rua Passo da Pátria, 156 - CEP: 24210-240 - Niteroi - RJ - A/C Prof. Roberto Meigikos - - (Nº. Objeto: OY261823054br)"/>
    <s v="Sim"/>
    <n v="25.86"/>
    <m/>
    <n v="25.86"/>
    <n v="0"/>
    <n v="2"/>
    <x v="1"/>
    <x v="0"/>
  </r>
  <r>
    <x v="11"/>
    <d v="2025-02-07T00:00:00"/>
    <n v="18932"/>
    <s v="ATF-ALMOX"/>
    <s v="Inforshop Suprimentos Ltda"/>
    <s v="Aquisição de papel sulfite DC 10536 NE 564930 - Ata Registro de Preços 07/2024 - IOUSP - COMPRA 75342/2024 Processo SEI 154.0000.43.07.2024-20"/>
    <s v="Sim"/>
    <n v="8864.7999999999993"/>
    <m/>
    <n v="8864.7999999999993"/>
    <n v="0"/>
    <n v="2"/>
    <x v="1"/>
    <x v="0"/>
  </r>
  <r>
    <x v="11"/>
    <d v="2025-02-07T00:00:00"/>
    <n v="18935"/>
    <s v="DIR"/>
    <s v="Monitores Bolsistas"/>
    <s v="Programa de monitoria para Educadores Exercício 2025 - 01/01/2025 a 17/03/2025 - NE 553475/2025"/>
    <s v="Sim"/>
    <n v="2350"/>
    <m/>
    <n v="2350"/>
    <n v="0"/>
    <n v="2"/>
    <x v="1"/>
    <x v="0"/>
  </r>
  <r>
    <x v="11"/>
    <d v="2025-02-07T00:00:00"/>
    <n v="18937"/>
    <s v="DIR"/>
    <s v="Monitores Bolsistas"/>
    <s v="Bolsistas atuam no Acervo histórico Exercício 2025 - 01/01/2025 a 28/02/2025 - NE 553530/2025"/>
    <s v="Sim"/>
    <n v="1830"/>
    <m/>
    <n v="1830"/>
    <n v="0"/>
    <n v="2"/>
    <x v="1"/>
    <x v="0"/>
  </r>
  <r>
    <x v="11"/>
    <d v="2025-02-07T00:00:00"/>
    <n v="18941"/>
    <s v="DIR"/>
    <s v="Monitores Bolsistas"/>
    <s v="Monitores Projeto Arte e Ciência Exercício 2025 - 01/01/2025 - 30/11/2025"/>
    <s v="Sim"/>
    <n v="15400"/>
    <m/>
    <n v="15400"/>
    <n v="0"/>
    <n v="2"/>
    <x v="1"/>
    <x v="0"/>
  </r>
  <r>
    <x v="11"/>
    <d v="2025-02-12T00:00:00"/>
    <n v="18954"/>
    <s v="DIR"/>
    <s v="Reitoria - Estagiário"/>
    <s v="Solicitação: 212/2025 Setor: Serviço de Apoio à Pós-Graduação Interunidades Solicitante: 5019393-1 Thomas Alexandre Ferreira dos Santos Valor da Bolsa: 1.412,00 Previsão Orçamentária: 16.944,00 + 3.384,00 (auxílio transporte) Duração: 12 meses Jornada: 30 Horas Doc. Mov. Verba: 202500657459 Processo: 25.1.00023.43.0 Aluno: 15446520 - Clarissa Beatriz da Costa Bulling Data de Cadastro: 07/03/2025 15:36 Remanejamento N° 2025 50128441 - Complementação na GO 19168..."/>
    <s v="Sim"/>
    <n v="20328"/>
    <m/>
    <n v="20328"/>
    <n v="0"/>
    <n v="2"/>
    <x v="1"/>
    <x v="0"/>
  </r>
  <r>
    <x v="11"/>
    <d v="2025-02-12T00:00:00"/>
    <n v="18956"/>
    <s v="FNC"/>
    <s v="Rone Flávio Simões"/>
    <s v="Reembolso referente a compra emergencial de material para conserto vazamento de água no Ed. Pelletron. Dados bancários: Banco do Brasil Ag,: 7068-8 C/C: 205.111-7"/>
    <s v="Sim"/>
    <n v="373.6"/>
    <m/>
    <n v="373.6"/>
    <n v="0"/>
    <n v="2"/>
    <x v="1"/>
    <x v="0"/>
  </r>
  <r>
    <x v="11"/>
    <d v="2025-02-14T00:00:00"/>
    <n v="18962"/>
    <s v="DIR"/>
    <s v="Débitos Tesouraria"/>
    <s v="Ajustes de lançamentos referente as despesas realizadas no Grupo do Tesouro do processo de adiantamento nº : 25.1.3.43.0, mas lançados nos RI dos professores - GOs 18853, 18878, 18893, 18914 e 18921 - Contrapartida Diretoria - RI ADM GC 4691"/>
    <s v="Sim"/>
    <n v="2244.77"/>
    <m/>
    <n v="2244.77"/>
    <n v="0"/>
    <n v="2"/>
    <x v="1"/>
    <x v="0"/>
  </r>
  <r>
    <x v="11"/>
    <d v="2025-02-18T00:00:00"/>
    <n v="18968"/>
    <s v="AAA-CG"/>
    <s v="Maria Izabel Cavalcante da Silva Albarracin"/>
    <s v="Locação de mesas, cadeiras e toalhas de mesa para o almoço e jantar, no dia 27/02, na Semana de Recepção aos Calouros 2025, durante o período de 24 a 28/02/2025."/>
    <s v="Sim"/>
    <n v="770"/>
    <m/>
    <n v="770"/>
    <n v="0"/>
    <n v="2"/>
    <x v="1"/>
    <x v="0"/>
  </r>
  <r>
    <x v="11"/>
    <d v="2025-02-18T00:00:00"/>
    <n v="18972"/>
    <s v="ATA-GRAF"/>
    <s v="IME"/>
    <s v="Pool de gráficas relativo ao mês de JANEIRO de 2025 - Remanejamento N° 2025 50107169"/>
    <s v="Sim"/>
    <n v="2022.57"/>
    <m/>
    <n v="2022.57"/>
    <n v="0"/>
    <n v="2"/>
    <x v="1"/>
    <x v="0"/>
  </r>
  <r>
    <x v="11"/>
    <d v="2025-02-19T00:00:00"/>
    <n v="18974"/>
    <s v="DIR"/>
    <s v="PUSP-CB"/>
    <s v="Remanejamento à PUSP-CB referente à solicitação 3044, serviço Áreas Verdes, tipo Remoção de árvore. REMANEJAMENTO 50109650 / 2025"/>
    <s v="Sim"/>
    <n v="1492"/>
    <m/>
    <n v="1492"/>
    <n v="0"/>
    <n v="2"/>
    <x v="1"/>
    <x v="0"/>
  </r>
  <r>
    <x v="11"/>
    <d v="2025-02-20T00:00:00"/>
    <n v="18979"/>
    <s v="DIR"/>
    <s v="Cafecrem Arrendamento de Máquinas LTDA"/>
    <s v="Serviço feito na máquina de café da diretoria, troca de lâmina do moinho"/>
    <s v="Sim"/>
    <n v="290"/>
    <m/>
    <n v="290"/>
    <n v="0"/>
    <n v="2"/>
    <x v="1"/>
    <x v="0"/>
  </r>
  <r>
    <x v="11"/>
    <d v="2025-02-21T00:00:00"/>
    <n v="18983"/>
    <s v="DIR"/>
    <s v="Reitoria - Estagiário"/>
    <s v="Solicitação: 296/2025 Setor: Serviço de Pós-graduação em Física Solicitante: 2114950-1 Claudia Conde Barioni Valor da Bolsa: 1.412,00 Previsão Orçamentária: 16.944,00 + 3.384,00 (auxílio transporte) Remanejamento N° 2025 50118403 Duração: 12 meses Jornada: 30 Horas Doc. Mov. Verba: 202500908834 Processo: 25.1.00027.43.6 Aluno: 14587213 - Larissa Rodrigues Caetano Data de Cadastro: 26/02/2025 14:37 - Complementado na GO 19169..."/>
    <s v="Sim"/>
    <n v="20328"/>
    <m/>
    <n v="20328"/>
    <n v="0"/>
    <n v="2"/>
    <x v="1"/>
    <x v="0"/>
  </r>
  <r>
    <x v="11"/>
    <d v="2025-02-24T00:00:00"/>
    <n v="18992"/>
    <s v="DIR-CCIF"/>
    <s v="Reitoria - Estagiário"/>
    <s v="Solicitação: 302/2025 - ANULADA - Aluna: 12523451 - Ayssa Regina Capello de Souza - Solicitante: 5479786-1 - Hercules Ramos Veloso de Freitas - Valor da Bolsa: R$ 1.412,00 - Previsão Orçamentária: R$ 16.944,00 + R$ 3.384,00 (auxílio transporte) - Duração: 12 meses - Jornada: 30 Horas - Processo: 24.1.00053.43.6..."/>
    <s v="Sim"/>
    <n v="0"/>
    <m/>
    <n v="0"/>
    <n v="0"/>
    <n v="2"/>
    <x v="1"/>
    <x v="0"/>
  </r>
  <r>
    <x v="11"/>
    <d v="2025-02-25T00:00:00"/>
    <n v="18995"/>
    <s v="DIR"/>
    <s v="Nutricap Comércio de Produtos Alimentício Ltda."/>
    <s v="Importância despendida com o pagamento de lanche para os alunos ingressantes durante o período de 24 a 28/02/2025, no âmbito da Semana de Recepção aos Calouros 2025."/>
    <s v="Sim"/>
    <n v="1500"/>
    <m/>
    <n v="1500"/>
    <n v="0"/>
    <n v="2"/>
    <x v="1"/>
    <x v="0"/>
  </r>
  <r>
    <x v="11"/>
    <d v="2025-02-26T00:00:00"/>
    <n v="19003"/>
    <s v="ATA"/>
    <s v="Rodolfo Gomes Almeida"/>
    <s v="Compra de bobinas térmica para impressora de QR -Code usadas nas portarias do Ed. Principal."/>
    <s v="Sim"/>
    <n v="125.8"/>
    <m/>
    <n v="125.8"/>
    <n v="0"/>
    <n v="2"/>
    <x v="1"/>
    <x v="0"/>
  </r>
  <r>
    <x v="11"/>
    <d v="2025-02-26T00:00:00"/>
    <n v="19001"/>
    <s v="AAA"/>
    <s v="Meru Viagens EIRELI"/>
    <s v="Pagamento do passagem aérea de professor que participou de banca julgadora de concurso para contratação de professor titula - Prof. Eduardo C. Montenegro - RJ/SP/RJ - Fatura 23815..."/>
    <s v="Sim"/>
    <n v="814.46"/>
    <m/>
    <n v="814.46"/>
    <n v="0"/>
    <n v="2"/>
    <x v="1"/>
    <x v="0"/>
  </r>
  <r>
    <x v="11"/>
    <d v="2025-02-27T00:00:00"/>
    <n v="19007"/>
    <s v="ATA"/>
    <s v="E.B.C.T."/>
    <s v="NE.0096537 - Reforço da NE.00167109 - Contrato 9912272510 - RUSP - Contrato de Prestação de Serviços e Venda de Produtos - Exercício 2.025 - Contra Partida - GC 4562..."/>
    <s v="Sim"/>
    <n v="11840"/>
    <m/>
    <n v="11840"/>
    <n v="0"/>
    <n v="2"/>
    <x v="1"/>
    <x v="0"/>
  </r>
  <r>
    <x v="11"/>
    <d v="2025-02-28T00:00:00"/>
    <n v="18999"/>
    <s v="FAP"/>
    <s v="CORREIOS"/>
    <s v="Sedex a pedido do Profº SÉRGIO LUIZ MORELHÃO, à Extreme Tech / Galax, situada no Bairro Vila Andrade - SP/SP. Devolução de uma fonte de alimentação (micro) com defeito. - (Nº.Objeto:OY261019329br)"/>
    <s v="Sim"/>
    <n v="14.99"/>
    <m/>
    <n v="14.99"/>
    <n v="0"/>
    <n v="2"/>
    <x v="1"/>
    <x v="0"/>
  </r>
  <r>
    <x v="11"/>
    <d v="2025-02-28T00:00:00"/>
    <n v="19010"/>
    <s v="DIR"/>
    <s v="Ricardo Ichiwaki"/>
    <s v="Solicitação de reembolso pela compra emergencial de insumos para a confecção de experimentos para os Laboratórios Didáticos."/>
    <s v="Sim"/>
    <n v="991.52"/>
    <m/>
    <n v="991.52"/>
    <n v="0"/>
    <n v="2"/>
    <x v="1"/>
    <x v="0"/>
  </r>
  <r>
    <x v="11"/>
    <d v="2025-02-28T00:00:00"/>
    <n v="19012"/>
    <s v="DIR"/>
    <s v="Reitoria - Estagiário"/>
    <s v="Solicitação: 341/2025 Setor: Diretoria Instituto de Física - Remanejamento N° 2025 50184686 Solicitante: 5008157-1 Veronica Espinosa Pintos Lopes Valor da Bolsa: 941,00 Previsão Orçamentária: 5.646,00 + 1.692,00 (auxílio transporte) Duração: 6 meses Jornada: 20 Horas Doc. Mov. Verba: 202500979456 Processo: 25.1.00054.43.3 Aluno: 13634940 - Joao Lucas Caputo Rabello Quadros Soares Data de Cadastro: 10/04/2025 10:48 - Complemento na GO 19170..."/>
    <s v="Sim"/>
    <n v="7338"/>
    <m/>
    <n v="7338"/>
    <n v="0"/>
    <n v="2"/>
    <x v="1"/>
    <x v="0"/>
  </r>
  <r>
    <x v="11"/>
    <d v="2025-03-06T00:00:00"/>
    <n v="19014"/>
    <s v="DIR"/>
    <s v="Iran Mamedes de Amorim"/>
    <s v="Reembolso da despesa realizada com bolachas para as reuniões do CTA e Congregação."/>
    <s v="Sim"/>
    <n v="262.58"/>
    <m/>
    <n v="262.58"/>
    <n v="0"/>
    <n v="3"/>
    <x v="2"/>
    <x v="0"/>
  </r>
  <r>
    <x v="11"/>
    <d v="2025-03-07T00:00:00"/>
    <n v="19016"/>
    <s v="DIR"/>
    <s v="White Martins Gases Industriais Ltda"/>
    <s v="Referente ao Sexto Termo de Aditivo do Contrato Processo: 154.00001314/2024-70 - NE 1024948/2025 e NE 1025030/2025 - Fornecimento de Nitrogênio Líquido e Aluguel de tanque de criogênia"/>
    <s v="Sim"/>
    <n v="153597.24"/>
    <m/>
    <n v="153597.24"/>
    <n v="0"/>
    <n v="3"/>
    <x v="2"/>
    <x v="0"/>
  </r>
  <r>
    <x v="11"/>
    <d v="2025-03-10T00:00:00"/>
    <n v="19023"/>
    <s v="DIR"/>
    <s v="Monitores Bolsistas"/>
    <s v="Reforço - Programa de monitoria para Educadores Exercício 2025 - NE 553475/2025"/>
    <s v="Sim"/>
    <n v="1400"/>
    <m/>
    <n v="1400"/>
    <n v="0"/>
    <n v="3"/>
    <x v="2"/>
    <x v="0"/>
  </r>
  <r>
    <x v="11"/>
    <d v="2025-03-12T00:00:00"/>
    <n v="19026"/>
    <s v="DIR"/>
    <s v="Débitos Tesouraria"/>
    <s v="Ajustes de lançamentos referente as despesas realizadas no Grupo do Tesouro do processo de adiantamento nº : 25.1.17.43.0, mas lançados nos RI dos professores - GOs 18946, 18966, 18975, 18984 e 18997 - Contrapartida Diretoria - RI ADM GC 4700"/>
    <s v="Sim"/>
    <n v="2275.66"/>
    <m/>
    <n v="2275.66"/>
    <n v="0"/>
    <n v="3"/>
    <x v="2"/>
    <x v="0"/>
  </r>
  <r>
    <x v="11"/>
    <d v="2025-03-14T00:00:00"/>
    <n v="19029"/>
    <s v="DIR"/>
    <s v="Paulistana Remocoes Medicas Ltda."/>
    <s v="NE.01732810 - Serviço de suporte e apoio acadêmico.(Colação de grau de formandos do IFUSP) - Alterado o valor de R$ 7.044,10..."/>
    <s v="Sim"/>
    <n v="7040"/>
    <m/>
    <n v="7040"/>
    <n v="0"/>
    <n v="3"/>
    <x v="2"/>
    <x v="0"/>
  </r>
  <r>
    <x v="11"/>
    <d v="2025-03-17T00:00:00"/>
    <n v="19032"/>
    <s v="FMT"/>
    <s v="Empresa Brasileira de Correios e Telégrafos (ECT)"/>
    <s v="Envio de uma correspondência (caixa contendo componentes de equipamento de laboratório, medidas aproximadas: 16cmx11cmx7cm), na modalidade &quot;SEDEX com AR&quot; (Aviso de Recebimento). Endereço da empresa: KOCH ELECTRON MICROSCOPY, Rua Edmundo Scannapieco, 414, Caxingui, São Paulo, SP, CEP 05516-070. - (Nº. Objeto:OY261021248br)"/>
    <s v="Sim"/>
    <n v="16.66"/>
    <m/>
    <n v="16.66"/>
    <n v="0"/>
    <n v="3"/>
    <x v="2"/>
    <x v="0"/>
  </r>
  <r>
    <x v="11"/>
    <d v="2025-03-19T00:00:00"/>
    <n v="19038"/>
    <s v="ATA"/>
    <s v="JOSE ROBERTO DOS SANTOS"/>
    <s v="Pagamento de serviço de chaveiro realizado nas salas 3100 e 3121 do Edifício Principal."/>
    <s v="Sim"/>
    <n v="470"/>
    <m/>
    <n v="470"/>
    <n v="0"/>
    <n v="3"/>
    <x v="2"/>
    <x v="0"/>
  </r>
  <r>
    <x v="11"/>
    <d v="2025-03-19T00:00:00"/>
    <n v="19039"/>
    <s v="DIR"/>
    <s v="Reitoria - Estagiário"/>
    <s v="Solicitação: 458/2025 Setor: Setor de Suporte ao Usuário - Remanejamento N° 2025 50269380 - Solicitante: 5479786-1 Hercules Ramos Veloso de Freitas Valor da Bolsa: 1.518,00 Previsão Orçamentária: 18.216,00 + 3.672,00 (auxílio transporte) Duração: 12 meses Jornada: 30 Horas Doc. Mov. Verba: 202501313354 Processo: 25.1.00056.43.6 Aluno: 15466492 - Kaline Veronica Nascimento Alves Data de Cadastro: 27/05/2025 15:34"/>
    <s v="Sim"/>
    <n v="21888"/>
    <m/>
    <n v="21888"/>
    <n v="0"/>
    <n v="3"/>
    <x v="2"/>
    <x v="0"/>
  </r>
  <r>
    <x v="11"/>
    <d v="2025-03-19T00:00:00"/>
    <n v="19040"/>
    <s v="DIR"/>
    <s v="Reitoria - Estagiário"/>
    <s v="Solicitação: 459/2025 Setor: Setor de Suporte ao Usuário Solicitante: 5479786-1 Hercules Ramos Veloso de Freitas Valor da Bolsa: 1.412,00 Previsão Orçamentária: 16.944,00 + 3.384,00 (auxílio transporte) Duração: 12 meses Jornada: 30 Horas Doc. Mov. Verba: 202501313362 Processo: 25.1.00055.43.0 Aluno: 13734538 - Welington Silva da Costa Data de Cadastro: 28/04/2025 21:27 - Remanejamento N° 2025 50210989"/>
    <s v="Sim"/>
    <n v="20328"/>
    <m/>
    <n v="20328"/>
    <n v="0"/>
    <n v="3"/>
    <x v="2"/>
    <x v="0"/>
  </r>
  <r>
    <x v="11"/>
    <d v="2025-03-19T00:00:00"/>
    <n v="19041"/>
    <s v="DIR"/>
    <s v="Reitoria - Estagiário"/>
    <s v="Solicitação: 460/2025 Setor: Setor de Suporte ao Usuário Solicitante: 5479786-1 Hercules Ramos Veloso de Freitas Valor da Bolsa: 1.518,00 Previsão Orçamentária: 18.216,00 + 3.384,00 (auxílio transporte) Duração: 12 meses Jornada: 30 Horas Doc. Mov. Verba: 202501313370 Processo: 25.1.00068.43.4 Aluno: 15652072 - Igor Souza Alcantara Data de Cadastro: 09/05/2025 12:22 - Remanejamento N° 2025 50234160"/>
    <s v="Sim"/>
    <n v="21600"/>
    <m/>
    <n v="21600"/>
    <n v="0"/>
    <n v="3"/>
    <x v="2"/>
    <x v="0"/>
  </r>
  <r>
    <x v="11"/>
    <d v="2025-03-19T00:00:00"/>
    <n v="19037"/>
    <s v="DIR"/>
    <s v="Transposição interna"/>
    <s v="Transferência recurso RD Básico professor Marcelo Gameiro Munhoz GC 4702 e professor Daniel R Cornejo 4703"/>
    <s v="Sim"/>
    <n v="29395.06"/>
    <m/>
    <n v="29395.06"/>
    <n v="0"/>
    <n v="3"/>
    <x v="2"/>
    <x v="0"/>
  </r>
  <r>
    <x v="11"/>
    <d v="2025-03-21T00:00:00"/>
    <n v="19047"/>
    <s v="DIR"/>
    <s v="IME"/>
    <s v="Referente ao cálculo de rateio do pool de gráficas relativo ao mês de Fevereiro de 2025. Remanejamento N° 2025 50146369"/>
    <s v="Sim"/>
    <n v="3364.67"/>
    <m/>
    <n v="3364.67"/>
    <n v="0"/>
    <n v="3"/>
    <x v="2"/>
    <x v="0"/>
  </r>
  <r>
    <x v="11"/>
    <d v="2025-03-24T00:00:00"/>
    <n v="19050"/>
    <s v="ATA"/>
    <s v="Empresa Brasileira de Correios e Telégrafos (ECT)"/>
    <s v="Envio de uma carta registrada para D.C.N.Uniformes E Serviços - R: Sebastião Rampin, Nº. 121 Bairro Setsul - São José do Rio Preto. Cep: 15081-599 - (Nº. Objeto:) Trata-se da devolução das amostras fornecidas para a demanda de Uniformes do IF. - (Nº.Objeto:OY261022416br)"/>
    <s v="Sim"/>
    <n v="21.71"/>
    <m/>
    <n v="21.71"/>
    <n v="0"/>
    <n v="3"/>
    <x v="2"/>
    <x v="0"/>
  </r>
  <r>
    <x v="11"/>
    <d v="2025-03-24T00:00:00"/>
    <n v="19051"/>
    <s v="FMT"/>
    <s v="Casa Americana de Artigos para Laboratórios Ltda."/>
    <s v="Produtos Químicos Controlados: 10 litros de Álcool Etilico ABS 10 litros de Acetona PA"/>
    <s v="Sim"/>
    <n v="571.6"/>
    <m/>
    <n v="571.6"/>
    <n v="0"/>
    <n v="3"/>
    <x v="2"/>
    <x v="0"/>
  </r>
  <r>
    <x v="11"/>
    <d v="2025-03-25T00:00:00"/>
    <n v="19045"/>
    <s v="FEP"/>
    <s v="Empresa Brasileira de Correios e Telégrafos (ECT)"/>
    <s v="Sedex de prof. Antônio Martins Figueiredo Neto para FAPESP - R: Pio XI, 1500 - Alto da Lapa, cep: 05468-901 - São Paulo-SP (Nº.Objeto:OY261022226br)"/>
    <s v="Sim"/>
    <n v="8.91"/>
    <m/>
    <n v="8.91"/>
    <n v="0"/>
    <n v="3"/>
    <x v="2"/>
    <x v="0"/>
  </r>
  <r>
    <x v="11"/>
    <d v="2025-03-26T00:00:00"/>
    <n v="19056"/>
    <s v="ATA"/>
    <s v="Luis Carlos Maximo Romualdo"/>
    <s v="Reembolso referente a compra de 6 (seis) cadeados para atender emergencialmente a Seção de Vigilância, evitando situações de vulnerabilidade das portas automáticas em decorrência da falta de fornecimento de energia."/>
    <s v="Sim"/>
    <n v="275.39999999999998"/>
    <m/>
    <n v="275.39999999999998"/>
    <n v="0"/>
    <n v="3"/>
    <x v="2"/>
    <x v="0"/>
  </r>
  <r>
    <x v="11"/>
    <d v="2025-03-26T00:00:00"/>
    <n v="19063"/>
    <s v="ATA"/>
    <s v="Reitoria - POOL"/>
    <s v="Rem.50152148 - Código: 202500000846 - Descrição: #33925 - Período: 11/03/2025 08:30 a 11/03/2025 14:00 (0 diária(s)), Passageiros: 0, Tipo: CAMINHÃO, Atividade Didática: Não, Finalidade: Serviço interno de transporte de material da biblioteca para outro setor - Ajuste GO 19064 / GC 4705...."/>
    <s v="Sim"/>
    <n v="128.34"/>
    <m/>
    <n v="128.34"/>
    <n v="0"/>
    <n v="3"/>
    <x v="2"/>
    <x v="0"/>
  </r>
  <r>
    <x v="11"/>
    <d v="2025-03-27T00:00:00"/>
    <n v="19065"/>
    <s v="FEP"/>
    <s v="PERSIMACO COM.E MANUTENÇÃO EM PERSIANAS LTDA"/>
    <s v="Conserto, em caráter emergencial, das &quot;cordas&quot; e manutenção das engrenagens da persiana da sala 210, 1º andar do Basílio Jafet, de uso do Prof. Antônio Martins Figueiredo Neto. A motivação da urgência leva em consideração que há incidência de sol/alta claridade junto a estação de trabalho do Prof. Figueiredo. A janela não possui &quot;brise-soleil&quot;."/>
    <s v="Sim"/>
    <n v="200"/>
    <m/>
    <n v="200"/>
    <n v="0"/>
    <n v="3"/>
    <x v="2"/>
    <x v="0"/>
  </r>
  <r>
    <x v="11"/>
    <d v="2025-03-27T00:00:00"/>
    <n v="19067"/>
    <s v="ATA"/>
    <s v="Saniplan Engenharia e Servicos"/>
    <s v="NE.01558713 - Contrato de serviços de coleta de resíduos químicos - Exercício 2.025...."/>
    <s v="Sim"/>
    <n v="2550.4299999999998"/>
    <m/>
    <n v="2550.4299999999998"/>
    <n v="0"/>
    <n v="3"/>
    <x v="2"/>
    <x v="0"/>
  </r>
  <r>
    <x v="11"/>
    <d v="2025-03-28T00:00:00"/>
    <n v="19070"/>
    <s v="DIR"/>
    <s v="Jose Roberto dos Santos"/>
    <s v="Troca das fechaduras dos armários do Hackerspace, sala 1013 do Ed. Principal."/>
    <s v="Sim"/>
    <n v="910"/>
    <m/>
    <n v="910"/>
    <n v="0"/>
    <n v="3"/>
    <x v="2"/>
    <x v="0"/>
  </r>
  <r>
    <x v="11"/>
    <d v="2025-03-28T00:00:00"/>
    <n v="19071"/>
    <s v="ATF-ALMOX"/>
    <s v="Digrapel Distribuidora de papel e Gráfica Ltda"/>
    <s v="NE.02237066 - Serviço de produção e impressão de envelopes - DC 14221 - Ajustado o valor de R$ 5.660,00.."/>
    <s v="Sim"/>
    <n v="4540"/>
    <m/>
    <n v="4540"/>
    <n v="0"/>
    <n v="3"/>
    <x v="2"/>
    <x v="0"/>
  </r>
  <r>
    <x v="11"/>
    <d v="2025-03-31T00:00:00"/>
    <n v="19075"/>
    <s v="DIR"/>
    <s v="Ricardo Ichiwaki"/>
    <s v="Solicitação de reembolso pela compra de insumos emergenciais à confecção de experimentos para as aulas de Laboratório de Física dos Laboratórios Didáticos."/>
    <s v="Sim"/>
    <n v="1487.95"/>
    <m/>
    <n v="1487.95"/>
    <n v="0"/>
    <n v="3"/>
    <x v="2"/>
    <x v="0"/>
  </r>
  <r>
    <x v="11"/>
    <d v="2025-04-01T00:00:00"/>
    <n v="19082"/>
    <s v="ATA"/>
    <s v="Reitoria - POOL"/>
    <s v="Rem. 50164260 - Código: 202500000898 - #33926 - Período: 12/03/2025 08:30 a 12/03/2025 14:00 (0 diária(s)), Passageiros: 0, Tipo: CAMINHÃO, Atividade Didática: Não, Finalidade: Serviço interno de transporte de material da biblioteca para outro setor - Ajuste na GO 19083 / GC 4711..."/>
    <s v="Sim"/>
    <n v="128.34"/>
    <m/>
    <n v="128.34"/>
    <n v="0"/>
    <n v="4"/>
    <x v="3"/>
    <x v="0"/>
  </r>
  <r>
    <x v="11"/>
    <d v="2025-04-01T00:00:00"/>
    <n v="19084"/>
    <s v="DIR"/>
    <s v="Monitores Bolsistas"/>
    <s v="Programa de monitoria no acervo Histórico conforme Edital IF 15/2025 - Processo 24.1.218.43.5 NE 178836/2025"/>
    <s v="Sim"/>
    <n v="9146.6"/>
    <m/>
    <n v="9146.6"/>
    <n v="0"/>
    <n v="4"/>
    <x v="3"/>
    <x v="0"/>
  </r>
  <r>
    <x v="11"/>
    <d v="2025-04-01T00:00:00"/>
    <n v="19085"/>
    <s v="DIR"/>
    <s v="Monitores Bolsistas"/>
    <s v="Monitores Bolsistas de Apoio ao Docente e Monitores de Laboratórios - NE 178836/2025"/>
    <s v="Sim"/>
    <n v="229403.43"/>
    <m/>
    <n v="229403.43"/>
    <n v="0"/>
    <n v="4"/>
    <x v="3"/>
    <x v="0"/>
  </r>
  <r>
    <x v="11"/>
    <d v="2025-04-01T00:00:00"/>
    <n v="19080"/>
    <s v="DIR"/>
    <s v="Reitoria"/>
    <s v="Referente a retenção de INSS da NFSe 447 - Empresa Sousa e Figueiredo Construções - CNPJ 31.066.697/0001-27 - Remanejamento N° 2025 50163786"/>
    <s v="Sim"/>
    <n v="275"/>
    <m/>
    <n v="275"/>
    <n v="0"/>
    <n v="4"/>
    <x v="3"/>
    <x v="0"/>
  </r>
  <r>
    <x v="11"/>
    <d v="2025-04-02T00:00:00"/>
    <n v="19088"/>
    <s v="DIR"/>
    <s v="Iran Mamedes de Amorim"/>
    <s v="Reembolso de compra de bolachas para as reuniões do CTA e Congregação"/>
    <s v="Sim"/>
    <n v="204.34"/>
    <m/>
    <n v="204.34"/>
    <n v="0"/>
    <n v="4"/>
    <x v="3"/>
    <x v="0"/>
  </r>
  <r>
    <x v="11"/>
    <d v="2025-04-02T00:00:00"/>
    <n v="19089"/>
    <s v="DIR"/>
    <s v="Fidelíssima Cafés Especiais"/>
    <s v="Compra de 10 quilos de café em grãos no valor de R$ 1.120,00 total para máquina de café da Diretoria"/>
    <s v="Sim"/>
    <n v="1120"/>
    <m/>
    <n v="1120"/>
    <n v="0"/>
    <n v="4"/>
    <x v="3"/>
    <x v="0"/>
  </r>
  <r>
    <x v="11"/>
    <d v="2025-04-02T00:00:00"/>
    <n v="19087"/>
    <s v="DIR"/>
    <s v="Monitor Bolsista"/>
    <s v="Alunos monitores educadores referente dia 18 de março de 2025 a 17 março de 2026 - NE 1294740/2025"/>
    <s v="Sim"/>
    <n v="33446.080000000002"/>
    <m/>
    <n v="33446.080000000002"/>
    <n v="0"/>
    <n v="4"/>
    <x v="3"/>
    <x v="0"/>
  </r>
  <r>
    <x v="11"/>
    <d v="2025-04-04T00:00:00"/>
    <n v="19091"/>
    <s v="DIR"/>
    <s v="Reitoria - Estagiário"/>
    <s v="Solicitação: 546/2025 Setor: Diretoria Instituto de Física Solicitante: 3472142-1 Maria Luísa Pestilla Tippi Valor da Bolsa: 1.518,00 Previsão Orçamentária: 18.216,00 + 3.384,00 (auxílio transporte) Duração: 12 meses Jornada: 30 Horas Doc. Mov. Verba: 202501679979 Processo: 25.1.00086.43.2 Aluno: 14597681 - Mateus Fridman Jacinto Data de Cadastro: 16/05/2025 15:13 - Remanejamento N° 2025 50261460"/>
    <s v="Sim"/>
    <n v="21600"/>
    <m/>
    <n v="21600"/>
    <n v="0"/>
    <n v="4"/>
    <x v="3"/>
    <x v="0"/>
  </r>
  <r>
    <x v="11"/>
    <d v="2025-04-07T00:00:00"/>
    <n v="19097"/>
    <s v="DIR"/>
    <s v="Transportes - Turismo &amp; Servicos JP Grandino Ltda"/>
    <s v="NE.01726241 - Ata Registro de Preço - Locação de micro ônibus - DDC 102864 - DC 32149..."/>
    <s v="Sim"/>
    <n v="1866"/>
    <m/>
    <n v="1866"/>
    <n v="0"/>
    <n v="4"/>
    <x v="3"/>
    <x v="0"/>
  </r>
  <r>
    <x v="11"/>
    <d v="2025-04-07T00:00:00"/>
    <n v="19098"/>
    <s v="DIR"/>
    <s v="Monitores Bolsistas"/>
    <s v="NE.01720430 - Reforço - Programa de monitoria para Educadores Exercício 2025 - NE 553475/2025"/>
    <s v="Sim"/>
    <n v="1400"/>
    <m/>
    <n v="1400"/>
    <n v="0"/>
    <n v="4"/>
    <x v="3"/>
    <x v="0"/>
  </r>
  <r>
    <x v="11"/>
    <d v="2025-04-09T00:00:00"/>
    <n v="19099"/>
    <s v="ATF-ALMOX"/>
    <s v="Fenix Comercio Utensilios Ltda."/>
    <s v="NE.01744541 - Ata Registro de Preço - compra de águas - DDC 100608 - DC 30880..."/>
    <s v="Sim"/>
    <n v="997.5"/>
    <m/>
    <n v="997.5"/>
    <n v="0"/>
    <n v="4"/>
    <x v="3"/>
    <x v="0"/>
  </r>
  <r>
    <x v="11"/>
    <d v="2025-04-09T00:00:00"/>
    <n v="19100"/>
    <s v="AAA-CPG-I"/>
    <s v="FFCLRP"/>
    <s v="Rem. 50176268 - Pagamento de diárias para a Profa. Daniela Gonçalves de Abreu Favacho (N.USP 470624), participação de banca de doutorado do aluno Carlos Eduardo Pereira Aguiar - dia 09/04/2025..."/>
    <s v="Sim"/>
    <n v="292"/>
    <m/>
    <n v="292"/>
    <n v="0"/>
    <n v="4"/>
    <x v="3"/>
    <x v="0"/>
  </r>
  <r>
    <x v="11"/>
    <d v="2025-04-10T00:00:00"/>
    <n v="19081"/>
    <s v="FNC"/>
    <s v="Empresa Brasileira de Correios e Telégrafos (ECT)"/>
    <s v="Envio de SEDEX para: Lara - Instituto de Física da Universidade Federal Fluminense - UFF - Campus da Praia Vermelha, São Domingos Rua Passo da Pátria, 156 - CEP: 24210-240 - Niteroi - RJ A/C PROF. DR. ROBERTO MEIGIKOS - (Nº.Objeto:OY261075250br)"/>
    <s v="Sim"/>
    <n v="25.86"/>
    <m/>
    <n v="25.86"/>
    <n v="0"/>
    <n v="4"/>
    <x v="3"/>
    <x v="0"/>
  </r>
  <r>
    <x v="11"/>
    <d v="2025-04-10T00:00:00"/>
    <n v="19096"/>
    <s v="FMT"/>
    <s v="Empresa Brasileira de Correios e Telégrafos (ECT)"/>
    <s v="Sedex com AR para o discente Manu Andrade Estephan - Rua Constantino Fraga, 233 - Vila Leopoldina - CEP 05318-050 - São Paulo, SP - (Nº.Objeto:OY261076989br)"/>
    <s v="Sim"/>
    <n v="16.66"/>
    <m/>
    <n v="16.66"/>
    <n v="0"/>
    <n v="4"/>
    <x v="3"/>
    <x v="0"/>
  </r>
  <r>
    <x v="11"/>
    <d v="2025-04-10T00:00:00"/>
    <n v="19104"/>
    <s v="ATF-COMPRAS"/>
    <s v="Persianas Nova America Ltda."/>
    <s v="NE.01827897 - Ata Registro de Preço - compra de persianas para o Almoxarifado - DDC 95302 - DC 30901..."/>
    <s v="Sim"/>
    <n v="1238.2"/>
    <m/>
    <n v="1238.2"/>
    <n v="0"/>
    <n v="4"/>
    <x v="3"/>
    <x v="0"/>
  </r>
  <r>
    <x v="11"/>
    <d v="2025-04-10T00:00:00"/>
    <n v="19105"/>
    <s v="DIR"/>
    <s v="Persianas Nova America Ltda."/>
    <s v="NE.01827900 - Ata Registro de Preço - compra de persianas para o DFMA - DDC 5933 - DC 30910..."/>
    <s v="Sim"/>
    <n v="2524.7199999999998"/>
    <m/>
    <n v="2524.7199999999998"/>
    <n v="0"/>
    <n v="4"/>
    <x v="3"/>
    <x v="0"/>
  </r>
  <r>
    <x v="11"/>
    <d v="2025-04-10T00:00:00"/>
    <n v="19106"/>
    <s v="ATA"/>
    <s v="Persianas Nova America Ltda."/>
    <s v="NE.01827919 - Ata Registro de Preço - compra de persianas para a Zeladoria - DDC 83215 - DC 30928..."/>
    <s v="Sim"/>
    <n v="2053.6"/>
    <m/>
    <n v="2053.6"/>
    <n v="0"/>
    <n v="4"/>
    <x v="3"/>
    <x v="0"/>
  </r>
  <r>
    <x v="11"/>
    <d v="2025-04-11T00:00:00"/>
    <n v="19111"/>
    <s v="ATF-ALMOX"/>
    <s v="A.C. de Almeida Informatica e Tecnologia Ltda."/>
    <s v="NE.03047422 - compra de caixas para arquivo morto - DDC 72086 - DC 24359 - Alterado o valor de R$ 13.461,00"/>
    <s v="Sim"/>
    <n v="10325"/>
    <m/>
    <n v="10325"/>
    <n v="0"/>
    <n v="4"/>
    <x v="3"/>
    <x v="0"/>
  </r>
  <r>
    <x v="11"/>
    <d v="2025-04-11T00:00:00"/>
    <n v="19112"/>
    <s v="FMT"/>
    <s v="Morguilo Promocao de Vendas Ltda."/>
    <s v="NE.03047597 - compra de lousas de vidro temperado branco - DDC 73236 - DC 24359 - Alterado o valor de R$ 4.362,26..."/>
    <s v="Sim"/>
    <n v="3278.98"/>
    <m/>
    <n v="3278.98"/>
    <n v="0"/>
    <n v="4"/>
    <x v="3"/>
    <x v="0"/>
  </r>
  <r>
    <x v="11"/>
    <d v="2025-04-11T00:00:00"/>
    <n v="19113"/>
    <s v="AAA-SAL"/>
    <s v="MC Comercio de Informatica e Utilidade Ltda."/>
    <s v="NE.03047503 - aquisição de fragmentadora - DDC 70202 - DC 24359 - Alterado o valor de R$ 3.106,10"/>
    <s v="Sim"/>
    <n v="2760.28"/>
    <m/>
    <n v="2760.28"/>
    <n v="0"/>
    <n v="4"/>
    <x v="3"/>
    <x v="0"/>
  </r>
  <r>
    <x v="11"/>
    <d v="2025-04-15T00:00:00"/>
    <n v="19107"/>
    <s v="FMT"/>
    <s v="Empresa Brasileira de Correios e Telégrafos (ECT)"/>
    <s v="Envio de uma correspondência, na modalidade SEDEX (com AR), em nome do Prof. Antonio José Roque da Silva. Endereço: Rua Dr. Sampaio Ferraz 777, apartamento 21, Cambuí, Campinas, SP, 13024-431. - (Nº.Objeto: OY261077882br)"/>
    <s v="Sim"/>
    <n v="16.66"/>
    <m/>
    <n v="16.66"/>
    <n v="0"/>
    <n v="4"/>
    <x v="3"/>
    <x v="0"/>
  </r>
  <r>
    <x v="11"/>
    <d v="2025-04-15T00:00:00"/>
    <n v="19108"/>
    <s v="AAA-CPG-I"/>
    <s v="Empresa Brasileira de Correios e Telégrafos (ECT)"/>
    <s v="Encaminhamento de exemplar para banca aos docentes: Profa Amanda Cristina Teagno Lopes Marques, CEP: 01109-010 |Profa Luciane Fernandes de Goes Bazetti , CEP: 13565-905 | Profa Nilmara Braga Mozzer, CEP: 35.400-000. - (Nº.Objeto: OY261077896br, OY261077905br, OY261077919br)"/>
    <s v="Sim"/>
    <n v="69.099999999999994"/>
    <m/>
    <n v="69.099999999999994"/>
    <n v="0"/>
    <n v="4"/>
    <x v="3"/>
    <x v="0"/>
  </r>
  <r>
    <x v="11"/>
    <d v="2025-04-15T00:00:00"/>
    <n v="19117"/>
    <s v="ATF-ALMOX"/>
    <s v="Patamar Comercio de Produtos em Geral Ltda."/>
    <s v="NE.01876065 - Ata Registro de Preço - compra de sabonete líquido - DDC 93822 - DC 34621..."/>
    <s v="Sim"/>
    <n v="1475"/>
    <m/>
    <n v="1475"/>
    <n v="0"/>
    <n v="4"/>
    <x v="3"/>
    <x v="0"/>
  </r>
  <r>
    <x v="11"/>
    <d v="2025-04-22T00:00:00"/>
    <n v="19124"/>
    <s v="DIR"/>
    <s v="Débitos Tesouraria"/>
    <s v="Ajustes de lançamentos referente as despesas realizadas no Grupo do Tesouro do processo de adiantamento nº : 25.1.00053.43.7, mas lançados nos RI dos professores - GOs 19066 e 19055 - Contrapartida Diretoria - RI ADM GC 4722"/>
    <s v="Sim"/>
    <n v="6520"/>
    <m/>
    <n v="6520"/>
    <n v="0"/>
    <n v="4"/>
    <x v="3"/>
    <x v="0"/>
  </r>
  <r>
    <x v="11"/>
    <d v="2025-04-22T00:00:00"/>
    <n v="19125"/>
    <s v="DIR"/>
    <s v="Débitos Tesouraria"/>
    <s v="Ajustes de lançamentos referente as despesas realizadas no Grupo do Tesouro do processo de adiantamento nº : 25.1.00039.43.4, mas lançados nos RI dos professores - GOs 19018, 19027, 19030, 19036, 19043 e 19044 - Contrapartida Diretoria - RI ADM GC 4723"/>
    <s v="Sim"/>
    <n v="1485.02"/>
    <m/>
    <n v="1485.02"/>
    <n v="0"/>
    <n v="4"/>
    <x v="3"/>
    <x v="0"/>
  </r>
  <r>
    <x v="11"/>
    <d v="2025-04-23T00:00:00"/>
    <n v="19109"/>
    <s v="ATA-EXPEDIENTE"/>
    <s v="Rafael Medeiros da Silva"/>
    <s v="Troca de óleo do carro oficial DJP: 0094 FORD/F-350 G ( Patrimônio nº 043.012131 )"/>
    <s v="Sim"/>
    <n v="302.75"/>
    <m/>
    <n v="302.75"/>
    <n v="0"/>
    <n v="4"/>
    <x v="3"/>
    <x v="0"/>
  </r>
  <r>
    <x v="11"/>
    <d v="2025-04-23T00:00:00"/>
    <n v="19127"/>
    <s v="DIR"/>
    <s v="Andréa Schlegel"/>
    <s v="Aquisição de quadro de aviso 60x40 cortiça, fita dupla face e estilete para uso em eventos."/>
    <s v="Sim"/>
    <n v="213.7"/>
    <m/>
    <n v="213.7"/>
    <n v="0"/>
    <n v="4"/>
    <x v="3"/>
    <x v="0"/>
  </r>
  <r>
    <x v="11"/>
    <d v="2025-04-24T00:00:00"/>
    <n v="19136"/>
    <s v="DIR"/>
    <s v="David Bärg Filho"/>
    <s v="Aquisição emergencial de materiais com finalidade de instalação de sistemas para salas Híbridas em salas de aula."/>
    <s v="Sim"/>
    <n v="50.56"/>
    <m/>
    <n v="50.56"/>
    <n v="0"/>
    <n v="4"/>
    <x v="3"/>
    <x v="0"/>
  </r>
  <r>
    <x v="11"/>
    <d v="2025-04-24T00:00:00"/>
    <n v="19137"/>
    <s v="ATA-COPA"/>
    <s v="Samuel de Oliveira Mota"/>
    <s v="Solicito o reembolso de R$230,00 referente a compra de 02 GLP de 13kg junto a distribuidora RELUZ para uso nas copas do IFUSP."/>
    <s v="Sim"/>
    <n v="230"/>
    <m/>
    <n v="230"/>
    <n v="0"/>
    <n v="4"/>
    <x v="3"/>
    <x v="0"/>
  </r>
  <r>
    <x v="11"/>
    <d v="2025-04-24T00:00:00"/>
    <n v="19140"/>
    <s v="DIR"/>
    <s v="Transposição interna"/>
    <s v="Cobrir despesas Diretoria Show Física - GC 4726"/>
    <s v="Sim"/>
    <n v="10000"/>
    <m/>
    <n v="10000"/>
    <n v="0"/>
    <n v="4"/>
    <x v="3"/>
    <x v="0"/>
  </r>
  <r>
    <x v="11"/>
    <d v="2025-04-24T00:00:00"/>
    <n v="19141"/>
    <s v="DIR"/>
    <s v="Transposição interna"/>
    <s v="Pgto de Tikets refeição referente ao Masterclasses Hands On Particle Physics - Remanejamento N° 2025 50202366 - GC 4727"/>
    <s v="Sim"/>
    <n v="977.8"/>
    <m/>
    <n v="977.8"/>
    <n v="0"/>
    <n v="4"/>
    <x v="3"/>
    <x v="0"/>
  </r>
  <r>
    <x v="11"/>
    <d v="2025-04-28T00:00:00"/>
    <n v="19146"/>
    <s v="FNC"/>
    <s v="Nelson Cesarino ME"/>
    <s v="Conserto emergencial de uma geladeira do Lab. Pelletron. Patrimônio nº 043.015379"/>
    <s v="Sim"/>
    <n v="420"/>
    <m/>
    <n v="420"/>
    <n v="0"/>
    <n v="4"/>
    <x v="3"/>
    <x v="0"/>
  </r>
  <r>
    <x v="11"/>
    <d v="2025-04-28T00:00:00"/>
    <n v="19147"/>
    <s v="DIR"/>
    <s v="IME"/>
    <s v="Referente ao cálculo de rateio do pool de gráficas relativo ao mês de Março de 2025 Remanejamento N° 2025 50206205"/>
    <s v="Sim"/>
    <n v="1591.26"/>
    <m/>
    <n v="1591.26"/>
    <n v="0"/>
    <n v="4"/>
    <x v="3"/>
    <x v="0"/>
  </r>
  <r>
    <x v="11"/>
    <d v="2025-04-29T00:00:00"/>
    <n v="19154"/>
    <s v="AAA"/>
    <s v="Honorários"/>
    <s v="Julgador do concurso para provimento de um professor Doutor junto ao DFNC - Ed. IF 69/24 - DE 19 a 23 de maio de 2025 - NE 2218339/2025 Prof. Dr. Luciano Melo Abreu (UFBA) - NE 2218312/2025 Jesus Lubian Rios - NE 2218118/2025 Gabriel Silveira Denicol - Processo: 25.1.00058.43.9"/>
    <s v="Sim"/>
    <n v="2785.71"/>
    <m/>
    <n v="2785.71"/>
    <n v="0"/>
    <n v="4"/>
    <x v="3"/>
    <x v="0"/>
  </r>
  <r>
    <x v="11"/>
    <d v="2025-04-29T00:00:00"/>
    <n v="19155"/>
    <s v="AAA"/>
    <s v="Auxilio Professor Visitante"/>
    <s v="Julgador do concurso para provimento de um professor Doutor junto ao DFNC - Ed. IF 69/24 - DE 19 a 23 de maio de 2025 - NE 2219416/2025 Prof. Dr. Luciano Melo Abreu (UFBA) - NE 2219343/2025 Jesus Lubian Rios - NE 2219181/2025 Gabriel Silveira Denicol - Processo: 25.1.00057.43.2"/>
    <s v="Sim"/>
    <n v="10069.44"/>
    <m/>
    <n v="10069.44"/>
    <n v="0"/>
    <n v="4"/>
    <x v="3"/>
    <x v="0"/>
  </r>
  <r>
    <x v="11"/>
    <d v="2025-04-29T00:00:00"/>
    <n v="19156"/>
    <s v="DIR"/>
    <s v="Transposição interna"/>
    <s v="A pedido da Profa. Kaline, diretora do IF, segue o repasse da Diretoria do valor correspondente a 2 diárias para o RD- docente do Prof. Adriano Alencar. GC 4729"/>
    <s v="Sim"/>
    <n v="1110.5999999999999"/>
    <m/>
    <n v="1110.5999999999999"/>
    <n v="0"/>
    <n v="4"/>
    <x v="3"/>
    <x v="0"/>
  </r>
  <r>
    <x v="11"/>
    <d v="2025-05-05T00:00:00"/>
    <n v="19164"/>
    <s v="DIR"/>
    <s v="Ricardo Ichiwaki"/>
    <s v="Compra emergencial de madeiras para fazer os kits didáticos de Física Experimental III (4302113), cujos experimentos terão início no dia 06/05/2025."/>
    <s v="Sim"/>
    <n v="1095.4000000000001"/>
    <m/>
    <n v="1095.4000000000001"/>
    <n v="0"/>
    <n v="5"/>
    <x v="4"/>
    <x v="0"/>
  </r>
  <r>
    <x v="11"/>
    <d v="2025-05-05T00:00:00"/>
    <n v="19171"/>
    <s v="DIR"/>
    <s v="Reitoria - Estagiário"/>
    <s v="Solicitação: 712/2025 - Setor: Serviço de Apoio a Projetos e Convênios - Solicitante: 2805832-1 Sandra Martins dos Santos Rodrigues - Solicitadas: Duração(meses): 12 - Jornada: 30 Horas Aprovadas: Duração(meses): 0 Jornada: 30 Horas - Valor da Bolsa: 1.518,00 Previsão Orçamentária: 18.216,00 + 3.384,00 (auxílio transporte) - Rem. 202502257490..."/>
    <s v="Não"/>
    <n v="21600"/>
    <m/>
    <n v="0"/>
    <n v="21600"/>
    <n v="5"/>
    <x v="4"/>
    <x v="0"/>
  </r>
  <r>
    <x v="11"/>
    <d v="2025-05-05T00:00:00"/>
    <n v="19168"/>
    <s v="DIR"/>
    <s v="Reitoria - Estagiário"/>
    <s v="Rem. 202550218220 - Complementação de recurso para estágio do aluno Clarissa Beatriz da Costa Bulling. Referente à solicitação 212/2025 - GO 18954..."/>
    <s v="Sim"/>
    <n v="1095.3399999999999"/>
    <m/>
    <n v="1095.3399999999999"/>
    <n v="0"/>
    <n v="5"/>
    <x v="4"/>
    <x v="0"/>
  </r>
  <r>
    <x v="11"/>
    <d v="2025-05-05T00:00:00"/>
    <n v="19169"/>
    <s v="DIR"/>
    <s v="Reitoria - Estagiário"/>
    <s v="Rem. 202550218300 - Complementação de recurso para estágio do aluno Larissa Rodrigues Caetano. Referente à solicitação 296/2025 - GO 18983..."/>
    <s v="Sim"/>
    <n v="1081.21"/>
    <m/>
    <n v="1081.21"/>
    <n v="0"/>
    <n v="5"/>
    <x v="4"/>
    <x v="0"/>
  </r>
  <r>
    <x v="11"/>
    <d v="2025-05-05T00:00:00"/>
    <n v="19170"/>
    <s v="DIR"/>
    <s v="Reitoria - Estagiário"/>
    <s v="Rem. 202550218580 - Complementação de recurso para estágio do aluno Joao Lucas Caputo Rabello Quadros Soares. Referente à solicitação 341/2025 - Complemento da GO 19012..."/>
    <s v="Sim"/>
    <n v="371.57"/>
    <m/>
    <n v="371.57"/>
    <n v="0"/>
    <n v="5"/>
    <x v="4"/>
    <x v="0"/>
  </r>
  <r>
    <x v="11"/>
    <d v="2025-05-05T00:00:00"/>
    <n v="19172"/>
    <s v="DIR"/>
    <s v="Reitoria - Estagiário"/>
    <s v="Rem. 202550219102 - Complementação de recurso para estágio do aluno Aghata Achilles de Oliveira. Referente à solicitação 805/2024 - Complementação da GO 18215..."/>
    <s v="Sim"/>
    <n v="198.8"/>
    <m/>
    <n v="198.8"/>
    <n v="0"/>
    <n v="5"/>
    <x v="4"/>
    <x v="0"/>
  </r>
  <r>
    <x v="11"/>
    <d v="2025-05-05T00:00:00"/>
    <n v="19173"/>
    <s v="DIR"/>
    <s v="Reitoria - Estagiário"/>
    <s v="Rem. 202550219129 - Complementação de recurso para estágio do aluno Mariana Martins Costa. Referente à solicitação 1148/2024 - Complementação da GO 18387..."/>
    <s v="Sim"/>
    <n v="505.28"/>
    <m/>
    <n v="505.28"/>
    <n v="0"/>
    <n v="5"/>
    <x v="4"/>
    <x v="0"/>
  </r>
  <r>
    <x v="11"/>
    <d v="2025-05-05T00:00:00"/>
    <n v="19174"/>
    <s v="DIR"/>
    <s v="Reitoria - Estagiário"/>
    <s v="Rem. 202550219145 - Complementação de recurso para estágio do aluno Andrey da Silva Araujo. Referente à solicitação 1301/2024 - Complementação da GO 18467..."/>
    <s v="Sim"/>
    <n v="519.41"/>
    <m/>
    <n v="519.41"/>
    <n v="0"/>
    <n v="5"/>
    <x v="4"/>
    <x v="0"/>
  </r>
  <r>
    <x v="11"/>
    <d v="2025-05-05T00:00:00"/>
    <n v="19175"/>
    <s v="DIR"/>
    <s v="Reitoria - Estagiário"/>
    <s v="Rem. 202550219226 - Complementação de recurso para estágio do aluno Larissa Rachel Braga Alves Moretti. Referente à solicitação 1505/2024 - Complementação da GO 18603..."/>
    <s v="Sim"/>
    <n v="759.68"/>
    <m/>
    <n v="759.68"/>
    <n v="0"/>
    <n v="5"/>
    <x v="4"/>
    <x v="0"/>
  </r>
  <r>
    <x v="11"/>
    <d v="2025-05-05T00:00:00"/>
    <n v="19176"/>
    <s v="DIR"/>
    <s v="Reitoria - Estagiário"/>
    <s v="Rem. 202550219323 - Complementação de recurso para estágio do aluno Julia Rocha Paulino. Referente à solicitação 1717/2024 - Complementação da GO 18823..."/>
    <s v="Sim"/>
    <n v="901.01"/>
    <m/>
    <n v="901.01"/>
    <n v="0"/>
    <n v="5"/>
    <x v="4"/>
    <x v="0"/>
  </r>
  <r>
    <x v="11"/>
    <d v="2025-05-05T00:00:00"/>
    <n v="19177"/>
    <s v="DIR"/>
    <s v="Reitoria - Estagiário"/>
    <s v="Rem. 202550219366 - Complementação de recurso para estágio do aluno Felipe Nascimento Silva. Referente à solicitação 1740/2024 - Complementação da GO 18881..."/>
    <s v="Sim"/>
    <n v="1007.01"/>
    <m/>
    <n v="1007.01"/>
    <n v="0"/>
    <n v="5"/>
    <x v="4"/>
    <x v="0"/>
  </r>
  <r>
    <x v="11"/>
    <d v="2025-05-05T00:00:00"/>
    <n v="19178"/>
    <s v="DIR"/>
    <s v="Reitoria - Estagiário"/>
    <s v="Rem. 202550219382 - Complementação de recurso para estágio do aluno Heloiza Vieira de Souza. Referente à solicitação 1741/2024 - Complementação da GO 18809..."/>
    <s v="Sim"/>
    <n v="1007.01"/>
    <m/>
    <n v="1007.01"/>
    <n v="0"/>
    <n v="5"/>
    <x v="4"/>
    <x v="0"/>
  </r>
  <r>
    <x v="11"/>
    <d v="2025-05-06T00:00:00"/>
    <n v="19181"/>
    <s v="ATF-COMPRAS"/>
    <s v="Eloah Publicidade e Propaganda Ltda - EPP"/>
    <s v="NE.02286555 - Ata Registro de Preço - publicação de edital - DDC 120455 - DC 37442..."/>
    <s v="Sim"/>
    <n v="660"/>
    <m/>
    <n v="660"/>
    <n v="0"/>
    <n v="5"/>
    <x v="4"/>
    <x v="0"/>
  </r>
  <r>
    <x v="11"/>
    <d v="2025-05-07T00:00:00"/>
    <n v="19193"/>
    <s v="DIR"/>
    <s v="Reitoria - Estagiário"/>
    <s v="Solicitação: 712/2025 Setor: Serviço de Apoio a Projetos e Convênios Solicitante: 2805832-1 Sandra Martins dos Santos Rodrigues Valor da Bolsa: 1.518,00 Previsão Orçamentária: 18.216,00 + 3.384,00 (auxílio transporte) Duração: 12 meses Jornada: 30 Horas Doc. Mov. Verba: 202502257490 Processo: Aluno: Data de Cadastro: 05/05/2025 12:01"/>
    <s v="Não"/>
    <n v="1560"/>
    <m/>
    <n v="0"/>
    <n v="1560"/>
    <n v="5"/>
    <x v="4"/>
    <x v="0"/>
  </r>
  <r>
    <x v="11"/>
    <d v="2025-05-08T00:00:00"/>
    <n v="19135"/>
    <s v="FGE"/>
    <s v="Empresa Brasileira de Correios e Telégrafos (ECT)"/>
    <s v="Sedex para o Prof. Gabriel S. Vignoli Muniz - QE 15 Conjunto M, casa 26 Guará II Brasília - CEP 71050-131 - (Nº.Objeto:OY458291170br)"/>
    <s v="Sim"/>
    <n v="27.67"/>
    <m/>
    <n v="27.67"/>
    <n v="0"/>
    <n v="5"/>
    <x v="4"/>
    <x v="0"/>
  </r>
  <r>
    <x v="11"/>
    <d v="2025-05-08T00:00:00"/>
    <n v="19180"/>
    <s v="FNC"/>
    <s v="Empresa Brasileira de Correios e Telégrafos (ECT)"/>
    <s v="Envio de um EMS - Mrs. ALICJA CHRUSCINSKA - Institute of Physics/Intytut Fizyki - Nicolaus Copernicus Universyt in Torun/ Uniwersytet Mikolaja Kopernika W Toruniu Grudziadzka 5 - 87-100 Torun - POLAND - (Nº.Objeto:EB157635255br)"/>
    <s v="Sim"/>
    <n v="267.55"/>
    <m/>
    <n v="267.55"/>
    <n v="0"/>
    <n v="5"/>
    <x v="4"/>
    <x v="0"/>
  </r>
  <r>
    <x v="11"/>
    <d v="2025-05-09T00:00:00"/>
    <n v="19195"/>
    <s v="DIR"/>
    <s v="iran mamedes de amorim"/>
    <s v="Compra emergencial de compensado para confecção de prateleiras para o Laboratório Didático"/>
    <s v="Sim"/>
    <n v="509.5"/>
    <m/>
    <n v="509.5"/>
    <n v="0"/>
    <n v="5"/>
    <x v="4"/>
    <x v="0"/>
  </r>
  <r>
    <x v="11"/>
    <d v="2025-05-09T00:00:00"/>
    <n v="19196"/>
    <s v="ATA-VEICULO"/>
    <s v="Rafael Medeiros da Silva"/>
    <s v="Troca de óleo do Motor E Filtro do veiculo Van placa: DJP:5640 -Nº. Patrimônio: 043.009207"/>
    <s v="Sim"/>
    <n v="314.14999999999998"/>
    <m/>
    <n v="314.14999999999998"/>
    <n v="0"/>
    <n v="5"/>
    <x v="4"/>
    <x v="0"/>
  </r>
  <r>
    <x v="11"/>
    <d v="2025-05-09T00:00:00"/>
    <n v="19202"/>
    <s v="AAA"/>
    <s v="Honorários"/>
    <s v="Participação na Comissão Avaliadora do Processo de Progressão Horizontal na Carreira Docente, edição 2025 - NE 02402989 - Eduardo Granado Monteiro da Silva (UNICAMP); NE 02403004 - Marcos Cesar de Oliveira (UNICAMP); NE 02403055 - Tobias Frederico (ITA); NE 02403080 - Alberto Vazquez Saa (UNICAMP); NE 02403098 - Douglas Soares Galvão (UNICAMP) e NE 02403101 Jun Takahashi (UNICAMP)- Processo 25.1.00058.43.9"/>
    <s v="Sim"/>
    <n v="9000"/>
    <m/>
    <n v="9000"/>
    <n v="0"/>
    <n v="5"/>
    <x v="4"/>
    <x v="0"/>
  </r>
  <r>
    <x v="11"/>
    <d v="2025-05-12T00:00:00"/>
    <n v="19204"/>
    <s v="ATA-VEICULO"/>
    <s v="Z.A.Digital de São Paulo sistema de estacionamento"/>
    <s v="Carregar o cartão zona azul para os carros oficiais"/>
    <s v="Sim"/>
    <n v="166.75"/>
    <m/>
    <n v="166.75"/>
    <n v="0"/>
    <n v="5"/>
    <x v="4"/>
    <x v="0"/>
  </r>
  <r>
    <x v="11"/>
    <d v="2025-05-13T00:00:00"/>
    <n v="19208"/>
    <s v="DIR"/>
    <s v="Transposição interna"/>
    <s v="Complemento de valor referente ao Masterclasses Hands On Particle Physics - Remanejamento N° 2025 50239545 - GC 4733"/>
    <s v="Sim"/>
    <n v="1300"/>
    <m/>
    <n v="1300"/>
    <n v="0"/>
    <n v="5"/>
    <x v="4"/>
    <x v="0"/>
  </r>
  <r>
    <x v="11"/>
    <d v="2025-05-14T00:00:00"/>
    <n v="19210"/>
    <s v="DIR"/>
    <s v="Nutricap Com. de Produtos Alimentício Ltda."/>
    <s v="Despesas com alimentos preparados para o evento do Prof. Tiago realizado no Aud. Abrahão de Moraes - 1º Workshop de Física Aplicada à Ciência Forense: Técnicas Avançadas para Investigação Criminal Evento colaborativo entre IFUSP e o Instituto de Criminalística de São Paulo. 12/05, 2ª feira, das 13h às 17h"/>
    <s v="Sim"/>
    <n v="1700"/>
    <m/>
    <n v="1700"/>
    <n v="0"/>
    <n v="5"/>
    <x v="4"/>
    <x v="0"/>
  </r>
  <r>
    <x v="11"/>
    <d v="2025-05-16T00:00:00"/>
    <n v="19214"/>
    <s v="AAA"/>
    <s v="Professor(a) Visitante Internacional"/>
    <s v="Pagamento de Auxílio para participar da Comissão Julgadora do Concurso para Prof. Doutor junto ao DFMA - Junho 2025 - De 09 a 13 de junho 2025 - NE 02785101/2025 - Prof. Dr. Patrick Peter (Institut D'Astrophysioqye de Paris) - Processo: 25.1.00057.43.2"/>
    <s v="Sim"/>
    <n v="3850.08"/>
    <m/>
    <n v="3850.08"/>
    <n v="0"/>
    <n v="5"/>
    <x v="4"/>
    <x v="0"/>
  </r>
  <r>
    <x v="11"/>
    <d v="2025-05-16T00:00:00"/>
    <n v="19215"/>
    <s v="AAA"/>
    <s v="Professor(a) Visitante Internacional"/>
    <s v="Pagamento de Auxílio para participar da Comissão Julgadora do Concurso para Prof. Doutor junto ao DFMA - Junho 2025 - De 09 a 13 de junho 2025 - NE 02785209/2025 - Prof. Dr. Stefano Camera (Universidade de Torino) - Processo: 25.1.00057.43.2"/>
    <s v="Sim"/>
    <n v="3257.76"/>
    <m/>
    <n v="3257.76"/>
    <n v="0"/>
    <n v="5"/>
    <x v="4"/>
    <x v="0"/>
  </r>
  <r>
    <x v="11"/>
    <d v="2025-05-19T00:00:00"/>
    <n v="19220"/>
    <s v="DIR"/>
    <s v="Monitores Bolsistas"/>
    <s v="Monitores que aplicaram prova - NE 178836/2025 - Processo:25.1.13.43.5"/>
    <s v="Sim"/>
    <n v="1080"/>
    <m/>
    <n v="1080"/>
    <n v="0"/>
    <n v="5"/>
    <x v="4"/>
    <x v="0"/>
  </r>
  <r>
    <x v="11"/>
    <d v="2025-05-20T00:00:00"/>
    <n v="19226"/>
    <s v="FGE"/>
    <s v="Wallace Marques Santos e Vambel Equipamentos"/>
    <s v="NE.03587060 / 03587079 / 03587087 - Pregão - compra de lousa de vidro temperado e quadro escolar laminado verde - DDC 84068 - DC 45828 - Alterado o valor de R$ 15.239,73..."/>
    <s v="Sim"/>
    <n v="8743"/>
    <m/>
    <n v="8743"/>
    <n v="0"/>
    <n v="5"/>
    <x v="4"/>
    <x v="0"/>
  </r>
  <r>
    <x v="11"/>
    <d v="2025-05-20T00:00:00"/>
    <n v="19224"/>
    <s v="FEP"/>
    <s v="Cristiano Luis Pinto de Oliveira"/>
    <s v="Pagamento de diárias para representar o IFUSP na Sessão Especial em Comemoração ao Dia do Físico, como orador(a), no dia 26 de Maio, às 10h, no Plenário do Senado Federal – Brasilia. Programação da Sessão Especial 1. Abertura dos Trabalhos * Data: 26 de maio..."/>
    <s v="Sim"/>
    <n v="832.95"/>
    <m/>
    <n v="832.95"/>
    <n v="0"/>
    <n v="5"/>
    <x v="4"/>
    <x v="0"/>
  </r>
  <r>
    <x v="11"/>
    <d v="2025-05-22T00:00:00"/>
    <n v="19228"/>
    <s v="ATO"/>
    <s v="Alexandre de Oliveira Vieira"/>
    <s v="Reembolso pela aquisição de bobina para plotter, para o setor de projetos, para impressão de plantas de arquitetura e engenharia, para uso do setor técnico nas obras de infraestruturas do IF. Empresa: Kalunga SA - DANFE: 225944 - 15/05/2025."/>
    <s v="Sim"/>
    <n v="104.3"/>
    <m/>
    <n v="104.3"/>
    <n v="0"/>
    <n v="5"/>
    <x v="4"/>
    <x v="0"/>
  </r>
  <r>
    <x v="11"/>
    <d v="2025-05-22T00:00:00"/>
    <n v="19230"/>
    <s v="ATA"/>
    <s v="Jose Roberto dos Santos"/>
    <s v="Cópias de chaves dos DML ala I, ala central, ala II sala 3130 (FGE)."/>
    <s v="Sim"/>
    <n v="198"/>
    <m/>
    <n v="198"/>
    <n v="0"/>
    <n v="5"/>
    <x v="4"/>
    <x v="0"/>
  </r>
  <r>
    <x v="11"/>
    <d v="2025-05-23T00:00:00"/>
    <n v="19219"/>
    <s v="FEP"/>
    <s v="Empresa Brasileira de Correios e Telégrafos (ECT)"/>
    <s v="A pedido do prof. Antônio Figueiredo, segue SEDEX para FAPESP. - (Nº.Objeto:OY458309511br)"/>
    <s v="Sim"/>
    <n v="10.69"/>
    <m/>
    <n v="10.69"/>
    <n v="0"/>
    <n v="5"/>
    <x v="4"/>
    <x v="0"/>
  </r>
  <r>
    <x v="11"/>
    <d v="2025-05-26T00:00:00"/>
    <n v="19240"/>
    <s v="DIR"/>
    <s v="Débitos Tesouraria"/>
    <s v="Ajustes de lançamentos referente as despesas realizadas no Grupo do Tesouro do processo de adiantamento nº : 25.1.00059.43.5, mas lançados nos RI dos professores - GOs 19076, 19128, 19110, 19138, 19119, 19134 e 19145 - Contrapartida Diretoria - RI ADM GC 4738"/>
    <s v="Sim"/>
    <n v="5779.51"/>
    <m/>
    <n v="5779.51"/>
    <n v="0"/>
    <n v="5"/>
    <x v="4"/>
    <x v="0"/>
  </r>
  <r>
    <x v="11"/>
    <d v="2025-05-27T00:00:00"/>
    <n v="19243"/>
    <s v="DIR"/>
    <s v="Reitoria - Estagiário"/>
    <s v="Solicitação Suplementação: 120/2024 Setor: Divisão Acadêmica - Remanejamento N° 2025 50268626 Solicitante: 2333180-1 Katia Cilene Beltran Souza Nobre Valor da Bolsa: 1.518,00 Previsão Orçamentária: 17.951,01 + 3.384,00 (auxílio transporte) Duração: 12 meses Jornada: 30 Horas Doc. Mov. Verba: Processo: 24.1.00022.43.3 Aluno: 13647718 - Heloiza Vieira de Souza Data de Cadastro: 27/05/2025 12:00"/>
    <s v="Sim"/>
    <n v="48"/>
    <m/>
    <n v="48"/>
    <n v="0"/>
    <n v="5"/>
    <x v="4"/>
    <x v="0"/>
  </r>
  <r>
    <x v="11"/>
    <d v="2025-05-27T00:00:00"/>
    <n v="19246"/>
    <s v="DIR"/>
    <s v="Reitoria - Estagiário"/>
    <s v="Solicitação de Suplementação: 731/2024 Setor: Serviço de Comunicação, Pesquisa e Cultura e Extensão - Remanejamento N° 2025 50269045 Solicitante: 3472142-1 Maria Luísa Pestilla Tippi Valor da Bolsa: 1.412,00 Previsão Orçamentária: 14.120,00 + 2.820,00 (auxílio transporte) Duração: 10 meses Jornada: 30 Horas Doc. Mov. Verba: Processo: 23.1.00253.43.4 Aluno: 11761379 - Renan Azevedo de Carvalho Silva Data de Cadastro: 27/05/2025 12:00"/>
    <s v="Sim"/>
    <n v="96"/>
    <m/>
    <n v="96"/>
    <n v="0"/>
    <n v="5"/>
    <x v="4"/>
    <x v="0"/>
  </r>
  <r>
    <x v="11"/>
    <d v="2025-05-27T00:00:00"/>
    <n v="19250"/>
    <s v="DIR"/>
    <s v="Reitoria - Estagiário"/>
    <s v="Solicitação de Suplementação: 1148/2024 Setor: Divisão Acadêmica Remanejamento N° 2025 50269142 Solicitante: 8471456-1 Fabio Hideki Sakuguti Valor da Bolsa: 1.518,00 Previsão Orçamentária: 17.449,28 + 3.600,00 (auxílio transporte) Duração: 12 meses Jornada: 30 Horas Doc. Mov. Verba: Processo: 24.1.00177.43.7 Aluno: 13714525 - Mariana Martins Costa Data de Cadastro: 27/05/2025 12:00"/>
    <s v="Sim"/>
    <n v="216"/>
    <m/>
    <n v="216"/>
    <n v="0"/>
    <n v="5"/>
    <x v="4"/>
    <x v="0"/>
  </r>
  <r>
    <x v="11"/>
    <d v="2025-05-27T00:00:00"/>
    <n v="19252"/>
    <s v="DIR"/>
    <s v="Reitoria - Estagiário"/>
    <s v="Solicitação de Suplementação: 1486/2024 Setor: Diretoria Instituto de Física - Remanejamento N° 2025 50269185 Solicitante: 5008157-1 Veronica Espinosa Pintos Lopes Valor da Bolsa: 1.012,00 Previsão Orçamentária: 11.734,57 + 3.648,00 (auxílio transporte) Duração: 12 meses Jornada: 20 Horas Doc. Mov. Verba: Processo: 24.1.00224.43.5 Aluno: 13692629 - Larissa Andrade da Silva Data de Cadastro: 27/05/2025 12:00"/>
    <s v="Sim"/>
    <n v="264"/>
    <m/>
    <n v="264"/>
    <n v="0"/>
    <n v="5"/>
    <x v="4"/>
    <x v="0"/>
  </r>
  <r>
    <x v="11"/>
    <d v="2025-05-27T00:00:00"/>
    <n v="19253"/>
    <s v="DIR"/>
    <s v="Reitoria - Estagiário"/>
    <s v="Solicitação de Suplementação: 1505/2024 - Remanejamento N° 2025 50269223 - Setor: Serviço de Pós-graduação em Física Solicitante: 2114950-1 Claudia Conde Barioni Valor da Bolsa: 1.518,00 Previsão Orçamentária: 17.703,68 + 3.672,00 (auxílio transporte) Duração: 12 meses Jornada: 30 Horas Doc. Mov. Verba: Processo: 24.1.00243.43.0 Aluno: 9773868 - Larissa Rachel Braga Alves Moretti Data de Cadastro: 27/05/2025 12:00"/>
    <s v="Sim"/>
    <n v="288"/>
    <m/>
    <n v="288"/>
    <n v="0"/>
    <n v="5"/>
    <x v="4"/>
    <x v="0"/>
  </r>
  <r>
    <x v="11"/>
    <d v="2025-05-27T00:00:00"/>
    <n v="19255"/>
    <s v="DIR"/>
    <s v="Reitoria - Estagiário"/>
    <s v="Solicitação de Suplementação: 1740/2024 - Remanejamento N° 2025 50269266 - Setor: Serviço de Graduação Solicitante: 2333180-1 Katia Cilene Beltran Souza Nobre Valor da Bolsa: 1.518,00 Previsão Orçamentária: 17.951,01 + 3.672,00 (auxílio transporte) Duração: 12 meses Jornada: 30 Horas Doc. Mov. Verba: Processo: 24.1.00021.43.7 Aluno: 14838928 - Felipe Nascimento Silva Data de Cadastro: 27/05/2025 12:00"/>
    <s v="Sim"/>
    <n v="288"/>
    <m/>
    <n v="288"/>
    <n v="0"/>
    <n v="5"/>
    <x v="4"/>
    <x v="0"/>
  </r>
  <r>
    <x v="11"/>
    <d v="2025-05-27T00:00:00"/>
    <n v="19256"/>
    <s v="DIR"/>
    <s v="Reitoria - Estagiário"/>
    <s v="Solicitação de Suplementação: 1741/2024 - Remanejamento N° 2025 50269282 - Setor: Divisão Acadêmica Solicitante: 2333180-1 Katia Cilene Beltran Souza Nobre Valor da Bolsa: 1.518,00 Previsão Orçamentária: 17.951,01 + 3.672,00 (auxílio transporte) Duração: 12 meses Jornada: 30 Horas Doc. Mov. Verba: Processo: 24.1.00022.43.3 Aluno: 13647718 - Heloiza Vieira de Souza Data de Cadastro: 27/05/2025 12:00"/>
    <s v="Sim"/>
    <n v="288"/>
    <m/>
    <n v="288"/>
    <n v="0"/>
    <n v="5"/>
    <x v="4"/>
    <x v="0"/>
  </r>
  <r>
    <x v="11"/>
    <d v="2025-05-27T00:00:00"/>
    <n v="19257"/>
    <s v="DIR"/>
    <s v="Reitoria - Estagiário"/>
    <s v="Solicitação de Suplementação: 212/2025 Remanejamento N° 2025 50269320 - Setor: Serviço de Apoio à Pós-Graduação Interunidades Solicitante: 5019393-1 Thomas Alexandre Ferreira dos Santos Valor da Bolsa: 1.518,00 Previsão Orçamentária: 18.039,34 + 3.672,00 (auxílio transporte) Duração: 12 meses Jornada: 30 Horas Doc. Mov. Verba: Processo: 25.1.00023.43.0 Aluno: 15446520 - Clarissa Beatriz da Costa Bulling Data de Cadastro: 27/05/2025 12:00"/>
    <s v="Sim"/>
    <n v="288"/>
    <m/>
    <n v="288"/>
    <n v="0"/>
    <n v="5"/>
    <x v="4"/>
    <x v="0"/>
  </r>
  <r>
    <x v="11"/>
    <d v="2025-05-27T00:00:00"/>
    <n v="19258"/>
    <s v="DIR"/>
    <s v="Reitoria - Estagiário"/>
    <s v="Solicitação de Suplementação: 296/2025 Remanejamento N° 2025 50269347 - Setor: Serviço de Pós-graduação em Física Solicitante: 2114950-1 Claudia Conde Barioni Valor da Bolsa: 1.518,00 Previsão Orçamentária: 18.025,21 + 3.672,00 (auxílio transporte) Duração: 12 meses Jornada: 30 Horas Doc. Mov. Verba: Processo: 25.1.00027.43.6 Aluno: 14587213 - Larissa Rodrigues Caetano Data de Cadastro: 27/05/2025 12:00"/>
    <s v="Sim"/>
    <n v="288"/>
    <m/>
    <n v="288"/>
    <n v="0"/>
    <n v="5"/>
    <x v="4"/>
    <x v="0"/>
  </r>
  <r>
    <x v="11"/>
    <d v="2025-05-27T00:00:00"/>
    <n v="19259"/>
    <s v="DIR"/>
    <s v="Reitoria - Estagiário"/>
    <s v="Solicitação de Suplementação: 341/2025 - Remanejamento N° 2025 50269363 - Setor: Diretoria Instituto de Física Solicitante: 5008157-1 Veronica Espinosa Pintos Lopes Valor da Bolsa: 1.012,00 Previsão Orçamentária: 6.017,57 + 1.836,00 (auxílio transporte) Duração: 6 meses Jornada: 20 Horas Doc. Mov. Verba: Processo: 25.1.00054.43.3 Aluno: 13634940 - Joao Lucas Caputo Rabello Quadros Soares Data de Cadastro: 27/05/2025 12:00"/>
    <s v="Sim"/>
    <n v="144"/>
    <m/>
    <n v="144"/>
    <n v="0"/>
    <n v="5"/>
    <x v="4"/>
    <x v="0"/>
  </r>
  <r>
    <x v="11"/>
    <d v="2025-05-27T00:00:00"/>
    <n v="19260"/>
    <s v="DIR"/>
    <s v="Reitoria - Estagiário"/>
    <s v="Solicitação Complementação: 459/2025 Setor: Setor de Suporte ao Usuário Solicitante: 5479786-1 Hercules Ramos Veloso de Freitas Valor da Bolsa: 1.518,00 Previsão Orçamentária: 18.216,00 + 3.672,00 (auxílio transporte) Duração: 12 meses Jornada: 30 Horas Doc. Mov. Verba: Processo: 25.1.00055.43.0 Aluno: 13734538 - Welington Silva da Costa Data de Cadastro: 27/05/2025 12:00 - Remanejamento N° 2025 50269401"/>
    <s v="Sim"/>
    <n v="288"/>
    <m/>
    <n v="288"/>
    <n v="0"/>
    <n v="5"/>
    <x v="4"/>
    <x v="0"/>
  </r>
  <r>
    <x v="11"/>
    <d v="2025-05-27T00:00:00"/>
    <n v="19261"/>
    <s v="DIR"/>
    <s v="Reitoria - Estagiário"/>
    <s v="Solicitação de Suplementação: 460/2025 Setor: Setor de Suporte ao Usuário Solicitante: 5479786-1 Hercules Ramos Veloso de Freitas Valor da Bolsa: 1.518,00 Previsão Orçamentária: 18.216,00 + 3.672,00 (auxílio transporte) Duração: 12 meses Jornada: 30 Horas Doc. Mov. Verba: Processo: 25.1.00068.43.4 Aluno: 15652072 - Igor Souza Alcantara Data de Cadastro: 27/05/2025 12:00 - Remanejamento N° 2025 50269428"/>
    <s v="Sim"/>
    <n v="288"/>
    <m/>
    <n v="288"/>
    <n v="0"/>
    <n v="5"/>
    <x v="4"/>
    <x v="0"/>
  </r>
  <r>
    <x v="11"/>
    <d v="2025-05-27T00:00:00"/>
    <n v="19242"/>
    <s v="DIR"/>
    <s v="Reitoria - Estagiário"/>
    <s v="Solicitação Suplementação: 119/2024 Setor: Serviço de Graduação Remanejamento N° 2025 50268600 Solicitante: 2333180-1 Katia Cilene Beltran Souza Nobre Valor da Bolsa: 1.518,00 Previsão Orçamentária: 17.951,01 + 3.384,00 (auxílio transporte) Duração: 12 meses Jornada: 30 Horas Doc. Mov. Verba: Processo: 24.1.00021.43.7 Aluno: 14838928 - Felipe Nascimento Silva Data de Cadastro: 27/05/2025 12:00"/>
    <s v="Sim"/>
    <n v="48"/>
    <m/>
    <n v="48"/>
    <n v="0"/>
    <n v="5"/>
    <x v="4"/>
    <x v="0"/>
  </r>
  <r>
    <x v="11"/>
    <d v="2025-05-27T00:00:00"/>
    <n v="19244"/>
    <s v="DIR"/>
    <s v="Reitoria - Estagiário"/>
    <s v="Solicitação de Suplementação: 155/2024 Setor: Setor de Suporte ao Usuário - Remanejamento N° 2025 50268642 Solicitante: 5479786-1 Hercules Ramos Veloso de Freitas Valor da Bolsa: 1.320,00 Previsão Orçamentária: 15.840,00 + 3.384,00 (auxílio transporte) Duração: 12 meses Jornada: 30 Horas Doc. Mov. Verba: Processo: 23.1.00114.43.4 Aluno: 11846129 - Gabriel Santos Sant'Anna Data de Cadastro: 27/05/2025 12:00"/>
    <s v="Sim"/>
    <n v="24"/>
    <m/>
    <n v="24"/>
    <n v="0"/>
    <n v="5"/>
    <x v="4"/>
    <x v="0"/>
  </r>
  <r>
    <x v="11"/>
    <d v="2025-05-27T00:00:00"/>
    <n v="19245"/>
    <s v="DIR"/>
    <s v="Reitoria - Estagiário"/>
    <s v="Solicitação de Suplementação: 414/2024 Remanejamento N° 2025 50269029 - Setor: Setor de Suporte ao Usuário - Solicitante: 5479786-1 Hercules Ramos Veloso de Freitas Valor da Bolsa: 1.320,00 Previsão Orçamentária: 15.840,00 + 3.384,00 (auxílio transporte) Duração: 12 meses Jornada: 30 Horas Doc. Mov. Verba: Processo: 24.1.00053.43.6 Aluno: 12523451 - Ayssa Regina Capello de Souza Data de Cadastro: 27/05/2025 12:00"/>
    <s v="Sim"/>
    <n v="96"/>
    <m/>
    <n v="96"/>
    <n v="0"/>
    <n v="5"/>
    <x v="4"/>
    <x v="0"/>
  </r>
  <r>
    <x v="11"/>
    <d v="2025-05-27T00:00:00"/>
    <n v="19247"/>
    <s v="DIR"/>
    <s v="Reitoria - Estagiário"/>
    <s v="Solicitação de Suplementação: 805/2024 Setor: Serviço de Comunicação, Pesquisa e Cultura e Extensão Solicitante: 292275-1 Cristina Leite Valor da Bolsa: 1.012,00 Previsão Orçamentária: 11.490,80 + 3.552,00 (auxílio transporte) Duração: 12 meses Jornada: 20 Horas Doc. Mov. Verba: Processo: 23.1.00304.43.8 Aluno: 10693701 - Aghata Achilles de Oliveira Data de Cadastro: 27/05/2025 12:00"/>
    <s v="Sim"/>
    <n v="168"/>
    <m/>
    <n v="168"/>
    <n v="0"/>
    <n v="5"/>
    <x v="4"/>
    <x v="0"/>
  </r>
  <r>
    <x v="11"/>
    <d v="2025-05-27T00:00:00"/>
    <n v="19248"/>
    <s v="DIR"/>
    <s v="Reitoria - Estagiário"/>
    <s v="Solicitação de Suplementação: Solicitação: 1125/2024 Setor: Diretoria Instituto de Física Solicitante: 3560046-1 Andre Machado Rodrigues Valor da Bolsa: 1.412,00 Previsão Orçamentária: 16.944,00 + 3.384,00 (auxílio transporte) Duração: 12 meses Jornada: 30 Horas Doc. Mov. Verba: Processo: 23.1.00334.43.4 Aluno: 12561023 - Luiza Teixeira Sodre de Carvalho Data de Cadastro: 27/05/2025 12:00"/>
    <s v="Sim"/>
    <n v="72"/>
    <m/>
    <n v="72"/>
    <n v="0"/>
    <n v="5"/>
    <x v="4"/>
    <x v="0"/>
  </r>
  <r>
    <x v="11"/>
    <d v="2025-05-27T00:00:00"/>
    <n v="19249"/>
    <s v="DIR"/>
    <s v="Reitoria - Estagiário"/>
    <s v="Solicitação de Suplementação: 1147/2024 Setor: Serviço de Pós-graduação em Física Remanejamento N° 2025 50269126 Solicitante: 2114950-1 Claudia Conde Barioni Valor da Bolsa: 1.412,00 Previsão Orçamentária: 16.944,00 + 3.384,00 (auxílio transporte) Duração: 12 meses Jornada: 30 Horas Doc. Mov. Verba: Processo: 23.1.00448.43.0 Aluno: 9789834 - Táriky Meirelles Rocha Data de Cadastro: 27/05/2025 12:00"/>
    <s v="Sim"/>
    <n v="48"/>
    <m/>
    <n v="48"/>
    <n v="0"/>
    <n v="5"/>
    <x v="4"/>
    <x v="0"/>
  </r>
  <r>
    <x v="11"/>
    <d v="2025-05-27T00:00:00"/>
    <n v="19251"/>
    <s v="DIR"/>
    <s v="Reitoria - Estagiário"/>
    <s v="Solicitação de Suplementação: 1301/2024 Setor: Serviço de Pós-graduação em Física Remanejamento N° 2025 50269169 Solicitante: 2114950-1 Claudia Conde Barioni Valor da Bolsa: 1.518,00 Previsão Orçamentária: 17.463,41 + 3.600,00 (auxílio transporte) Duração: 12 meses Jornada: 30 Horas Doc. Mov. Verba: Processo: 24.1.00168.43.8 Aluno: 11221369 - Andrey da Silva Araujo Data de Cadastro: 27/05/2025 12:00"/>
    <s v="Sim"/>
    <n v="216"/>
    <m/>
    <n v="216"/>
    <n v="0"/>
    <n v="5"/>
    <x v="4"/>
    <x v="0"/>
  </r>
  <r>
    <x v="11"/>
    <d v="2025-05-27T00:00:00"/>
    <n v="19254"/>
    <s v="DIR"/>
    <s v="Reitoria - Estagiário"/>
    <s v="Solicitação de Suplementação: 1717/2024 - Remanejamento N° 2025 50269240 - Setor: Serviço de Graduação Solicitante: 2333180-1 Katia Cilene Beltran Souza Nobre - Valor da Bolsa: 1.518,00 Previsão Orçamentária: 17.845,01 + 3.672,00 (auxílio transporte) Duração: 12 meses Jornada: 30 Horas Doc. Mov. Verba: Processo: 24.1.00252.43.9 Aluno: 14753542 - Julia Rocha Paulino Data de Cadastro: 27/05/2025 12:00"/>
    <s v="Sim"/>
    <n v="288"/>
    <m/>
    <n v="288"/>
    <n v="0"/>
    <n v="5"/>
    <x v="4"/>
    <x v="0"/>
  </r>
  <r>
    <x v="11"/>
    <d v="2025-05-27T00:00:00"/>
    <n v="19262"/>
    <s v="DIR"/>
    <s v="Reitoria - Estagiário"/>
    <s v="Solicitação de Suplementação: 546/2025 Setor: Diretoria Instituto de Física Solicitante: 3472142-1 Maria Luísa Pestilla Tippi Valor da Bolsa: 1.518,00 Previsão Orçamentária: 18.216,00 + 3.672,00 (auxílio transporte) Duração: 12 meses Jornada: 30 Horas Doc. Mov. Verba: Processo: 25.1.00086.43.2 Aluno: 14597681 - Mateus Fridman Jacinto Data de Cadastro: 27/05/2025 12:00 - Remanejamento N° 2025 50269444"/>
    <s v="Sim"/>
    <n v="288"/>
    <m/>
    <n v="288"/>
    <n v="0"/>
    <n v="5"/>
    <x v="4"/>
    <x v="0"/>
  </r>
  <r>
    <x v="11"/>
    <d v="2025-05-29T00:00:00"/>
    <n v="19269"/>
    <s v="AAA"/>
    <s v="Professor(a) Visitante Estrangeiro"/>
    <s v="Pagamento de Pro-Labore para participar da Comissão Julgadora do Concurso para Prof. Doutor junto ao DFMA - Junho 2025 - De 09 a 13 de junho 2025 - NE 02816538/2025 - Prof. Dr. Stefano Camera (Universidade de Torino) - Processo: 25.1.00058.43.9"/>
    <s v="Sim"/>
    <n v="928.57"/>
    <m/>
    <n v="928.57"/>
    <n v="0"/>
    <n v="5"/>
    <x v="4"/>
    <x v="0"/>
  </r>
  <r>
    <x v="11"/>
    <d v="2025-05-29T00:00:00"/>
    <n v="19270"/>
    <s v="AAA"/>
    <s v="Professor(a) Visitante Estrangeiro"/>
    <s v="Pagamento de Pró-Labore para participar da Comissão Julgadora do Concurso para Prof. Doutor junto ao DFMA - Junho 2025 - De 09 a 13 de junho 2025 - NE 02785101/2025 - Prof. Dr. Patrick Peter (Institut D'Astrophysioqye de Paris) - Processo: 25.1.00058.43.9"/>
    <s v="Sim"/>
    <n v="928.57"/>
    <m/>
    <n v="928.57"/>
    <n v="0"/>
    <n v="5"/>
    <x v="4"/>
    <x v="0"/>
  </r>
  <r>
    <x v="11"/>
    <d v="2025-05-29T00:00:00"/>
    <n v="19271"/>
    <s v="AAA"/>
    <s v="Professor(a) Visitante Nacional"/>
    <s v="Pagamento de Pró-Labore para participar da Comissão Julgadora do Concurso para Prof. Doutor junto ao DFMA - Junho 2025 - De 09 a 13 de junho 2025 - NE 02816821/2025 - Prof. Dr. Rogério Rosenfeld (IFT/UNESP) - Processo: 25.1.00058.43.9"/>
    <s v="Sim"/>
    <n v="928.57"/>
    <m/>
    <n v="928.57"/>
    <n v="0"/>
    <n v="5"/>
    <x v="4"/>
    <x v="0"/>
  </r>
  <r>
    <x v="11"/>
    <d v="2025-05-30T00:00:00"/>
    <n v="19273"/>
    <s v="DIR"/>
    <s v="Multa"/>
    <s v="Secretaria Municipal das Subprefeituras referente a infração ambiental (Multa) em decorrência de exemplares arbóreos - Processo: 11.1.000912.49.5 - NE 2849207/2025"/>
    <s v="Sim"/>
    <n v="119199.52"/>
    <m/>
    <n v="119199.52"/>
    <n v="0"/>
    <n v="5"/>
    <x v="4"/>
    <x v="0"/>
  </r>
  <r>
    <x v="11"/>
    <d v="2025-06-02T00:00:00"/>
    <n v="19274"/>
    <s v="DIR"/>
    <s v="Ricardo Ichiwaki"/>
    <s v="Solicitação de reembolso pela compra de insumos emergenciais à confecção de experimento para o curso de Física Experimental III (4302213)"/>
    <s v="Sim"/>
    <n v="832.82"/>
    <m/>
    <n v="832.82"/>
    <n v="0"/>
    <n v="6"/>
    <x v="5"/>
    <x v="0"/>
  </r>
  <r>
    <x v="11"/>
    <d v="2025-06-02T00:00:00"/>
    <n v="19275"/>
    <s v="DIR"/>
    <s v="Ricardo Ichiwaki"/>
    <s v="Solicitação de reembolso pela compra de insumos emergenciais à confecção de experimento para o curso de Física Experimental III (4302213)"/>
    <s v="Sim"/>
    <n v="1165.96"/>
    <m/>
    <n v="1165.96"/>
    <n v="0"/>
    <n v="6"/>
    <x v="5"/>
    <x v="0"/>
  </r>
  <r>
    <x v="11"/>
    <d v="2025-06-02T00:00:00"/>
    <n v="19278"/>
    <s v="DIR"/>
    <s v="Instituto Nacional do Seguro Social"/>
    <s v="INSS Patronal sobre honorários de professores externos a USP - Processo 25.1.00058.43.2 - NE Inicial 02863390/2025 = R$ 2.000,00 - N.E. Reforço 02953713/2025 R$ 2.000,00"/>
    <s v="Sim"/>
    <n v="4000"/>
    <m/>
    <n v="4000"/>
    <n v="0"/>
    <n v="6"/>
    <x v="5"/>
    <x v="0"/>
  </r>
  <r>
    <x v="11"/>
    <d v="2025-06-03T00:00:00"/>
    <n v="19280"/>
    <s v="AAA"/>
    <s v="Meru Viagens EIRELI"/>
    <s v="Pagamento do passagens aéreas de professores que participaram de banca julgadora de concurso para contratação de professor doutor (MS-3) - DDC 118094 / 124841 - Fatura 28040..."/>
    <s v="Sim"/>
    <n v="4423.8100000000004"/>
    <m/>
    <n v="4423.8100000000004"/>
    <n v="0"/>
    <n v="6"/>
    <x v="5"/>
    <x v="0"/>
  </r>
  <r>
    <x v="11"/>
    <d v="2025-06-03T00:00:00"/>
    <n v="19282"/>
    <s v="AAA"/>
    <s v="Meru Viagens EIRELI"/>
    <s v="Pagamento do passagems aérea de professor que participará de banca julgadora de concurso para contratação de professor doutor (MS-3) - DDC 144451 - Fatura 28457..."/>
    <s v="Sim"/>
    <n v="8090.68"/>
    <m/>
    <n v="8090.68"/>
    <n v="0"/>
    <n v="6"/>
    <x v="5"/>
    <x v="0"/>
  </r>
  <r>
    <x v="11"/>
    <d v="2025-06-05T00:00:00"/>
    <n v="19293"/>
    <s v="ATA"/>
    <s v="Naypi Serviços de Despachos LTDA"/>
    <s v="Pagamento da prestação de serviço de despachante, relacionado a emissão/renovação das licenças referente aos produtos químicos controlados."/>
    <s v="Não"/>
    <n v="1600"/>
    <m/>
    <n v="0"/>
    <n v="1600"/>
    <n v="6"/>
    <x v="5"/>
    <x v="0"/>
  </r>
  <r>
    <x v="11"/>
    <d v="2025-06-06T00:00:00"/>
    <n v="19307"/>
    <s v="DIR"/>
    <s v="Débitos Tesouraria"/>
    <s v="Ajustes de lançamentos referente as despesas realizadas no Grupo do Tesouro do processo de adiantamento nº : 25.1.00083.43.3, mas lançados nos RI dos professores - GOs 19165, 19217, 19218, 19184, 19222, 19237 e 19236 - Contrapartida Diretoria - RI ADM GC 4743"/>
    <s v="Sim"/>
    <n v="2985.91"/>
    <m/>
    <n v="2985.91"/>
    <n v="0"/>
    <n v="6"/>
    <x v="5"/>
    <x v="0"/>
  </r>
  <r>
    <x v="11"/>
    <d v="2025-06-10T00:00:00"/>
    <n v="19295"/>
    <s v="AAA-CPG-I"/>
    <s v="Empresa Brasileira de Correios e Telégrafos (ECT)"/>
    <s v="Envio por SEDEX - Exemplar de banca para docente Profa Dra Amanda Cristina Teagno Lopes Marques, CEP: 01109-010 - (Nº.Objeto:OY442986466br)"/>
    <s v="Sim"/>
    <n v="11.45"/>
    <m/>
    <n v="11.45"/>
    <n v="0"/>
    <n v="6"/>
    <x v="5"/>
    <x v="0"/>
  </r>
  <r>
    <x v="11"/>
    <d v="2025-06-10T00:00:00"/>
    <n v="19312"/>
    <s v="FMT"/>
    <s v="Professor(a) Visitante Nacional"/>
    <s v="Pagamento de Auxílio para visita acadêmica ao Grupo Teórico de Materiais do DFMT e apresentação do seminário &quot;Advancements in Graphene-Based Materials for Biosensing Electronics em 16/05/2025! NE 3042056 Proc. 25.1.57.43.2"/>
    <s v="Sim"/>
    <n v="296.16000000000003"/>
    <m/>
    <n v="296.16000000000003"/>
    <n v="0"/>
    <n v="6"/>
    <x v="5"/>
    <x v="0"/>
  </r>
  <r>
    <x v="11"/>
    <d v="2025-06-11T00:00:00"/>
    <n v="19309"/>
    <s v="FMT"/>
    <s v="Empresa Brasileira de Correios e Telégrafos (ECT)"/>
    <s v="Envio de uma correspondência (trata-se de amostras de grafite), na modalidade SEDEX (com AR). Destinatária: Ingrid David Barcelos. Endereço: Rua Francisco Martini Netto, 53 Terras do Barão, Campinas, SP. CEP 13085634 - (Nº.Objeto:OY442986934br)"/>
    <s v="Sim"/>
    <n v="20.78"/>
    <m/>
    <n v="20.78"/>
    <n v="0"/>
    <n v="6"/>
    <x v="5"/>
    <x v="0"/>
  </r>
  <r>
    <x v="11"/>
    <d v="2025-06-11T00:00:00"/>
    <n v="19314"/>
    <s v="DIR"/>
    <s v="Reitoria - Estagiário"/>
    <s v="Solicitação: 893/2025 Setor: Serviço de Pós-graduação em Física - Remanejamento N° 2025 50349766 Solicitante: 2114950-1 Claudia Conde Barioni Valor da Bolsa: 1.518,00 Previsão Orçamentária: 18.216,00 + 3.672,00 (auxílio transporte) Duração: 12 meses Jornada: 30 Horas Doc. Mov. Verba: 202503060186 Processo: 25.9.0013419.9 Aluno: 15573780 - Camila Galvão de Queiroz Data de Cadastro: 07/07/2025 10:21"/>
    <s v="Sim"/>
    <n v="21888"/>
    <m/>
    <n v="21888"/>
    <n v="0"/>
    <n v="6"/>
    <x v="5"/>
    <x v="0"/>
  </r>
  <r>
    <x v="11"/>
    <d v="2025-06-12T00:00:00"/>
    <n v="19317"/>
    <s v="DIR"/>
    <s v="Rosangela Trevisan R. Ferreira"/>
    <s v="Aquisição para uso imediato e emergencial de organizador plástico e vermiculita, para o armazenamento seguro e adequado de resíduos químicos. A vermiculita atua como material absorvente e inerte, reduzindo riscos de vazamentos e reações perigosas, enquanto os organizadores garantem a separação, identificação e transporte correto dos resíduos, em conformidade com as normas de segurança e exigências ambientais."/>
    <s v="Não"/>
    <n v="144.80000000000001"/>
    <m/>
    <n v="0"/>
    <n v="144.80000000000001"/>
    <n v="6"/>
    <x v="5"/>
    <x v="0"/>
  </r>
  <r>
    <x v="11"/>
    <d v="2025-06-13T00:00:00"/>
    <n v="19323"/>
    <s v="DIR"/>
    <s v="Ricardo Ichiwaki"/>
    <s v="Solicitação de reembolso pela compra emergencial de insumos para a confecção de experimentos do curso de Física Experimental III (4302213), coordenado pelo Prof. Nelson Carlin."/>
    <s v="Não"/>
    <n v="1013.72"/>
    <m/>
    <n v="0"/>
    <n v="1013.72"/>
    <n v="6"/>
    <x v="5"/>
    <x v="0"/>
  </r>
  <r>
    <x v="11"/>
    <d v="2025-06-18T00:00:00"/>
    <n v="19330"/>
    <s v="DIR-SBI"/>
    <s v="Maria de Fátima Alves de Sousa"/>
    <s v="Aquisição de caixas de papelão, em caráter emergencial, para utilizar no armazenamento de teses e dissertações e desocupar o espaço onde estão na biblioteca em reforma."/>
    <s v="Não"/>
    <n v="798"/>
    <m/>
    <n v="0"/>
    <n v="798"/>
    <n v="6"/>
    <x v="5"/>
    <x v="0"/>
  </r>
  <r>
    <x v="11"/>
    <d v="2025-06-18T00:00:00"/>
    <n v="19332"/>
    <s v="ATA-VEICULO"/>
    <s v="Reitoria - POOL"/>
    <s v="Rem. 503357928 - Código: 202500001926 - Descrição: #35615 - Período: 18/06/2025 08:30 a 18/06/2025 11:00 (0 diária(s)), Passageiros: 1, Tipo: CAMINHÃO, Atividade Didática: Não, Finalidade: Transporte de uma mesa ótica - GO 19333/ GC 4747..."/>
    <s v="Sim"/>
    <n v="64.17"/>
    <m/>
    <n v="64.17"/>
    <n v="0"/>
    <n v="6"/>
    <x v="5"/>
    <x v="0"/>
  </r>
  <r>
    <x v="11"/>
    <d v="2025-06-25T00:00:00"/>
    <n v="19334"/>
    <s v="FMT"/>
    <s v="Reserva Pregão"/>
    <s v="Aquisição de cadeiras, poltronas, armários e mesas Processo: 154.00005130/2025-60 - DC 53774/2025"/>
    <s v="Não"/>
    <n v="43647.83"/>
    <m/>
    <n v="0"/>
    <n v="43647.83"/>
    <n v="6"/>
    <x v="5"/>
    <x v="0"/>
  </r>
  <r>
    <x v="11"/>
    <d v="2025-07-02T00:00:00"/>
    <n v="19344"/>
    <s v="DIR"/>
    <s v="Manoela Brito"/>
    <s v="Reembolso referente a confecção de carimbos para área administrativa."/>
    <s v="Não"/>
    <n v="190"/>
    <m/>
    <n v="0"/>
    <n v="190"/>
    <n v="7"/>
    <x v="6"/>
    <x v="0"/>
  </r>
  <r>
    <x v="11"/>
    <d v="2025-07-04T00:00:00"/>
    <n v="19342"/>
    <s v="FNC"/>
    <s v="Empresa Brasileira de Correios e Telégrafos (ECT)"/>
    <s v="Envio de Um Sedex para: LARA – Instituto de Física da Universidade Federal Fluminense - UFF Campus da Praia Vermelha, São Domingos Rua Passo da Pátria, 156 CEP : 24210-240 – Niteroi – RJ A/C PROF. DR. ROBERTO MEIGIKOS - (Nº. Objeto:OY442990324br)"/>
    <s v="Sim"/>
    <n v="27.67"/>
    <m/>
    <n v="27.67"/>
    <n v="0"/>
    <n v="7"/>
    <x v="6"/>
    <x v="0"/>
  </r>
  <r>
    <x v="11"/>
    <d v="2025-07-04T00:00:00"/>
    <n v="19348"/>
    <s v="ATF-ALMOX"/>
    <s v="Biolimp Ltda."/>
    <s v="NE.03583014 - Ata Registro de Preço - compra de papel toalha em bobina - DDC 180687 - DC 67554..."/>
    <s v="Sim"/>
    <n v="6375"/>
    <m/>
    <n v="6375"/>
    <n v="0"/>
    <n v="7"/>
    <x v="6"/>
    <x v="0"/>
  </r>
  <r>
    <x v="11"/>
    <d v="2025-07-04T00:00:00"/>
    <n v="19349"/>
    <s v="AAA"/>
    <s v="Meru Viagens EIRELI"/>
    <s v="Pagamento do passagens aéreas de professores que participaram de banca julgadora de concurso para contratação de professor doutor (MS-3) - DDC 186073 - Fatura 29166..."/>
    <s v="Sim"/>
    <n v="1694.76"/>
    <m/>
    <n v="1694.76"/>
    <n v="0"/>
    <n v="7"/>
    <x v="6"/>
    <x v="0"/>
  </r>
  <r>
    <x v="11"/>
    <d v="2025-07-08T00:00:00"/>
    <n v="19353"/>
    <s v="DIR"/>
    <s v="Iran Mamedes de Amorim"/>
    <s v="Reembolso da compra de biscoitos para as reuniões dos colegiados."/>
    <s v="Não"/>
    <n v="151.35"/>
    <m/>
    <n v="0"/>
    <n v="151.35"/>
    <n v="7"/>
    <x v="6"/>
    <x v="0"/>
  </r>
  <r>
    <x v="11"/>
    <d v="2025-07-08T00:00:00"/>
    <n v="19354"/>
    <s v="DIR"/>
    <s v="Café Fidelissima"/>
    <s v="Compra de 10 quilos de café em grãos"/>
    <s v="Não"/>
    <n v="1120"/>
    <m/>
    <n v="0"/>
    <n v="1120"/>
    <n v="7"/>
    <x v="6"/>
    <x v="0"/>
  </r>
  <r>
    <x v="11"/>
    <d v="2025-07-08T00:00:00"/>
    <n v="19355"/>
    <s v="ATA-GRAF"/>
    <s v="IME"/>
    <s v="Referente ao cálculo de rateio do pool de gráficas relativo ao mês de maio de 2025 - Remanejamento 50352643/2025"/>
    <s v="Sim"/>
    <n v="2779.96"/>
    <m/>
    <n v="2779.96"/>
    <n v="0"/>
    <n v="7"/>
    <x v="6"/>
    <x v="0"/>
  </r>
  <r>
    <x v="11"/>
    <d v="2025-07-08T00:00:00"/>
    <n v="19356"/>
    <s v="ATA-GRAF"/>
    <s v="IME"/>
    <s v="Referente ao cálculo de rateio do pool de gráficas relativo ao mês de abril de 2025 - Remanejamento 50352708 /2025"/>
    <s v="Sim"/>
    <n v="3186.34"/>
    <m/>
    <n v="3186.34"/>
    <n v="0"/>
    <n v="7"/>
    <x v="6"/>
    <x v="0"/>
  </r>
  <r>
    <x v="11"/>
    <d v="2025-07-08T00:00:00"/>
    <n v="19357"/>
    <s v="FMA"/>
    <s v="Reserva"/>
    <s v="Reserva 3618438 - Pregão - aquisições de móveis de escritórios (armário, cadeira, banqueta, sofá e puff) - DDC 10692 - DC 45950..."/>
    <s v="Não"/>
    <n v="29385.93"/>
    <m/>
    <n v="0"/>
    <n v="29385.93"/>
    <n v="7"/>
    <x v="6"/>
    <x v="0"/>
  </r>
  <r>
    <x v="11"/>
    <d v="2025-07-08T00:00:00"/>
    <n v="19358"/>
    <s v="DIR"/>
    <s v="Persianas Nova América Ltda"/>
    <s v="Aquisição de persianas com instalação para as janelas da sala 8 prédio da Química - Laboratório - Prof Atílio"/>
    <s v="Sim"/>
    <n v="839.56"/>
    <m/>
    <n v="839.56"/>
    <n v="0"/>
    <n v="7"/>
    <x v="6"/>
    <x v="0"/>
  </r>
  <r>
    <x v="11"/>
    <d v="2025-07-10T00:00:00"/>
    <n v="19361"/>
    <s v="DIR"/>
    <s v="Reitoria - Estagiário"/>
    <s v="Solicitação: 1033/2025 Setor: Diretoria Instituto de Física Solicitante: 5008157-1 Veronica Espinosa Pintos Lopes Valor da Bolsa: 1.012,00 Previsão Orçamentária: 12.144,00 + 3.672,00 (auxílio transporte) Duração: 12 meses Jornada: 20 Horas Doc. Mov. Verba: Processo: Aluno: Data de Cadastro: 10/07/2025 09:25"/>
    <s v="Não"/>
    <n v="15816"/>
    <m/>
    <n v="0"/>
    <n v="15816"/>
    <n v="7"/>
    <x v="6"/>
    <x v="0"/>
  </r>
  <r>
    <x v="12"/>
    <d v="2025-01-15T00:00:00"/>
    <n v="18831"/>
    <s v="DIR"/>
    <s v="Wescley Teixeira Carvalho"/>
    <s v="Contrato de serviço continuo de informática - DC 21658/2023 - Pregão 09/2023"/>
    <s v="Sim"/>
    <n v="1547.14"/>
    <m/>
    <n v="1547.14"/>
    <n v="0"/>
    <n v="1"/>
    <x v="0"/>
    <x v="0"/>
  </r>
  <r>
    <x v="12"/>
    <d v="2025-01-24T00:00:00"/>
    <n v="18868"/>
    <s v="DIR-CCIF"/>
    <s v="Reserva"/>
    <s v="Aquisição de tibos flexiveis DC 120879"/>
    <s v="Não"/>
    <n v="6139.6"/>
    <m/>
    <n v="0"/>
    <n v="6139.6"/>
    <n v="1"/>
    <x v="0"/>
    <x v="0"/>
  </r>
  <r>
    <x v="12"/>
    <d v="2025-01-27T00:00:00"/>
    <n v="18876"/>
    <s v="DIR-CCIF"/>
    <s v="Super Solicite Licitações Ltda"/>
    <s v="Aquisição de cabo para equipamento de informática DC 120879 NE 422028"/>
    <s v="Sim"/>
    <n v="6119.6"/>
    <m/>
    <n v="6119.6"/>
    <n v="0"/>
    <n v="1"/>
    <x v="0"/>
    <x v="0"/>
  </r>
  <r>
    <x v="12"/>
    <d v="2025-01-29T00:00:00"/>
    <n v="18889"/>
    <s v="DIR-CCIF"/>
    <s v="Phonoway Soluções em Teleinformática"/>
    <s v="Aquisição de telefone digital sem fio DC 2428 NE 451893"/>
    <s v="Sim"/>
    <n v="50075"/>
    <m/>
    <n v="50075"/>
    <n v="0"/>
    <n v="1"/>
    <x v="0"/>
    <x v="0"/>
  </r>
  <r>
    <x v="12"/>
    <d v="2025-02-24T00:00:00"/>
    <n v="18885"/>
    <s v="DIR-LDID"/>
    <s v="Leonardo Passos Goebel"/>
    <s v="DISPONIBILIZACAO DE LICENCA PARA USO DE SOFTWARE DC 2096 NE 920273"/>
    <s v="Sim"/>
    <n v="864.24"/>
    <m/>
    <n v="864.24"/>
    <n v="0"/>
    <n v="2"/>
    <x v="1"/>
    <x v="0"/>
  </r>
  <r>
    <x v="12"/>
    <d v="2025-03-12T00:00:00"/>
    <n v="19025"/>
    <s v="DIR"/>
    <s v="Wescley Teixeira Caravalho"/>
    <s v="Referente ao 2º TAC - Serviço de informática - Processo: 23.1.00046.43.9 - Período 24/03/2025 a 23/03/2026"/>
    <s v="Sim"/>
    <n v="5382.5"/>
    <m/>
    <n v="5382.5"/>
    <n v="0"/>
    <n v="3"/>
    <x v="2"/>
    <x v="0"/>
  </r>
  <r>
    <x v="12"/>
    <d v="2025-03-24T00:00:00"/>
    <n v="19049"/>
    <s v="ATO-MP"/>
    <s v="Hewllex Comercio de Produtos Eletro Eletronicos Lt"/>
    <s v="NE.01828508 - Aquisição de Impressora Plotter DC 23905 - Alterado o valor de R$ 4.154,88..."/>
    <s v="Sim"/>
    <n v="3786.5"/>
    <m/>
    <n v="3786.5"/>
    <n v="0"/>
    <n v="3"/>
    <x v="2"/>
    <x v="0"/>
  </r>
  <r>
    <x v="12"/>
    <d v="2025-04-01T00:00:00"/>
    <n v="19078"/>
    <s v="DIR"/>
    <s v="GS Comercio de Equipamentos e Servicos Ltda."/>
    <s v="NE.02423919 - Aquisição de cabos e conctores para informática DC 27820 Revserva 1627669 - Alterado o valor de R$ 24.689,00..."/>
    <s v="Sim"/>
    <n v="6299.5"/>
    <m/>
    <n v="6299.5"/>
    <n v="0"/>
    <n v="4"/>
    <x v="3"/>
    <x v="0"/>
  </r>
  <r>
    <x v="12"/>
    <d v="2025-04-09T00:00:00"/>
    <n v="19103"/>
    <s v="ATO"/>
    <s v="Reserva"/>
    <s v="Reserva 1807101 / 1807195 - Pregão - serviços de instalação, desinstalação e aquisições de ar condicionado - DDC 318660 / 2024 - DC 11664..."/>
    <s v="Não"/>
    <n v="554411.73"/>
    <m/>
    <n v="0"/>
    <n v="554411.73"/>
    <n v="4"/>
    <x v="3"/>
    <x v="0"/>
  </r>
  <r>
    <x v="12"/>
    <d v="2025-04-25T00:00:00"/>
    <n v="19143"/>
    <s v="ATO-MP"/>
    <s v="Hewllex Comercio de Produtos Eletro Eletronicos Lt"/>
    <s v="NE.02467878 - Aquisição de no-break - DDC 57877 - DC 33781 - Alterado o valor de R$ 660,76..."/>
    <s v="Sim"/>
    <n v="592.5"/>
    <m/>
    <n v="592.5"/>
    <n v="0"/>
    <n v="4"/>
    <x v="3"/>
    <x v="0"/>
  </r>
  <r>
    <x v="12"/>
    <d v="2025-05-28T00:00:00"/>
    <n v="19267"/>
    <s v="ATF-ALMOX"/>
    <s v="Reserva"/>
    <s v="Reserva 2806745 - Aquisição de 01 impressora de etiquetas para atendimento do Serviço de Almoxarifado e Patrimônio do IFUSP - DDC 114005 - DC 52190 - Cancelado o valor de R$ 7.233,97..."/>
    <s v="Não"/>
    <n v="0"/>
    <m/>
    <n v="0"/>
    <n v="0"/>
    <n v="5"/>
    <x v="4"/>
    <x v="0"/>
  </r>
  <r>
    <x v="13"/>
    <d v="2025-02-04T00:00:00"/>
    <n v="18920"/>
    <s v="ATA-SV"/>
    <s v="DCN Uniformes e Serviços Ltda"/>
    <s v="Aquisição de uniformes para a Seção de Vigilância DC 3777 NR 516618 NE 959137"/>
    <s v="Sim"/>
    <n v="5292"/>
    <m/>
    <n v="5292"/>
    <n v="0"/>
    <n v="2"/>
    <x v="1"/>
    <x v="0"/>
  </r>
  <r>
    <x v="13"/>
    <d v="2025-03-27T00:00:00"/>
    <n v="19069"/>
    <s v="DIR"/>
    <s v="União Forte Contra Incêndio Ltda"/>
    <s v="Serviço de recarga de extintores de incêndio DC 25643/2021 - 3º TAC - NE 1559566/2025 - Processo: 21.1.319.43.3"/>
    <s v="Sim"/>
    <n v="15972.35"/>
    <m/>
    <n v="15972.35"/>
    <n v="0"/>
    <n v="3"/>
    <x v="2"/>
    <x v="0"/>
  </r>
  <r>
    <x v="13"/>
    <d v="2025-04-30T00:00:00"/>
    <n v="19162"/>
    <s v="DIR"/>
    <s v="Reserva Pregão"/>
    <s v="Cancelado - Aquisição de PLACA DE AVISO e LACRE DE SEGURANCA para sinalização de extintores e hidrantes de incêndio - Processo: 154.00003793/2025-40 - Cancelado o valor de R$ 10.890,26..."/>
    <s v="Não"/>
    <n v="0"/>
    <m/>
    <n v="0"/>
    <n v="0"/>
    <n v="4"/>
    <x v="3"/>
    <x v="0"/>
  </r>
  <r>
    <x v="13"/>
    <d v="2025-06-04T00:00:00"/>
    <n v="19291"/>
    <s v="ATA-SV"/>
    <s v="Reserva"/>
    <s v="Reserva 2890010 - Pregão - Aquisição de sapatos e botas de segurança - DDC 45542 - DC 54831..."/>
    <s v="Não"/>
    <n v="9215.82"/>
    <m/>
    <n v="0"/>
    <n v="9215.82"/>
    <n v="6"/>
    <x v="5"/>
    <x v="0"/>
  </r>
  <r>
    <x v="14"/>
    <d v="2025-07-10T00:00:00"/>
    <n v="19360"/>
    <s v="ATA"/>
    <s v="Reserva"/>
    <s v="Reserva 3635642 - Contratação de treinamento/curso de reciclagem em NR10 e NR10 (SEP) - DDC 180660 - DC 71209..."/>
    <s v="Não"/>
    <n v="7524.63"/>
    <m/>
    <n v="0"/>
    <n v="7524.63"/>
    <n v="7"/>
    <x v="6"/>
    <x v="0"/>
  </r>
  <r>
    <x v="15"/>
    <d v="2025-01-15T00:00:00"/>
    <n v="18839"/>
    <s v="FNC"/>
    <s v="Gilson Schaberle Gouveia"/>
    <s v="NE.00149755 - Bolsa de mestrado do projeto &quot;NICOP&quot; - coordenado pelo Prof. José Fernando Diniz Chubaci..."/>
    <s v="Sim"/>
    <n v="4200"/>
    <m/>
    <n v="4200"/>
    <n v="0"/>
    <n v="1"/>
    <x v="0"/>
    <x v="3"/>
  </r>
  <r>
    <x v="15"/>
    <d v="2025-04-01T00:00:00"/>
    <n v="19079"/>
    <s v="FNC"/>
    <s v="Gilson Schaberle Goveia"/>
    <s v="NE.01628290/2025 - Reforço da NE.00149755/2025 - Bolsa Mestrado - Referente ao período de Março a Dezembro de 2025 - Processo: 23.1.69.43.9 - ONR -G - Prof. Chubaci"/>
    <s v="Sim"/>
    <n v="21000"/>
    <m/>
    <n v="21000"/>
    <n v="0"/>
    <n v="4"/>
    <x v="3"/>
    <x v="3"/>
  </r>
  <r>
    <x v="15"/>
    <d v="2025-05-14T00:00:00"/>
    <n v="19212"/>
    <s v="FNC"/>
    <s v="Bolsa Pós Doc"/>
    <s v="Bolsa Pós Doc Edital IF-36/2025 - Dra Betzabel Noemi Silva Carrera NE 2461292/2025 - Processo: 25.1.91.43.6"/>
    <s v="Sim"/>
    <n v="38250"/>
    <m/>
    <n v="38250"/>
    <n v="0"/>
    <n v="5"/>
    <x v="4"/>
    <x v="3"/>
  </r>
  <r>
    <x v="15"/>
    <d v="2025-06-03T00:00:00"/>
    <n v="19279"/>
    <s v="FNC"/>
    <s v="Meru Viagens EIRELI"/>
    <s v="Pagamento do passagem aérea para apresentação de trabalho cientifico &quot;21st Intenational Conference on Solid State Dosimetry&quot; - Cidade do México - México - de 08 a 13/06/2025 - DDC 65004 - Fatura 27539..."/>
    <s v="Sim"/>
    <n v="10039.879999999999"/>
    <m/>
    <n v="10039.879999999999"/>
    <n v="0"/>
    <n v="6"/>
    <x v="5"/>
    <x v="3"/>
  </r>
  <r>
    <x v="16"/>
    <d v="2025-02-03T00:00:00"/>
    <n v="18893"/>
    <s v="FAP"/>
    <s v="Sérgio Alexandre da Silva"/>
    <s v="Reembolso da N.F. 1.337.291 (anexa) pela compra, em caráter de urgência, para uso no Lab. de Cristalografia do DFAP/IFUSP."/>
    <s v="Sim"/>
    <n v="270.56"/>
    <m/>
    <n v="270.56"/>
    <n v="0"/>
    <n v="2"/>
    <x v="1"/>
    <x v="2"/>
  </r>
  <r>
    <x v="16"/>
    <d v="2025-02-05T00:00:00"/>
    <n v="18921"/>
    <s v="FAP"/>
    <s v="Eutox Gases e Solda Ltda"/>
    <s v="Reembolso da N.F.000057161 - Eutox Gases e Solda Ltda. pela compra em caráter de urgência, destinada ao uso no Lab.de Cristalografia do DFAP/IFUSP. fia di"/>
    <s v="Sim"/>
    <n v="412"/>
    <m/>
    <n v="412"/>
    <n v="0"/>
    <n v="2"/>
    <x v="1"/>
    <x v="2"/>
  </r>
  <r>
    <x v="16"/>
    <d v="2025-03-19T00:00:00"/>
    <n v="19036"/>
    <s v="FAP"/>
    <s v="Sérgio Alexandre da Silva"/>
    <s v="Reembolso pela compra de material de consumo, em caráter de urgência, para uso no Lab. de Cristalografia_DFAP/IFUSP."/>
    <s v="Sim"/>
    <n v="27"/>
    <m/>
    <n v="27"/>
    <n v="0"/>
    <n v="3"/>
    <x v="2"/>
    <x v="2"/>
  </r>
  <r>
    <x v="16"/>
    <d v="2025-04-24T00:00:00"/>
    <n v="19138"/>
    <s v="FAP"/>
    <s v="Sérgio Alexandre da Silva"/>
    <s v="Reembolso referente à compra de material de consumo, em caráter de urgência, para uso no Lab.de Cristalografia do DFAP."/>
    <s v="Sim"/>
    <n v="55"/>
    <m/>
    <n v="55"/>
    <n v="0"/>
    <n v="4"/>
    <x v="3"/>
    <x v="2"/>
  </r>
  <r>
    <x v="17"/>
    <d v="2025-02-24T00:00:00"/>
    <n v="18993"/>
    <s v="ATA"/>
    <s v="TRSS"/>
    <s v="NE.00924864 - Pagamento de Taxa de Resíduos Sólidos de Serviços de Saúde - TRSS - Exercício 2.025..."/>
    <s v="Sim"/>
    <n v="911.28"/>
    <m/>
    <n v="911.28"/>
    <n v="0"/>
    <n v="2"/>
    <x v="1"/>
    <x v="4"/>
  </r>
  <r>
    <x v="18"/>
    <d v="2025-05-07T00:00:00"/>
    <n v="19184"/>
    <s v="FAP"/>
    <s v="LABSYNTH PRODUTOS PARA LABORATÓRIO LTDA"/>
    <s v="Reagentes para uso no Laboratório de Filmes Finos"/>
    <s v="Sim"/>
    <n v="500.5"/>
    <m/>
    <n v="500.5"/>
    <n v="0"/>
    <n v="5"/>
    <x v="4"/>
    <x v="2"/>
  </r>
  <r>
    <x v="19"/>
    <m/>
    <n v="18864"/>
    <s v="ATO-MP"/>
    <s v="Casa Pedroso Materiais para Construção Ltda"/>
    <s v="Aquisição emergencial para conclusão dos serviços de pintura da biblioteca localizada no Edifício Conjunto Abrahão de Moraes Bloco A. (três latas de tinta PVA Branco de 18 litros, e uma lata de 18 litros de tinta PVA na cor concreto)"/>
    <s v="Sim"/>
    <n v="1829.9"/>
    <m/>
    <n v="1829.9"/>
    <n v="0"/>
    <n v="1"/>
    <x v="0"/>
    <x v="0"/>
  </r>
  <r>
    <x v="19"/>
    <m/>
    <n v="18905"/>
    <s v="ATO"/>
    <s v="Lâmpião de Gás Comercial Elétrica LTDA."/>
    <s v="Compra de material de infraestrutura de rede de dados e elétrica para instalação na reforma do Conjunto Abrahão de Moraes."/>
    <s v="Sim"/>
    <n v="2059.79"/>
    <m/>
    <n v="2059.79"/>
    <n v="0"/>
    <n v="1"/>
    <x v="0"/>
    <x v="0"/>
  </r>
  <r>
    <x v="19"/>
    <m/>
    <n v="18930"/>
    <s v="ATO-MP"/>
    <s v="Click Door Com. Maq. Equip. Ltda"/>
    <s v="Serviços emergências para manutenção das portas de vidros automatizadas, da entrada do Edifício Milênio e da entrada da sala Pró Aluno do Edifício Principal Ala 2 do 1ª pavimento."/>
    <s v="Sim"/>
    <n v="1410"/>
    <m/>
    <n v="1410"/>
    <n v="0"/>
    <n v="1"/>
    <x v="0"/>
    <x v="0"/>
  </r>
  <r>
    <x v="19"/>
    <m/>
    <n v="18933"/>
    <s v="ATO"/>
    <s v="Eduardo Ureshino"/>
    <s v="Compra de material hidráulico para uso no IF, argamassa pronta e lixa para uso na Biblioteca (R$ 507,08)***Pedra miracema Biblioteca (R$ 49,90)***Arruela e parafuso Biblioteca (R$ 130,00)***Argamassa pronta (R$141,86)"/>
    <s v="Sim"/>
    <n v="828.84"/>
    <m/>
    <n v="828.84"/>
    <n v="0"/>
    <n v="1"/>
    <x v="0"/>
    <x v="0"/>
  </r>
  <r>
    <x v="19"/>
    <m/>
    <n v="18934"/>
    <s v="ATO-MP"/>
    <s v="Lampião de Gás"/>
    <s v="Conector de torção para iluminação da Biblioteca (R$ 240,00)"/>
    <s v="Sim"/>
    <n v="240"/>
    <m/>
    <n v="240"/>
    <n v="0"/>
    <n v="1"/>
    <x v="0"/>
    <x v="0"/>
  </r>
  <r>
    <x v="19"/>
    <m/>
    <n v="18952"/>
    <s v="ATO-MP"/>
    <s v="Casa Pedroso Materiais Para Construção Ltda EPP"/>
    <s v="Aquisição emergencial, para conclusão de serviços em andamento de pintura no Conjunto Abrahão de Moraes Bloco &quot;A&quot; - Biblioteca"/>
    <s v="Sim"/>
    <n v="359.9"/>
    <m/>
    <n v="359.9"/>
    <n v="0"/>
    <n v="1"/>
    <x v="0"/>
    <x v="0"/>
  </r>
  <r>
    <x v="19"/>
    <m/>
    <n v="18960"/>
    <s v="ATO-MP"/>
    <s v="VINICIUS DE PAULA FLAUZINO"/>
    <s v="Manutenção corretiva emergencial dos Ares condicionados do Auditórios Abrahão de Moraes do Conjunto Abrahão de Moraes Bloco A. Numero de patrimônio: 043.009.319 e 043.009.320"/>
    <s v="Sim"/>
    <n v="4100"/>
    <m/>
    <n v="4100"/>
    <n v="0"/>
    <n v="1"/>
    <x v="0"/>
    <x v="0"/>
  </r>
  <r>
    <x v="19"/>
    <m/>
    <n v="18976"/>
    <s v="DIR"/>
    <s v="JOSE ROBERTO DOS SANTOS"/>
    <s v="Troca de fechadura e manutenção das salas 3103, 3058 da FMA."/>
    <s v="Sim"/>
    <n v="420"/>
    <m/>
    <n v="420"/>
    <n v="0"/>
    <n v="1"/>
    <x v="0"/>
    <x v="0"/>
  </r>
  <r>
    <x v="19"/>
    <m/>
    <n v="19011"/>
    <s v="ATO-MP"/>
    <s v="Eduardo Ureshino"/>
    <s v="Compra de material de pintura para Biblioteca (reforma) R$ 1509,42****Compra de kit caixa acoplada para o LINAC e AVF R$ 859,80****Compra de torneira de bóia para o Tokamak, removedor pintoff AVC lousa, tinta para Biblioteca (reforma)***R$1043,09"/>
    <s v="Sim"/>
    <n v="3412.31"/>
    <m/>
    <n v="3412.31"/>
    <n v="0"/>
    <n v="1"/>
    <x v="0"/>
    <x v="0"/>
  </r>
  <r>
    <x v="19"/>
    <m/>
    <n v="19022"/>
    <s v="ATO"/>
    <s v="Local Vazamento Ind. de Impermeabilizantes LTDA"/>
    <s v="Compra de 06 baldes de 18kg de impermeabilizante para reparo emergencial na Biblioteca."/>
    <s v="Sim"/>
    <n v="3101.75"/>
    <m/>
    <n v="3101.75"/>
    <n v="0"/>
    <n v="1"/>
    <x v="0"/>
    <x v="0"/>
  </r>
  <r>
    <x v="19"/>
    <m/>
    <n v="19024"/>
    <s v="ATO-MP"/>
    <s v="Alexsandro Saraiva de Morais"/>
    <s v="Instalação emergencial de perfilados em alumínio e borracha, para fixação de vidros existentes para nova área administrativa da Biblioteca."/>
    <s v="Sim"/>
    <n v="1741.4"/>
    <m/>
    <n v="1741.4"/>
    <n v="0"/>
    <n v="1"/>
    <x v="0"/>
    <x v="0"/>
  </r>
  <r>
    <x v="19"/>
    <m/>
    <n v="19052"/>
    <s v="ATO-MP"/>
    <s v="Marcos Santos de Souza"/>
    <s v="Compra de material elétrico para infraestrutura e ligação do torno CNC que fica na eletroerosão."/>
    <s v="Sim"/>
    <n v="578.32000000000005"/>
    <m/>
    <n v="578.32000000000005"/>
    <n v="0"/>
    <n v="1"/>
    <x v="0"/>
    <x v="0"/>
  </r>
  <r>
    <x v="19"/>
    <m/>
    <n v="19053"/>
    <s v="ATO-MP"/>
    <s v="Eduardo Ureshino"/>
    <s v="Compra de fechaduras para portas da FAP, FNC e FMA"/>
    <s v="Sim"/>
    <n v="725"/>
    <m/>
    <n v="725"/>
    <n v="0"/>
    <n v="1"/>
    <x v="0"/>
    <x v="0"/>
  </r>
  <r>
    <x v="19"/>
    <m/>
    <n v="19090"/>
    <s v="ATO-MP"/>
    <s v="Eduardo Ureshino"/>
    <s v="Compra de material hidráulico, material elétrico comum, vedantes em geral para calhas (R$1.395,30)****Massa pronta para acabamento (R$ 34,56)"/>
    <s v="Sim"/>
    <n v="1429.86"/>
    <m/>
    <n v="1429.86"/>
    <n v="0"/>
    <n v="1"/>
    <x v="0"/>
    <x v="0"/>
  </r>
  <r>
    <x v="19"/>
    <m/>
    <n v="19102"/>
    <s v="ATO-MP"/>
    <s v="Limax Construtora Ltda"/>
    <s v="Desinstalação e instalação de ar condicionado de 80.000 Btu/h do Auditório Professor Giuseppe do Edifício do Anexo 2 do 2ª pavimento. Numero de patrimônio: 043.007.588. Para instalação no Auditório Abrahão de Moraes para reformo de climatização do auditório."/>
    <s v="Sim"/>
    <n v="2000"/>
    <m/>
    <n v="2000"/>
    <n v="0"/>
    <n v="1"/>
    <x v="0"/>
    <x v="0"/>
  </r>
  <r>
    <x v="19"/>
    <m/>
    <n v="19160"/>
    <s v="ATO"/>
    <s v="Eduardo Ureshino"/>
    <s v="Parafuso inox para quadro comemorativo, rodízio para painel CPG, cadeado vigilância (R$ 238,10 ***Z-PAR***), material elétrico para sala 2004, e quadro AVF (R$ 555,48***COPELLI***), troca de quadro de ar condicionado Ala 1, 3º andar, ADM, necessário para atender a demanda de ar condicionado, das novas salas destinada às Comissões (R$ 4.320,00***COPELLI)"/>
    <s v="Sim"/>
    <n v="5113.58"/>
    <m/>
    <n v="5113.58"/>
    <n v="0"/>
    <n v="1"/>
    <x v="0"/>
    <x v="0"/>
  </r>
  <r>
    <x v="19"/>
    <m/>
    <n v="19276"/>
    <s v="ATO-MP"/>
    <s v="Eduardo Ureshino"/>
    <s v="Compra de material elétrico (DUTOTEC) uso na FGE Ala I e AVF R$ 964,72****Parafuso para bucha 8mm sextavado R$ 100,00****"/>
    <s v="Sim"/>
    <n v="1064.72"/>
    <m/>
    <n v="1064.72"/>
    <n v="0"/>
    <n v="1"/>
    <x v="0"/>
    <x v="0"/>
  </r>
  <r>
    <x v="19"/>
    <d v="2025-01-13T00:00:00"/>
    <n v="18813"/>
    <s v="ATO-MP"/>
    <s v="Imperpluv Impermeabilização Pintura e Reformas EPP"/>
    <s v="Serviço de impermeabilização de laje da cobertura do Edifício Adama Jafet - Compra 67927/2024 - Processo: 154.00003784/2024-78 NE 55289/2025"/>
    <s v="Sim"/>
    <n v="44350"/>
    <m/>
    <n v="44350"/>
    <n v="0"/>
    <n v="1"/>
    <x v="0"/>
    <x v="0"/>
  </r>
  <r>
    <x v="19"/>
    <d v="2025-01-13T00:00:00"/>
    <n v="18815"/>
    <s v="ATO-MP"/>
    <s v="Elevadores Atlas Schindler Ltda"/>
    <s v="Contrato de manutenção de elevadores Exercício 2025 - Compra 182127/2021 - Processo: 21.1.420.43.6"/>
    <s v="Sim"/>
    <n v="9624.41"/>
    <m/>
    <n v="9624.41"/>
    <n v="0"/>
    <n v="1"/>
    <x v="0"/>
    <x v="0"/>
  </r>
  <r>
    <x v="19"/>
    <d v="2025-01-13T00:00:00"/>
    <n v="18816"/>
    <s v="DIR"/>
    <s v="Exterminexx Controle de Pragas Ltda."/>
    <s v="Contrato de serviço de dedetização e desratização DC 113331/2023 - Processo: 23.1.270.43.6"/>
    <s v="Sim"/>
    <n v="3808.59"/>
    <m/>
    <n v="3808.59"/>
    <n v="0"/>
    <n v="1"/>
    <x v="0"/>
    <x v="0"/>
  </r>
  <r>
    <x v="19"/>
    <d v="2025-01-13T00:00:00"/>
    <n v="18817"/>
    <s v="ATO-MP"/>
    <s v="Minetto Eletro Refrigeração Ltda"/>
    <s v="Contrato de manutenção em equipamento condicionador de Ar - Exercício 2025 - Compra 41924/2022 - NE 58717/2025 - Processo: 22.1.75.43.8"/>
    <s v="Sim"/>
    <n v="43644.46"/>
    <m/>
    <n v="43644.46"/>
    <n v="0"/>
    <n v="1"/>
    <x v="0"/>
    <x v="0"/>
  </r>
  <r>
    <x v="19"/>
    <d v="2025-01-13T00:00:00"/>
    <n v="18818"/>
    <s v="ATO"/>
    <s v="ALGV Com. Eletr. e Serv. ADm. Ltda - ME"/>
    <s v="Contrato de serviço de transporte de carga não especializada - Exercício 2025 - NE 58725/2025 - Processo: 23.1.58.43.7"/>
    <s v="Sim"/>
    <n v="37778.5"/>
    <m/>
    <n v="37778.5"/>
    <n v="0"/>
    <n v="1"/>
    <x v="0"/>
    <x v="0"/>
  </r>
  <r>
    <x v="19"/>
    <d v="2025-01-14T00:00:00"/>
    <n v="18826"/>
    <s v="DIR"/>
    <s v="Itopro Instalação e Manutenção de Ar Condicionado"/>
    <s v="Serviço de manutenção de aparelho de ar condicionado Exercício 2025 NE 128685/2025 - Processo:154.00002771/2024-81"/>
    <s v="Sim"/>
    <n v="19337.84"/>
    <m/>
    <n v="19337.84"/>
    <n v="0"/>
    <n v="1"/>
    <x v="0"/>
    <x v="0"/>
  </r>
  <r>
    <x v="19"/>
    <d v="2025-01-14T00:00:00"/>
    <n v="18827"/>
    <s v="DIR"/>
    <s v="Viks Elevadores Ltda"/>
    <s v="Contrato de serviço de manutenção transportador estacionário de pessoas - Exercício 2025 - Compra 137486/2023 - Pregão 43/2023"/>
    <s v="Sim"/>
    <n v="1051.95"/>
    <m/>
    <n v="1051.95"/>
    <n v="0"/>
    <n v="1"/>
    <x v="0"/>
    <x v="0"/>
  </r>
  <r>
    <x v="19"/>
    <d v="2025-01-14T00:00:00"/>
    <n v="18829"/>
    <s v="DIR"/>
    <s v="Viks Elevadores Ltda"/>
    <s v="Contrato de manutenção de elevadores Exercício 2025 - Compra 53601/2022 - NE 129703/2025 - Exercício 2025"/>
    <s v="Sim"/>
    <n v="4440.28"/>
    <m/>
    <n v="4440.28"/>
    <n v="0"/>
    <n v="1"/>
    <x v="0"/>
    <x v="0"/>
  </r>
  <r>
    <x v="19"/>
    <d v="2025-01-14T00:00:00"/>
    <n v="18830"/>
    <s v="DIR"/>
    <s v="Alair Sichocki ME"/>
    <s v="Contrato de serviço de Jardinagem Exercício 2025 - Compra 155867/2023 Pregão 52/2023 - Processo: 23.1.356.43.8 - NE 129762/2025"/>
    <s v="Sim"/>
    <n v="193757.48"/>
    <m/>
    <n v="193757.48"/>
    <n v="0"/>
    <n v="1"/>
    <x v="0"/>
    <x v="0"/>
  </r>
  <r>
    <x v="19"/>
    <d v="2025-02-18T00:00:00"/>
    <n v="18969"/>
    <s v="ATO-MP"/>
    <s v="Acarve Comercio e Triunfal Maquinas"/>
    <s v="NE.01275592 / 01275606 - Aquisição de soprador térmico, tipo pistola e lavadora de alta pressão DC 706271 DC 706301 - Alterado o valor de R$ 3.370,01..."/>
    <s v="Sim"/>
    <n v="1739.16"/>
    <m/>
    <n v="1739.16"/>
    <n v="0"/>
    <n v="2"/>
    <x v="1"/>
    <x v="0"/>
  </r>
  <r>
    <x v="19"/>
    <d v="2025-02-18T00:00:00"/>
    <n v="18970"/>
    <s v="DIR"/>
    <s v="PUSP-CB"/>
    <s v="Número da solicitação: 2998 Data da solicitação: Feb 13 2025 Unidade: IF - Instituto de Física Serviço: Áreas Verdes Tipo: Remoção de árvore Descrição: Devido as fortes chuvas de hoje, 13/02/2025, no período da tarde, uma árvore de grande porte caiu, fechando o acesso de pedestres sentido a Rua do Matão. Remanejamento N° 2025 50106626"/>
    <s v="Sim"/>
    <n v="1492"/>
    <m/>
    <n v="1492"/>
    <n v="0"/>
    <n v="2"/>
    <x v="1"/>
    <x v="0"/>
  </r>
  <r>
    <x v="19"/>
    <d v="2025-03-18T00:00:00"/>
    <n v="19033"/>
    <s v="ATO-MP"/>
    <s v="Agro Comercial GES Ltda."/>
    <s v="NE.01744916 - Aquisição de serra elétrica 81/2&quot;para o setor de manutenção predial - IFUSP DC 17638 - Alterado o valor de R$ 2.726,35..."/>
    <s v="Sim"/>
    <n v="2138.3000000000002"/>
    <m/>
    <n v="2138.3000000000002"/>
    <n v="0"/>
    <n v="3"/>
    <x v="2"/>
    <x v="0"/>
  </r>
  <r>
    <x v="19"/>
    <d v="2025-04-02T00:00:00"/>
    <n v="19077"/>
    <s v="ATO-MP"/>
    <s v="Souza e Figueiredo Construções Ltda"/>
    <s v="Serviços emergenciais em estruturas de drywall, na área administrativa da biblioteca do IF."/>
    <s v="Sim"/>
    <n v="2500"/>
    <m/>
    <n v="2500"/>
    <n v="0"/>
    <n v="4"/>
    <x v="3"/>
    <x v="0"/>
  </r>
  <r>
    <x v="19"/>
    <d v="2025-04-04T00:00:00"/>
    <n v="19094"/>
    <s v="DIR"/>
    <s v="ALGV Com. Eletr. e Serv. ADm. Ltda - ME"/>
    <s v="Contrato de serviço de transporte de carga não especializada - 2º TAC"/>
    <s v="Sim"/>
    <n v="99613.02"/>
    <m/>
    <n v="99613.02"/>
    <n v="0"/>
    <n v="4"/>
    <x v="3"/>
    <x v="0"/>
  </r>
  <r>
    <x v="19"/>
    <d v="2025-04-30T00:00:00"/>
    <n v="19161"/>
    <s v="ATO-MP"/>
    <s v="Rodrigo da Graca Aranha Boiteux"/>
    <s v="NE.02807008 - Serviços de vidraçaria para trocas de vidros quebrados e trincados - DDC 34702 - DC 34915 - Alterado o valor de R$ 6.886,50..."/>
    <s v="Sim"/>
    <n v="4800"/>
    <m/>
    <n v="4800"/>
    <n v="0"/>
    <n v="4"/>
    <x v="3"/>
    <x v="0"/>
  </r>
  <r>
    <x v="19"/>
    <d v="2025-05-06T00:00:00"/>
    <n v="19183"/>
    <s v="ATO-MP"/>
    <s v="Reserva"/>
    <s v="Reserva 2286865 - Pregão - Aquisição de materiais elétricos (lâmpadas e luminárias) - DDC 117683 - DC 42772..."/>
    <s v="Não"/>
    <n v="98470.9"/>
    <m/>
    <n v="0"/>
    <n v="98470.9"/>
    <n v="5"/>
    <x v="4"/>
    <x v="0"/>
  </r>
  <r>
    <x v="19"/>
    <d v="2025-05-26T00:00:00"/>
    <n v="19241"/>
    <s v="DIR"/>
    <s v="Débitos Tesouraria"/>
    <s v="Ajustes de lançamentos referente as despesas realizadas no Grupo do Tesouro da Manutenção Predial do processo de adiantamento nº : 25.1.00060.43.3, mas lançados nos RI da professora - GO 19095 - Contrapartida Diretoria - RI ADM GC 4739"/>
    <s v="Sim"/>
    <n v="1200"/>
    <m/>
    <n v="1200"/>
    <n v="0"/>
    <n v="5"/>
    <x v="4"/>
    <x v="0"/>
  </r>
  <r>
    <x v="19"/>
    <d v="2025-05-28T00:00:00"/>
    <n v="19266"/>
    <s v="ATA-LIMP"/>
    <s v="Karolinny Pereira dos Santos"/>
    <s v="NE.03119687 - Aquisição de tapetes personalizados (capachos) para uso nas dependências do Instituto de Física - DDC 118604 - DC 52034 - Alterado o valor de R$ 7.158,00..."/>
    <s v="Sim"/>
    <n v="5880"/>
    <m/>
    <n v="5880"/>
    <n v="0"/>
    <n v="5"/>
    <x v="4"/>
    <x v="0"/>
  </r>
  <r>
    <x v="19"/>
    <d v="2025-05-30T00:00:00"/>
    <n v="19213"/>
    <s v="ATO-MP"/>
    <s v="Limax Construtora Ltda"/>
    <s v="Reparos emergenciais no TR de refrigeração do Auditório Abrahão de Moraes, n° de patrimônio: 043.009.319"/>
    <s v="Sim"/>
    <n v="2000"/>
    <m/>
    <n v="2000"/>
    <n v="0"/>
    <n v="5"/>
    <x v="4"/>
    <x v="0"/>
  </r>
  <r>
    <x v="19"/>
    <d v="2025-05-30T00:00:00"/>
    <n v="19231"/>
    <s v="ATO"/>
    <s v="Eduardo Ureshino"/>
    <s v="Compra de material elétrica para laboratório Volta F, para infraestrutura do projeto de medição de temperatura no IF, adequação do quadro da Biblioteca (R1.182,77)****reparo HYDRA LUXO sanitário Ala térreo masculino (R$ 540,00)****VRP instalação cavalete Tokamak (R$ 295,00)****Material pintura para a sala 3139 e material hidráulico de reposição (R$1.336,45)****Kit caixa acoplada e assento uso nos sanitários do IF (R$ 1.424,90)****"/>
    <s v="Sim"/>
    <n v="4779.12"/>
    <m/>
    <n v="4779.12"/>
    <n v="0"/>
    <n v="5"/>
    <x v="4"/>
    <x v="0"/>
  </r>
  <r>
    <x v="19"/>
    <d v="2025-05-30T00:00:00"/>
    <n v="19265"/>
    <s v="ATO-MP"/>
    <s v="Adilson Batista Machado"/>
    <s v="Aquisição de adaptadores de tomada de '10A / 20A (4 peças) , e um filtro de linha de 20A três tomadas.(uma peça). Para Assistência Técnica Acadêmica."/>
    <s v="Sim"/>
    <n v="111.15"/>
    <m/>
    <n v="111.15"/>
    <n v="0"/>
    <n v="5"/>
    <x v="4"/>
    <x v="0"/>
  </r>
  <r>
    <x v="19"/>
    <d v="2025-05-30T00:00:00"/>
    <n v="19268"/>
    <s v="ATO-MP"/>
    <s v="Thermontime Serviços de Tecnologia Ltda"/>
    <s v="Troca emergencial da hélice do motor do compressor da condensadora da sala 3049 do Edifício Principal Ala 2 do 3ª pavimento. Numero de patrimônio: 043.021.313"/>
    <s v="Sim"/>
    <n v="690"/>
    <m/>
    <n v="690"/>
    <n v="0"/>
    <n v="5"/>
    <x v="4"/>
    <x v="0"/>
  </r>
  <r>
    <x v="19"/>
    <d v="2025-06-09T00:00:00"/>
    <n v="19311"/>
    <s v="ATO"/>
    <s v="PUSP - Capital"/>
    <s v="Rem. 50304282 - Solicitação de serviço (3739) - Serviços de podas de árvores, conforme OF. ATO 007/2024&quot;"/>
    <s v="Sim"/>
    <n v="20970"/>
    <m/>
    <n v="20970"/>
    <n v="0"/>
    <n v="6"/>
    <x v="5"/>
    <x v="0"/>
  </r>
  <r>
    <x v="19"/>
    <d v="2025-06-11T00:00:00"/>
    <n v="19315"/>
    <s v="ATO-MP"/>
    <s v="Multilixo Remocoes de Lixo Ltda."/>
    <s v="NE.03065331 - Ata Registro de Preço - Serviço de locação de 02 caçambas de 5m3 - DDARP 176280 - DC 59993."/>
    <s v="Sim"/>
    <n v="3378"/>
    <m/>
    <n v="3378"/>
    <n v="0"/>
    <n v="6"/>
    <x v="5"/>
    <x v="0"/>
  </r>
  <r>
    <x v="19"/>
    <d v="2025-06-17T00:00:00"/>
    <n v="19320"/>
    <s v="ATO"/>
    <s v="Eduardo Ureshino"/>
    <s v="Compra de fechaduras (Didático, VDG, Marcelo Damy) R$ 634,00*****Disjuntores (VDG, AVF, INTERRUPTOR) r$ 815,46*****porcas e parafusos, rodízio para painel (CPG) R$253,00"/>
    <s v="Não"/>
    <n v="1702.46"/>
    <m/>
    <n v="0"/>
    <n v="1702.46"/>
    <n v="6"/>
    <x v="5"/>
    <x v="0"/>
  </r>
  <r>
    <x v="19"/>
    <d v="2025-06-17T00:00:00"/>
    <n v="19321"/>
    <s v="ATO-MP"/>
    <s v="Thermontime Serviços de Tecnologia Ltda"/>
    <s v="Troca de turbina quebrada do aparelho de ar condicionado (evaporadora) da secretaria da Diretoria n° 3157, do Edifício Principal Ala 1 do 3ª pavimento. Numero de patrimônio: 043.005.094 - GREE / Split Hi-Wall de 18.000 Btu/h."/>
    <s v="Não"/>
    <n v="660"/>
    <m/>
    <n v="0"/>
    <n v="660"/>
    <n v="6"/>
    <x v="5"/>
    <x v="0"/>
  </r>
  <r>
    <x v="19"/>
    <d v="2025-06-18T00:00:00"/>
    <n v="19331"/>
    <s v="ATA"/>
    <s v="PUSP - Capital"/>
    <s v="Rem. 50321705 - Serviço de coleta, transporte, tratamento e destino final de lâmpadas fluorescentes inservíveis - OF. PUSP-CB/008 - 13/02/2025.."/>
    <s v="Sim"/>
    <n v="405.12"/>
    <m/>
    <n v="405.12"/>
    <n v="0"/>
    <n v="6"/>
    <x v="5"/>
    <x v="0"/>
  </r>
  <r>
    <x v="19"/>
    <d v="2025-07-01T00:00:00"/>
    <n v="19337"/>
    <s v="ATO-MP"/>
    <s v="Click-Door Industria e Comércio e Exp. de Maq."/>
    <s v="Manutenção preventiva e corretiva emergencial da porta de vidro do acesso ao acervo da Biblioteca do Conjunto Abrahão de Moraes do Bloco &quot;A&quot;."/>
    <s v="Não"/>
    <n v="2860"/>
    <m/>
    <n v="0"/>
    <n v="2860"/>
    <n v="7"/>
    <x v="6"/>
    <x v="0"/>
  </r>
  <r>
    <x v="19"/>
    <d v="2025-07-01T00:00:00"/>
    <n v="19338"/>
    <s v="ATO-MP"/>
    <s v="Marcos Santos de Souza"/>
    <s v="Compra emergencial da fechadura (reparo) da porta de entrada do Auditório Cesar Lattes, do Edifício Anexo 1 do 2ª pavimento."/>
    <s v="Não"/>
    <n v="76.02"/>
    <m/>
    <n v="0"/>
    <n v="76.02"/>
    <n v="7"/>
    <x v="6"/>
    <x v="0"/>
  </r>
  <r>
    <x v="19"/>
    <d v="2025-07-02T00:00:00"/>
    <n v="19339"/>
    <s v="ATO-MP"/>
    <s v="Limax Construtora Ltda"/>
    <s v="Desinstalação e instalação emergencial de aparelho de ar condicionado para Auditório Abrahão de Moraes do Conjunto Abrahão de Moraes Bloco &quot;A&quot;. Numero de patrimônio: 043.007.589 - Aparelho de ar condicionado Carrier Piso Teto de 80.000 Btu/h."/>
    <s v="Não"/>
    <n v="2000"/>
    <m/>
    <n v="0"/>
    <n v="2000"/>
    <n v="7"/>
    <x v="6"/>
    <x v="0"/>
  </r>
  <r>
    <x v="19"/>
    <d v="2025-07-02T00:00:00"/>
    <n v="19340"/>
    <s v="ATO-MP"/>
    <s v="Casa Pedroso Materiais para Construção Ltda-EPP"/>
    <s v="Aquisição de material emergencial para atendimento de solicitações junto a manutenção predial para troca de filtros de purificadores de água e bebedouros de pressão vencidos. (8 unidades de filtro C+3; 9 unidades de filtro Zuflow ZF 2210; 9 unidades de Filtro Aquaflow 200; um Chuveiro para Edifício Química /Microton; uma veda rosca)"/>
    <s v="Não"/>
    <n v="1439.25"/>
    <m/>
    <n v="0"/>
    <n v="1439.25"/>
    <n v="7"/>
    <x v="6"/>
    <x v="0"/>
  </r>
  <r>
    <x v="19"/>
    <d v="2025-07-03T00:00:00"/>
    <n v="19345"/>
    <s v="ATO-MP"/>
    <s v="Adilson batista Machado"/>
    <s v="Compra imediata para conclusão de serviços pendentes de solicitações de serviços a manutenção predial (uma unidade de cola branca de 1Kg; Sifão Universal 4 unidades; Válvula de pia 31/2&quot; -duas unidades; 12 lâmpadas T8-20 Watts.)"/>
    <s v="Não"/>
    <n v="451.36"/>
    <m/>
    <n v="0"/>
    <n v="451.36"/>
    <n v="7"/>
    <x v="6"/>
    <x v="0"/>
  </r>
  <r>
    <x v="19"/>
    <d v="2025-07-03T00:00:00"/>
    <n v="19346"/>
    <s v="ATO-MP"/>
    <s v="Adilson Batista Machado"/>
    <s v="Compra imediata para conclusão de serviços junto ao Laboratório de Demonstrações e Didático.(Terminais Ilhos de 6mm2, 2,5 mm2 (pacote com 100 unidades) ,Split Bold de 25 mm (pacote com 10 unidades) , uma válvula americana)"/>
    <s v="Não"/>
    <n v="222.5"/>
    <m/>
    <n v="0"/>
    <n v="222.5"/>
    <n v="7"/>
    <x v="6"/>
    <x v="0"/>
  </r>
  <r>
    <x v="19"/>
    <d v="2025-07-03T00:00:00"/>
    <n v="19347"/>
    <s v="ATO-MP"/>
    <s v="Casa Pedroso Materiais para Construção Ltda-EPP"/>
    <s v="Compra imediata para conclusão dos serviços de fechamento em alvenaria de umas das portas da Biblioteca do Conjunto Abrahão de Moraes Bloco 'A' - (60 blocos de 19x19x39; 20 sacos de areia de 20 Kg; 2 sacos de cal para argamassa de 20 Kg e um cimento de 50 Kg)"/>
    <s v="Não"/>
    <n v="635.29999999999995"/>
    <m/>
    <n v="0"/>
    <n v="635.29999999999995"/>
    <n v="7"/>
    <x v="6"/>
    <x v="0"/>
  </r>
  <r>
    <x v="20"/>
    <d v="2025-01-24T00:00:00"/>
    <n v="18866"/>
    <s v="FGE"/>
    <s v="Gabriel Barros dos Santos"/>
    <s v="Aquisição de servidor mono 06 núcleos DC 121794"/>
    <s v="Sim"/>
    <n v="13600"/>
    <m/>
    <n v="13600"/>
    <n v="0"/>
    <n v="1"/>
    <x v="0"/>
    <x v="1"/>
  </r>
  <r>
    <x v="20"/>
    <d v="2025-02-04T00:00:00"/>
    <n v="18916"/>
    <s v="FNC"/>
    <s v="Transposição interna"/>
    <s v="Estorno do remanejamento nº 2025 50035486, de 22/01/2025 - REMANEJAMENTO 50085203 / 2025 - Contrapartida GC 4640"/>
    <s v="Sim"/>
    <n v="15455.75"/>
    <m/>
    <n v="15455.75"/>
    <n v="0"/>
    <n v="2"/>
    <x v="1"/>
    <x v="1"/>
  </r>
  <r>
    <x v="21"/>
    <m/>
    <n v="19027"/>
    <s v="FMT"/>
    <s v="Marco Antonio Meira"/>
    <s v="Aquisição de produtos hidráulicos para uso imediato no laboratório de Criogenia do depto. FMT do IF"/>
    <s v="Sim"/>
    <n v="96"/>
    <m/>
    <n v="96"/>
    <n v="0"/>
    <n v="1"/>
    <x v="0"/>
    <x v="2"/>
  </r>
  <r>
    <x v="21"/>
    <d v="2025-01-24T00:00:00"/>
    <n v="18869"/>
    <s v="FMT"/>
    <s v="Reserva"/>
    <s v="Aquisição de tubos, baterias e condutores elétricos DC 121190"/>
    <s v="Não"/>
    <n v="1601.85"/>
    <m/>
    <n v="0"/>
    <n v="1601.85"/>
    <n v="1"/>
    <x v="0"/>
    <x v="2"/>
  </r>
  <r>
    <x v="21"/>
    <d v="2025-01-27T00:00:00"/>
    <n v="18877"/>
    <s v="FMT"/>
    <s v="Gustavo Henrico de Souza Miranda"/>
    <s v="Aquisição de tubos, bateria selada e condutores elétricos DC 121190 NE 422486/422494/422508"/>
    <s v="Sim"/>
    <n v="1466.6"/>
    <m/>
    <n v="1466.6"/>
    <n v="0"/>
    <n v="1"/>
    <x v="0"/>
    <x v="2"/>
  </r>
  <r>
    <x v="21"/>
    <d v="2025-01-31T00:00:00"/>
    <n v="18858"/>
    <s v="FMT"/>
    <s v="Tuguri Edige Comercial Ltda"/>
    <s v="Aquisição de equipamentos para Laboratório medidor de gases DC 122685 PROC SEI : 15400000100/2025-67"/>
    <s v="Sim"/>
    <n v="3900"/>
    <m/>
    <n v="3900"/>
    <n v="0"/>
    <n v="1"/>
    <x v="0"/>
    <x v="2"/>
  </r>
  <r>
    <x v="22"/>
    <d v="2025-01-14T00:00:00"/>
    <n v="18821"/>
    <s v="ATA-VEICULO"/>
    <s v="Trivale Instituicao de Pagamento Ltda."/>
    <s v="NE.00124248 - Contrato 16/2022 - RUSP - Prestação de serviços de Gerenciamento do Abastecimento de Combustíveis em Veículos e Equipamentos - Exercício 2.025..."/>
    <s v="Sim"/>
    <n v="13874.75"/>
    <m/>
    <n v="13874.75"/>
    <n v="0"/>
    <n v="1"/>
    <x v="0"/>
    <x v="0"/>
  </r>
  <r>
    <x v="22"/>
    <d v="2025-01-14T00:00:00"/>
    <n v="18822"/>
    <s v="ATA-VEICULO"/>
    <s v="Associacao dos Taxis PRIME"/>
    <s v="NE.00121567 - Contrato de transporte por táxi - Exercício 2.025..."/>
    <s v="Sim"/>
    <n v="4482"/>
    <m/>
    <n v="4482"/>
    <n v="0"/>
    <n v="1"/>
    <x v="0"/>
    <x v="0"/>
  </r>
  <r>
    <x v="22"/>
    <d v="2025-02-05T00:00:00"/>
    <n v="18923"/>
    <s v="DIR"/>
    <s v="Pool"/>
    <s v="Código: 33146 Unidade Solicitante: 43-IF Centro Gerencial: \DIR\ATA Solicitante: Antonio Terassi Neto (2638499) E-mail do solicitante: aterassi@if.usp.br Polo Gestor: 1 - POOL-C Período: 19/01/2025 09:30 a 25/01/2025 13:45 Veículo: VAN / PASSAGEIRO Passageiros: 10 Finalidade: O XXVI Simpósio Nacional de Ensino de Física (XXVI SNEF) será realizado no Campus do Gragoatá da Universidade Federal Fluminense, na cidade de Niterói, RJ, entre os dias 20 e 24 de janeiro de 2025."/>
    <s v="Sim"/>
    <n v="1309.4000000000001"/>
    <m/>
    <n v="1309.4000000000001"/>
    <n v="0"/>
    <n v="2"/>
    <x v="1"/>
    <x v="0"/>
  </r>
  <r>
    <x v="22"/>
    <d v="2025-03-26T00:00:00"/>
    <n v="19064"/>
    <s v="ATA"/>
    <s v="Transposicao Interna"/>
    <s v="Rem.50152148 - Código: 202500000846 - Descrição: #33925 - Período: 11/03/2025 08:30 a 11/03/2025 14:00 (0 diária(s)), Passageiros: 0, Tipo: CAMINHÃO, Atividade Didática: Não, Finalidade: Serviço interno de transporte de material da biblioteca para outro setor...."/>
    <s v="Sim"/>
    <n v="128.34"/>
    <m/>
    <n v="128.34"/>
    <n v="0"/>
    <n v="3"/>
    <x v="2"/>
    <x v="0"/>
  </r>
  <r>
    <x v="22"/>
    <d v="2025-04-01T00:00:00"/>
    <n v="19083"/>
    <s v="ATA"/>
    <s v="Transposicao Interna"/>
    <s v="Rem. 50164260 - Código: 202500000898 - #33926 - Período: 12/03/2025 08:30 a 12/03/2025 14:00 (0 diária(s)), Passageiros: 0, Tipo: CAMINHÃO, Atividade Didática: Não, Finalidade: Serviço interno de transporte de material da biblioteca para outro setor - GC 4711..."/>
    <s v="Sim"/>
    <n v="128.34"/>
    <m/>
    <n v="128.34"/>
    <n v="0"/>
    <n v="4"/>
    <x v="3"/>
    <x v="0"/>
  </r>
  <r>
    <x v="22"/>
    <d v="2025-06-18T00:00:00"/>
    <n v="19333"/>
    <s v="ATA-VEICULO"/>
    <s v="Transposicao Interna"/>
    <s v="Rem. 503357928 - Código: 202500001926 - Descrição: #35615 - Período: 18/06/2025 08:30 a 18/06/2025 11:00 (0 diária(s)), Passageiros: 1, Tipo: CAMINHÃO, Atividade Didática: Não, Finalidade: Transporte de uma mesa ótica - GO 19332.."/>
    <s v="Sim"/>
    <n v="64.17"/>
    <m/>
    <n v="64.17"/>
    <n v="0"/>
    <n v="6"/>
    <x v="5"/>
    <x v="0"/>
  </r>
  <r>
    <x v="23"/>
    <d v="2025-02-24T00:00:00"/>
    <n v="18984"/>
    <s v="FEP"/>
    <s v="MAMUTE ELETRONICA LTDA - ME"/>
    <s v="Compra urgente de materiais eletrônicos pois nos projetos de pesquisa coordenados pelo Prof. Cristiano, há a necessidade de desenvolver dispositivos para movimentação e controle utilizando componentes eletrônicos controlados via software. Estes materiais darão suporte para estes projetos, beneficiando os projetos do GFCx."/>
    <s v="Sim"/>
    <n v="992.32"/>
    <m/>
    <n v="992.32"/>
    <n v="0"/>
    <n v="2"/>
    <x v="1"/>
    <x v="2"/>
  </r>
  <r>
    <x v="23"/>
    <d v="2025-03-10T00:00:00"/>
    <n v="19018"/>
    <s v="FEP"/>
    <s v="MAMUTE ELETRONICA LTDA - ME"/>
    <s v="Compra urgente de materiais eletrônicos pois nos projetos de pesquisa coordenados pelo Prof. Cristiano, há a necessidade de desenvolver dispositivos para movimentação e controle utilizando componentes eletrônicos controlados via software. Estes materiais darão suporte para estes projetos, beneficiando os projetos do GFCx."/>
    <s v="Sim"/>
    <n v="469.79"/>
    <m/>
    <n v="469.79"/>
    <n v="0"/>
    <n v="3"/>
    <x v="2"/>
    <x v="2"/>
  </r>
  <r>
    <x v="23"/>
    <d v="2025-04-17T00:00:00"/>
    <n v="19119"/>
    <s v="FEP"/>
    <s v="Queller Informática"/>
    <s v="Compra urgente de materiais para conserto de computador utilizado para pesquisas coordenadas pelo Prof. Cristiano, este computador dá suporte para projetos, beneficiando o GFCx."/>
    <s v="Sim"/>
    <n v="1270"/>
    <m/>
    <n v="1270"/>
    <n v="0"/>
    <n v="4"/>
    <x v="3"/>
    <x v="2"/>
  </r>
  <r>
    <x v="23"/>
    <d v="2025-04-24T00:00:00"/>
    <n v="19134"/>
    <s v="FEP"/>
    <s v="SHIMADZU DO BRASIL COMÉRCIO LTDA"/>
    <s v="Necessidade urgente de conserto do Analisador Térmico do laboratório do GFCx localizado na sala 134, Ed. Adma Jafet. O equipamento é utilizado para análise de calorimetria e há a necessidade urgente do conserto pois há amostras para serem medidas para teses de doutorado e outras pesquisas."/>
    <s v="Sim"/>
    <n v="1060"/>
    <m/>
    <n v="1060"/>
    <n v="0"/>
    <n v="4"/>
    <x v="3"/>
    <x v="2"/>
  </r>
  <r>
    <x v="23"/>
    <d v="2025-06-06T00:00:00"/>
    <n v="19305"/>
    <s v="FEP"/>
    <s v="Diárias"/>
    <s v="Pgto Diária N° 202500042 - Dennys Reis - 5643494 Unidade - Destino: São Carlos/SP-Brasil Convênio: 0 - Saída Prevista: 09/06/2025 - 07:00 Término Prevista: 13/06/2025 - 18:00 Diárias Nacionais: Completas: 4 - Simples: 1 - Finalidade da Diária: Desenvolver trabalho científico no laboratório do Prof. Dr. Lino Misoguti, no Instituto de Física de São Carlos da USP. Aprender e fazer experimentos com a técnica de óptica não linear denominada rotação não linear da polarização elíptica (RNLPE), criada e desenvolvida pelo prof. Misoguti."/>
    <s v="Sim"/>
    <n v="2498.85"/>
    <m/>
    <n v="2498.85"/>
    <n v="0"/>
    <n v="6"/>
    <x v="5"/>
    <x v="2"/>
  </r>
  <r>
    <x v="24"/>
    <d v="2025-01-15T00:00:00"/>
    <n v="18834"/>
    <s v="ATA"/>
    <s v="Albatroz Segurança e Vigilância Ltda."/>
    <s v="NE.01658211 - Contrato de Serviços de Vigilância e Segurança Patrimonial - DC 106744 / 2024 - RUSP - Alterado o valor de R$ 824.770,05..."/>
    <s v="Sim"/>
    <n v="692388.72"/>
    <m/>
    <n v="692388.72"/>
    <n v="0"/>
    <n v="1"/>
    <x v="0"/>
    <x v="0"/>
  </r>
  <r>
    <x v="24"/>
    <d v="2025-01-15T00:00:00"/>
    <n v="18832"/>
    <s v="ATA"/>
    <s v="Viva Servicos Ltda."/>
    <s v="NE.00146969 - Contrato N.o 14/2022 - RUSP - Serviços de limpeza, asseio e conservação predial - Exercício 2.025..."/>
    <s v="Sim"/>
    <n v="318000.18"/>
    <m/>
    <n v="318000.18"/>
    <n v="0"/>
    <n v="1"/>
    <x v="0"/>
    <x v="0"/>
  </r>
  <r>
    <x v="24"/>
    <d v="2025-01-15T00:00:00"/>
    <n v="18833"/>
    <s v="ATA"/>
    <s v="Albatroz Segurança e Vigilância Ltda."/>
    <s v="NE.00147680 - Contrato n.o 07/2020 - RUSP - Contrato de Serviços de Vigilância e Segurança Patrimonial - Exercício 2.025..."/>
    <s v="Sim"/>
    <n v="327665.52"/>
    <m/>
    <n v="327665.52"/>
    <n v="0"/>
    <n v="1"/>
    <x v="0"/>
    <x v="0"/>
  </r>
  <r>
    <x v="24"/>
    <d v="2025-02-27T00:00:00"/>
    <n v="19006"/>
    <s v="ATA"/>
    <s v="Viva Servicos Ltda."/>
    <s v="NE.00961719 - Reforço da NE.00146969 - Contrato N.o 14/2022 - RUSP - Serviços de limpeza, asseio e conservação predial - Exercício 2.025..."/>
    <s v="Sim"/>
    <n v="14101.05"/>
    <m/>
    <n v="14101.05"/>
    <n v="0"/>
    <n v="2"/>
    <x v="1"/>
    <x v="0"/>
  </r>
  <r>
    <x v="24"/>
    <d v="2025-03-07T00:00:00"/>
    <n v="19019"/>
    <s v="ATA"/>
    <s v="Albatroz Segurança e Vigilância Ltda."/>
    <s v="NE.01025600 - Reforço da NE.00147680 - Contrato n.o 07/2020 - RUSP - Contrato de Serviços de Vigilância e Segurança Patrimonial - Exercício 2.025..."/>
    <s v="Sim"/>
    <n v="14612.13"/>
    <m/>
    <n v="14612.13"/>
    <n v="0"/>
    <n v="3"/>
    <x v="2"/>
    <x v="0"/>
  </r>
  <r>
    <x v="24"/>
    <d v="2025-03-19T00:00:00"/>
    <n v="19042"/>
    <s v="ATA"/>
    <s v="Viva Servicos Ltda."/>
    <s v="NE.01264485 - Reforço da NE.00146969 - Contrato N.o 14/2022 - RUSP - Serviços de limpeza, asseio e conservação predial - Exercício 2.025..."/>
    <s v="Sim"/>
    <n v="996303.69"/>
    <m/>
    <n v="996303.69"/>
    <n v="0"/>
    <n v="3"/>
    <x v="2"/>
    <x v="0"/>
  </r>
  <r>
    <x v="25"/>
    <d v="2025-06-27T00:00:00"/>
    <n v="19335"/>
    <s v="DIR"/>
    <s v="Transposição interna"/>
    <s v="Verba transferida para o RD Vitor R Vanin - GC 4753"/>
    <s v="Sim"/>
    <n v="6375"/>
    <m/>
    <n v="6375"/>
    <n v="0"/>
    <n v="6"/>
    <x v="5"/>
    <x v="1"/>
  </r>
  <r>
    <x v="26"/>
    <d v="2025-01-16T00:00:00"/>
    <n v="18840"/>
    <s v="FMT"/>
    <s v="Reserva"/>
    <s v="Aquisição de mobiliário DC 125226 Reserva 153124 Proc SEI 15400008570/2024-98"/>
    <s v="Sim"/>
    <n v="5880"/>
    <m/>
    <n v="5880"/>
    <n v="0"/>
    <n v="1"/>
    <x v="0"/>
    <x v="2"/>
  </r>
  <r>
    <x v="27"/>
    <d v="2025-01-29T00:00:00"/>
    <n v="18892"/>
    <s v="DIR-CCIF"/>
    <s v="Phonoway Soluções em Teleinformática"/>
    <s v="Aquisição de telefones VoIP utilizando a ata de registro de preço resultante do pregão 10-2024, Processo SEI 154.00005048/2024-54. O recurso a ser utilizado é proveniente dos remanejamentos 50090183, 50164624, 50164608 e 50164586 de 2024. Dc 6148 NE 454620"/>
    <s v="Sim"/>
    <n v="17375"/>
    <m/>
    <n v="17375"/>
    <n v="0"/>
    <n v="1"/>
    <x v="0"/>
    <x v="5"/>
  </r>
  <r>
    <x v="27"/>
    <d v="2025-02-05T00:00:00"/>
    <n v="18928"/>
    <s v="DIR-CCIF"/>
    <s v="CETI-SC"/>
    <s v="Devolução do Remanejamento 50592260 / 2024 - Referente a Aquisição de 2 minicomputadores i5 tipo 1, por meio de ata de registro de preços do Instituto de Física que não foi possível comprar - Remanejamento N° 2025 50088709"/>
    <s v="Sim"/>
    <n v="10944"/>
    <m/>
    <n v="10944"/>
    <n v="0"/>
    <n v="2"/>
    <x v="1"/>
    <x v="5"/>
  </r>
  <r>
    <x v="27"/>
    <d v="2025-02-05T00:00:00"/>
    <n v="18929"/>
    <s v="DIR-CCIF"/>
    <s v="MAC"/>
    <s v="Devolução de saldo remanescente de remanejamentos feitos em 2024 para compra de diversos equipamentos pelo registro de preço do IFUSP - Remanejamento N° 2025 50088725"/>
    <s v="Sim"/>
    <n v="350.38"/>
    <m/>
    <n v="350.38"/>
    <n v="0"/>
    <n v="2"/>
    <x v="1"/>
    <x v="5"/>
  </r>
  <r>
    <x v="28"/>
    <m/>
    <n v="19030"/>
    <s v="FNC"/>
    <s v="Marco Aurelio Lisboa Leite"/>
    <s v="Compra emergencial de material elétrico para manutenção do laboratório HEPIC."/>
    <s v="Sim"/>
    <n v="470.26"/>
    <m/>
    <n v="470.26"/>
    <n v="0"/>
    <n v="1"/>
    <x v="0"/>
    <x v="2"/>
  </r>
  <r>
    <x v="28"/>
    <m/>
    <n v="19076"/>
    <s v="FNC"/>
    <s v="Wescley Teixeira"/>
    <s v="Prestação de serviço referente ao desenvolvimento de Portal Web para Grupo de Pesquisa HEPIC-IFUSP. Página da vertente brasileira do IPPOG (International Particle Physics Outreach Group, um grupo internacional de divulgação das Física de Partículas)."/>
    <s v="Sim"/>
    <n v="2500"/>
    <m/>
    <n v="2500"/>
    <n v="0"/>
    <n v="1"/>
    <x v="0"/>
    <x v="2"/>
  </r>
  <r>
    <x v="28"/>
    <m/>
    <n v="19128"/>
    <s v="FNC"/>
    <s v="Marco Aurelio Lisboa Leite"/>
    <s v="Compra de calcado segurança para sala limpa HEPIC"/>
    <s v="Sim"/>
    <n v="495.53"/>
    <m/>
    <n v="495.53"/>
    <n v="0"/>
    <n v="1"/>
    <x v="0"/>
    <x v="2"/>
  </r>
  <r>
    <x v="28"/>
    <d v="2025-01-21T00:00:00"/>
    <n v="18853"/>
    <s v="FNC"/>
    <s v="Marco Aurelio Lisboa Leite"/>
    <s v="Compra de componentes eletrônicos para laboratório (HEPIC). Reembolso Marco Leite, material pago via transferência bancária"/>
    <s v="Sim"/>
    <n v="744.39"/>
    <m/>
    <n v="744.39"/>
    <n v="0"/>
    <n v="1"/>
    <x v="0"/>
    <x v="2"/>
  </r>
  <r>
    <x v="28"/>
    <d v="2025-01-28T00:00:00"/>
    <n v="18878"/>
    <s v="FNC"/>
    <s v="Marco Aurelio Lisboa Leite"/>
    <s v="Compra componentes eletrotônicos para laboratório"/>
    <s v="Sim"/>
    <n v="17.82"/>
    <m/>
    <n v="17.82"/>
    <n v="0"/>
    <n v="1"/>
    <x v="0"/>
    <x v="2"/>
  </r>
  <r>
    <x v="28"/>
    <d v="2025-01-30T00:00:00"/>
    <n v="18901"/>
    <s v="FNC"/>
    <s v="Transposição interna"/>
    <s v="Referente taxa adm 10% GC 4609 - Recibo 04/2025 - Recebemos de Woo Freight Co, Ltd - Korea referente a venda de 120 Sampa (Sampa Tested Good)"/>
    <s v="Sim"/>
    <n v="2463.79"/>
    <m/>
    <n v="2463.79"/>
    <n v="0"/>
    <n v="1"/>
    <x v="0"/>
    <x v="2"/>
  </r>
  <r>
    <x v="28"/>
    <d v="2025-01-30T00:00:00"/>
    <n v="18902"/>
    <s v="FNC"/>
    <s v="POLI"/>
    <s v="Valor referente a 50% da venda de 120 Sampa (Sampa Tested Good) para o professor Wilhelmus van Noije - Remanejamento N° 2025 50078169"/>
    <s v="Sim"/>
    <n v="22174.11"/>
    <m/>
    <n v="22174.11"/>
    <n v="0"/>
    <n v="1"/>
    <x v="0"/>
    <x v="2"/>
  </r>
  <r>
    <x v="28"/>
    <d v="2025-01-30T00:00:00"/>
    <n v="18903"/>
    <s v="FNC"/>
    <s v="POLI"/>
    <s v="Valor referente a 50% da venda de 120 Sampa (Sampa Tested Good) para o professor Wilhelmus van Noije Remanejamento N° 2025 50078487"/>
    <s v="Sim"/>
    <n v="11087.05"/>
    <m/>
    <n v="11087.05"/>
    <n v="0"/>
    <n v="1"/>
    <x v="0"/>
    <x v="2"/>
  </r>
  <r>
    <x v="28"/>
    <d v="2025-02-17T00:00:00"/>
    <n v="18946"/>
    <s v="FNC"/>
    <s v="Marcel Keiji Kuriyama"/>
    <s v="4 Vibrastop de 70kg cada, rosca 3/8&quot; / para manutenção da infraestrutura do laboratório HEPIC/IFUSP"/>
    <s v="Sim"/>
    <n v="112"/>
    <m/>
    <n v="112"/>
    <n v="0"/>
    <n v="2"/>
    <x v="1"/>
    <x v="2"/>
  </r>
  <r>
    <x v="28"/>
    <d v="2025-02-18T00:00:00"/>
    <n v="18966"/>
    <s v="FNC"/>
    <s v="Marcel Keiji Kuriyama"/>
    <s v="Válvulas e conexões pneumáticas para a manutenção da infraestrutura do laboratório HEPIC/IFUSP"/>
    <s v="Sim"/>
    <n v="763.94"/>
    <m/>
    <n v="763.94"/>
    <n v="0"/>
    <n v="2"/>
    <x v="1"/>
    <x v="2"/>
  </r>
  <r>
    <x v="28"/>
    <d v="2025-03-21T00:00:00"/>
    <n v="19044"/>
    <s v="FNC"/>
    <s v="Marcel Keiji Kuriyama"/>
    <s v="10 caixas com 100 unidades de Luva Nitrilica preta sem pó / Para uso no laboratório HEPIC/IFUSP"/>
    <s v="Sim"/>
    <n v="324.47000000000003"/>
    <m/>
    <n v="324.47000000000003"/>
    <n v="0"/>
    <n v="3"/>
    <x v="2"/>
    <x v="2"/>
  </r>
  <r>
    <x v="28"/>
    <d v="2025-04-13T00:00:00"/>
    <n v="19110"/>
    <s v="FNC"/>
    <s v="Ricardo Menegasso"/>
    <s v="Tomada industrial femea 3P+T 32A 200/250V / Para manutenção da infraestrutura do laboratório HEPIC/IFUSP"/>
    <s v="Sim"/>
    <n v="251.7"/>
    <m/>
    <n v="251.7"/>
    <n v="0"/>
    <n v="4"/>
    <x v="3"/>
    <x v="2"/>
  </r>
  <r>
    <x v="28"/>
    <d v="2025-04-29T00:00:00"/>
    <n v="19145"/>
    <s v="FNC"/>
    <s v="Marco Aurelio Lisboa Leite"/>
    <s v="Material para manutenção das instalações do laboratório HEPIC"/>
    <s v="Sim"/>
    <n v="147.28"/>
    <m/>
    <n v="147.28"/>
    <n v="0"/>
    <n v="4"/>
    <x v="3"/>
    <x v="2"/>
  </r>
  <r>
    <x v="28"/>
    <d v="2025-05-05T00:00:00"/>
    <n v="19165"/>
    <s v="FNC"/>
    <s v="Marcel Keiji Kuriyama"/>
    <s v="Parafusos, porcas e arruelas de aço inox para manutenção da infra-estrutura do laboratório HEPIC/IFUSP"/>
    <s v="Sim"/>
    <n v="249"/>
    <m/>
    <n v="249"/>
    <n v="0"/>
    <n v="5"/>
    <x v="4"/>
    <x v="2"/>
  </r>
  <r>
    <x v="28"/>
    <d v="2025-05-20T00:00:00"/>
    <n v="19222"/>
    <s v="FNC"/>
    <s v="Marcel Keiji Kuriyama"/>
    <s v="Compra de válvulas e conexões pneumáticas para manutenção da infraestrutura do laboratório HEPIC/IFUSP."/>
    <s v="Sim"/>
    <n v="580.55999999999995"/>
    <m/>
    <n v="580.55999999999995"/>
    <n v="0"/>
    <n v="5"/>
    <x v="4"/>
    <x v="2"/>
  </r>
  <r>
    <x v="28"/>
    <d v="2025-05-25T00:00:00"/>
    <n v="19236"/>
    <s v="FNC"/>
    <s v="Marco Aurelio Lisboa Leite"/>
    <s v="Compra material para laboratório"/>
    <s v="Sim"/>
    <n v="152.63999999999999"/>
    <m/>
    <n v="152.63999999999999"/>
    <n v="0"/>
    <n v="5"/>
    <x v="4"/>
    <x v="2"/>
  </r>
  <r>
    <x v="28"/>
    <d v="2025-05-25T00:00:00"/>
    <n v="19237"/>
    <s v="FNC"/>
    <s v="Marco Aurelio Lisboa Leite"/>
    <s v="Compra material para laboratório"/>
    <s v="Sim"/>
    <n v="62.9"/>
    <m/>
    <n v="62.9"/>
    <n v="0"/>
    <n v="5"/>
    <x v="4"/>
    <x v="2"/>
  </r>
  <r>
    <x v="28"/>
    <d v="2025-06-06T00:00:00"/>
    <n v="19301"/>
    <s v="FNC"/>
    <s v="Marcel Keiji Kuriyama"/>
    <s v="Bandeja de rack 2U para manutenção da infraestrutura do laboratório HEPIC/IFUSP"/>
    <s v="Não"/>
    <n v="85.63"/>
    <m/>
    <n v="0"/>
    <n v="85.63"/>
    <n v="6"/>
    <x v="5"/>
    <x v="2"/>
  </r>
  <r>
    <x v="28"/>
    <d v="2025-06-09T00:00:00"/>
    <n v="19308"/>
    <s v="FNC"/>
    <s v="Marcel Keiji Kuriyama"/>
    <s v="6 Cotovelo macho de latão e 10 porca 3/8"/>
    <s v="Não"/>
    <n v="191.48"/>
    <m/>
    <n v="0"/>
    <n v="191.48"/>
    <n v="6"/>
    <x v="5"/>
    <x v="2"/>
  </r>
  <r>
    <x v="28"/>
    <d v="2025-06-11T00:00:00"/>
    <n v="19313"/>
    <s v="FNC"/>
    <s v="Marcel Keiji Kuriyama"/>
    <s v="Porcas e parafusos de plástico para a manutenção da infraestrutura do laboratório HEPIC/IFUSP"/>
    <s v="Não"/>
    <n v="235"/>
    <m/>
    <n v="0"/>
    <n v="235"/>
    <n v="6"/>
    <x v="5"/>
    <x v="2"/>
  </r>
  <r>
    <x v="28"/>
    <d v="2025-06-17T00:00:00"/>
    <n v="19319"/>
    <s v="FNC"/>
    <s v="Ricardo Menegasso"/>
    <s v="Compra de componentes eletrônicos para a manutenção da infra-estrutura do laboratório HEPIC/IFUSP"/>
    <s v="Não"/>
    <n v="140.72"/>
    <m/>
    <n v="0"/>
    <n v="140.72"/>
    <n v="6"/>
    <x v="5"/>
    <x v="2"/>
  </r>
  <r>
    <x v="28"/>
    <d v="2025-07-02T00:00:00"/>
    <n v="19341"/>
    <s v="FNC"/>
    <s v="Marcel Keiji Kuriyama"/>
    <s v="7 unidades de Conector metálico 1/4&quot; BSP x tubo 6mm para manutenção da infraestrutura do laboratório HEPIC/IFUSP"/>
    <s v="Não"/>
    <n v="159.94999999999999"/>
    <m/>
    <n v="0"/>
    <n v="159.94999999999999"/>
    <n v="7"/>
    <x v="6"/>
    <x v="2"/>
  </r>
  <r>
    <x v="28"/>
    <d v="2025-07-08T00:00:00"/>
    <n v="19352"/>
    <s v="FNC"/>
    <s v="Marcel Keiji Kuriyama"/>
    <s v="Compra de filamento flexível (TPU) para impressão 3D, para manutenção da infraestrutura do laboratório HEPIC/IFUSP"/>
    <s v="Não"/>
    <n v="255"/>
    <m/>
    <n v="0"/>
    <n v="255"/>
    <n v="7"/>
    <x v="6"/>
    <x v="2"/>
  </r>
  <r>
    <x v="29"/>
    <d v="2025-03-18T00:00:00"/>
    <n v="19035"/>
    <s v="DIR-CCEX"/>
    <s v="Auxílio financeiro Aluno"/>
    <s v="Participação no Simpósio 90 Anos de Física No IFUSP Vitória Vieira Chirazava, Rebeca Alice Santos Leiva, Mariana Madeo Morilhas e Lucas Marins NE 5263511, NE 5263520, NE 5263538 e NE 5263546 Obs: Empenhos feitos em 2024"/>
    <s v="Sim"/>
    <n v="2400"/>
    <m/>
    <n v="2400"/>
    <n v="0"/>
    <n v="3"/>
    <x v="2"/>
    <x v="6"/>
  </r>
  <r>
    <x v="30"/>
    <d v="2025-01-29T00:00:00"/>
    <n v="18886"/>
    <s v="ATO"/>
    <s v="Costa Paiva Engenharia Ltda."/>
    <s v="NE.02805234 - Reforma da Cobertura do Edifício Oscar Sala - DDC 207346 - DC 0106523 - Alterado o valor de R$ 896.948,25..."/>
    <s v="Sim"/>
    <n v="625300"/>
    <m/>
    <n v="625300"/>
    <n v="0"/>
    <n v="1"/>
    <x v="0"/>
    <x v="0"/>
  </r>
  <r>
    <x v="31"/>
    <d v="2025-04-17T00:00:00"/>
    <n v="19120"/>
    <s v="DIR"/>
    <s v="Bolsa Intercâmbio"/>
    <s v="Bolsa Intercâmbio - Internacionalização com Inclusão - Mulheres na Pós-graduação - Processo: 24.1.240.43.0"/>
    <s v="Sim"/>
    <n v="20000"/>
    <m/>
    <n v="20000"/>
    <n v="0"/>
    <n v="4"/>
    <x v="3"/>
    <x v="0"/>
  </r>
  <r>
    <x v="31"/>
    <d v="2025-06-06T00:00:00"/>
    <n v="19302"/>
    <s v="DIR"/>
    <s v="AUCANI"/>
    <s v="Remanejamento N° 2025 50302069 - Grupo 246 - Programa de Bolsas Intercâmbio Internacional - Devolução referente ao REMANEJAMENTO 50273628 / 2024- Grupo 246 - Programa de Bolsas Intercâmbio Internacional - Edital AUCANI 1915/2024 - Portaria GR 6640/2015"/>
    <s v="Sim"/>
    <n v="56000"/>
    <m/>
    <n v="56000"/>
    <n v="0"/>
    <n v="6"/>
    <x v="5"/>
    <x v="0"/>
  </r>
  <r>
    <x v="32"/>
    <d v="2025-01-15T00:00:00"/>
    <n v="18838"/>
    <s v="FAP"/>
    <s v="AIRPHOENIX SERVIÇOS INTERNACIONAIS LTDA"/>
    <s v="Despesa de despacho aduaneiro referente a importação de coletor automatizado de bioaerossóis - filme de poliéster - DC 88207/2024 - NE 148619/2025 - Processo: 154.0000451/2024-97 - Complemento GO 18837"/>
    <s v="Sim"/>
    <n v="3634"/>
    <m/>
    <n v="3634"/>
    <n v="0"/>
    <n v="1"/>
    <x v="0"/>
    <x v="1"/>
  </r>
  <r>
    <x v="32"/>
    <d v="2025-02-04T00:00:00"/>
    <n v="18918"/>
    <s v="FAP"/>
    <s v="Transposição interna"/>
    <s v="Ressarcimento de grupo orçamentário, em razão de desembaraço aduaneiro - REMANEJAMENTO 50085165 / 2025 - - Contrapartida GC 4642"/>
    <s v="Sim"/>
    <n v="3634"/>
    <m/>
    <n v="3634"/>
    <n v="0"/>
    <n v="2"/>
    <x v="1"/>
    <x v="1"/>
  </r>
  <r>
    <x v="33"/>
    <m/>
    <n v="18914"/>
    <s v="FGE"/>
    <s v="Technolab Soluções"/>
    <s v="Serviço de manutenção preventiva simples com calibração em balança analítica. Nº de Patrimônio 043.008765"/>
    <s v="Sim"/>
    <n v="800"/>
    <m/>
    <n v="800"/>
    <n v="0"/>
    <n v="1"/>
    <x v="0"/>
    <x v="2"/>
  </r>
  <r>
    <x v="34"/>
    <d v="2025-02-10T00:00:00"/>
    <n v="18948"/>
    <s v="FEP"/>
    <s v="PRPI"/>
    <s v="Devolução do saldo remanescente referente ao Prog Inst de Apoio aos Novos Docentes da USP - REMANEJAMENTO 50183066 / 2023 - Edital PRPI Programa de Apoio a Novos Docentes- ano 2023- edição 1 (39) - Remanejamento N° 2025 50095365"/>
    <s v="Sim"/>
    <n v="702.4"/>
    <m/>
    <n v="702.4"/>
    <n v="0"/>
    <n v="2"/>
    <x v="1"/>
    <x v="1"/>
  </r>
  <r>
    <x v="35"/>
    <d v="2025-05-08T00:00:00"/>
    <n v="19194"/>
    <s v="FNC"/>
    <s v="Diárias"/>
    <s v="Pgto Diária N° 202500026 - Valdir Brunetti Scarduelli - Destino: Buenos Aires/DF-Argentina Convênio: 0 Saida Prevista: 18/05/2025 - 00:01 Término Prevista: 24/05/2025 - 23:59 Diárias Internacionais: 7 - Finalidade da Diária: Serão realizadas medidas em coincidência temporal para a identificação de fragmentos provenientes de reações de breakup induzidas pelo projétil fracamente ligado 10B em alvos de 118Sn e 197Au."/>
    <s v="Sim"/>
    <n v="12850.43"/>
    <m/>
    <n v="12850.43"/>
    <n v="0"/>
    <n v="5"/>
    <x v="4"/>
    <x v="1"/>
  </r>
  <r>
    <x v="35"/>
    <d v="2025-06-03T00:00:00"/>
    <n v="19281"/>
    <s v="FNC"/>
    <s v="Meru Viagens EIRELI"/>
    <s v="Pagamento do passagem aérea para trabalho científico no Centro Atómico Constituyentes - Buenos Aires - Argentina - de 18 a 24/05/2025 - DDC 122431 - Fatura 28099..."/>
    <s v="Sim"/>
    <n v="1957.81"/>
    <m/>
    <n v="1957.81"/>
    <n v="0"/>
    <n v="6"/>
    <x v="5"/>
    <x v="1"/>
  </r>
  <r>
    <x v="36"/>
    <d v="2025-01-15T00:00:00"/>
    <n v="18837"/>
    <s v="FAP"/>
    <s v="AIRPHOENIX SERVIÇOS INTERNACIONAIS LTDA"/>
    <s v="Despesa de despacho aduaneiro referente a importação de coletor automatizado de bioaerossóis - filme de poliéster - DC 88207/2024 - NE 148252/2025 - Processo: 154.0000451/2024-97 - Complemento GO 18838"/>
    <s v="Sim"/>
    <n v="5173.01"/>
    <m/>
    <n v="5173.01"/>
    <n v="0"/>
    <n v="1"/>
    <x v="0"/>
    <x v="1"/>
  </r>
  <r>
    <x v="36"/>
    <d v="2025-02-04T00:00:00"/>
    <n v="18917"/>
    <s v="FAP"/>
    <s v="Transposição interna"/>
    <s v="Ressarcimento de grupo orçamentário, devido uma importação que estava aguardando desembaraço aduaneiro REMANEJAMENTO 50085181 / 2025 - Contrapartida GC 4641"/>
    <s v="Sim"/>
    <n v="5173.01"/>
    <m/>
    <n v="5173.01"/>
    <n v="0"/>
    <n v="2"/>
    <x v="1"/>
    <x v="1"/>
  </r>
  <r>
    <x v="37"/>
    <d v="2025-01-24T00:00:00"/>
    <n v="18867"/>
    <s v="DIR"/>
    <s v="Imperpluv Impermeabilização Pintura e Reformas EPP"/>
    <s v="Reforma da cobertura FEP - DC 52164 - Processo: 154.00002672/2024-08 - Exercício 2024 NE 4892981/2024 GO18428 e GC 4542 - Exercício de 2025 NE 396353 / 2025"/>
    <s v="Sim"/>
    <n v="240000"/>
    <m/>
    <n v="240000"/>
    <n v="0"/>
    <n v="1"/>
    <x v="0"/>
    <x v="0"/>
  </r>
  <r>
    <x v="38"/>
    <d v="2025-01-30T00:00:00"/>
    <n v="18897"/>
    <s v="DIR"/>
    <s v="PRIP"/>
    <s v="Devolução saldo remanescente referente &quot;Apoio Financeiro a Projetos que visem a promoção do bem estar físico, mental e social dos servidores técnicos administrativos&quot; - Edital PRIP 04/2023 - BEM ESTAR E PERTENCIMENTO. Remanejamento 50171345 / 2024"/>
    <s v="Sim"/>
    <n v="26.08"/>
    <m/>
    <n v="26.08"/>
    <n v="0"/>
    <n v="1"/>
    <x v="0"/>
    <x v="0"/>
  </r>
  <r>
    <x v="38"/>
    <d v="2025-04-25T00:00:00"/>
    <n v="19142"/>
    <s v="DIR"/>
    <s v="Wanda Gabriel Pereira Engel"/>
    <s v="Aquisição de material de apoio para o Projeto &quot;A Ginástica Laboral como Elemento de Bem-Estar e Integração&quot;, contemplado via Edital PRIP nº 01/2024 - Bem-Estar e Pertencimento, da Pró-Reitoria de Inclusão e Pertencimento da USP (PRIP-USP)."/>
    <s v="Sim"/>
    <n v="1499.78"/>
    <m/>
    <n v="1499.78"/>
    <n v="0"/>
    <n v="4"/>
    <x v="3"/>
    <x v="0"/>
  </r>
  <r>
    <x v="38"/>
    <d v="2025-06-06T00:00:00"/>
    <n v="19303"/>
    <s v="DIR"/>
    <s v="Monitores Bolsistas"/>
    <s v="Programa bem estar e movimento Exercício de 2025 - Processo: 25.1.000062.43.6"/>
    <s v="Sim"/>
    <n v="7800"/>
    <m/>
    <n v="7800"/>
    <n v="0"/>
    <n v="6"/>
    <x v="5"/>
    <x v="0"/>
  </r>
  <r>
    <x v="39"/>
    <d v="2025-02-19T00:00:00"/>
    <n v="18973"/>
    <s v="FMA"/>
    <s v="Diárias"/>
    <s v="Pgto Diária N° 202500012 - Eduardo Tremea Casali - 15238441 Unidade - 43 - Instituto de Física - Destino: Cambridge/MA-Estados Unidos da América Convênio: 0 - Saída Prevista: 13/02/2025 - 00:01 Término Prevista: 21/02/2025 - 23:59 Diárias Internacionais: 9 - Finalidade da Diária: Participação na conferência Simons Workshop on Celestial Holography, Harvard -"/>
    <s v="Sim"/>
    <n v="16408.22"/>
    <m/>
    <n v="16408.22"/>
    <n v="0"/>
    <n v="2"/>
    <x v="1"/>
    <x v="1"/>
  </r>
  <r>
    <x v="39"/>
    <d v="2025-05-07T00:00:00"/>
    <n v="19188"/>
    <s v="FMA"/>
    <s v="Diárias"/>
    <s v="Pgto Diária N° 202500028 - Eduardo Tremea Casali - Destino: New York/-Estados Unidos da América Convênio: 0 - Saida Prevista: 13/04/2025 - 00:01 Término Prevista: 15/04/2025 - 23:59 Diárias Internacionais: 3 - Finalidade da Diária: Requere-se o afastamento para participar na conferˆencia Simons Collabora-tion on Celestial Holography Satellite Meeting e na subsequente Simons Collab-oration on Celestial Holography Annual Meeting, ambas em Nova Iorque"/>
    <s v="Sim"/>
    <n v="5491.58"/>
    <m/>
    <n v="5491.58"/>
    <n v="0"/>
    <n v="5"/>
    <x v="4"/>
    <x v="1"/>
  </r>
  <r>
    <x v="40"/>
    <d v="2025-05-12T00:00:00"/>
    <n v="19203"/>
    <s v="FMT"/>
    <s v="Udimaxbr Comercio Ltda."/>
    <s v="NE.03032778 - aquisição de adaptador de conector (cabo conversor gpib-usb) p/ uso no Lab. de Novos Semi Condutores - DDC 75638 - DC 28451 - Alterado o valor de R$ 1.639,14..."/>
    <s v="Sim"/>
    <n v="999"/>
    <m/>
    <n v="999"/>
    <n v="0"/>
    <n v="5"/>
    <x v="4"/>
    <x v="1"/>
  </r>
  <r>
    <x v="40"/>
    <d v="2025-06-05T00:00:00"/>
    <n v="19298"/>
    <s v="FMT"/>
    <s v="The Vienna University of Technology"/>
    <s v="NE.02973005 - Pagamento de taxa de inscrição para participação em conferência na The Vienna University of Technology - Áustria - DDC 161755 - DC 54118 - Alterado de valor de R$ 4.029,99..."/>
    <s v="Sim"/>
    <n v="3705.62"/>
    <m/>
    <n v="3705.62"/>
    <n v="0"/>
    <n v="6"/>
    <x v="5"/>
    <x v="1"/>
  </r>
  <r>
    <x v="40"/>
    <d v="2025-06-05T00:00:00"/>
    <n v="19299"/>
    <s v="FMT"/>
    <s v="Germano Maioli Penello"/>
    <s v="Pagamento de diárias p/ participar na conferência &quot;Mid-IR Optoelectronics: Materials and Devices XVII&quot; - entre os dias 13 a 16 de Julho de 2025. Trabalho aceito para apresentação em formato de poster. Site do evento: https://miomd2025.conf.tuwien.ac.at/..."/>
    <s v="Sim"/>
    <n v="16470.02"/>
    <m/>
    <n v="16470.02"/>
    <n v="0"/>
    <n v="6"/>
    <x v="5"/>
    <x v="1"/>
  </r>
  <r>
    <x v="40"/>
    <d v="2025-06-12T00:00:00"/>
    <n v="19318"/>
    <s v="FMT"/>
    <s v="Banco do Brasil"/>
    <s v="NE.03076511 - Pagamento de taxa bancaria - INVOICE 0 - instituição The Vienna University of Technology - DC 54118 - Alterado o valor de R$ 130,00.."/>
    <s v="Sim"/>
    <n v="125"/>
    <m/>
    <n v="125"/>
    <n v="0"/>
    <n v="6"/>
    <x v="5"/>
    <x v="1"/>
  </r>
  <r>
    <x v="40"/>
    <d v="2025-06-13T00:00:00"/>
    <n v="19324"/>
    <s v="FMT"/>
    <s v="Meru Viagens EIRELI"/>
    <s v="Pagamento do passagem aérea para participação na &quot;Conferência Mid-IR Optoelectronics: Materials and Devices XVII&quot; - Viena - Áustria - de 13 a 16/07/2025 - DDC 161755 - Fatura 28818..."/>
    <s v="Sim"/>
    <n v="9835.23"/>
    <m/>
    <n v="9835.23"/>
    <n v="0"/>
    <n v="6"/>
    <x v="5"/>
    <x v="1"/>
  </r>
  <r>
    <x v="41"/>
    <d v="2025-02-26T00:00:00"/>
    <n v="19002"/>
    <s v="FMT"/>
    <s v="Diárias"/>
    <s v="Pgto Diária N° 202500010 - Luana Sucupira Pedroza - 3284538 Unidade - 43 - Instituto de Física - Destino: Anaheim/CA-Estados Unidos da América Convênio: 0 - Saida Prevista: 15/03/2025 - 00:01 Término Prevista: 22/03/2025 - 23:59 Diárias Internacionais: 8 - Finalidade da Diária: Participação no APS Global Physics Summit - joint March Meeting and April Meeting"/>
    <s v="Sim"/>
    <n v="14789.89"/>
    <m/>
    <n v="14789.89"/>
    <n v="0"/>
    <n v="2"/>
    <x v="1"/>
    <x v="1"/>
  </r>
  <r>
    <x v="41"/>
    <d v="2025-06-02T00:00:00"/>
    <n v="19277"/>
    <s v="FMT"/>
    <s v="Auxilio Aluno"/>
    <s v="NE - 02858257/2025 - João Gabriel Cardozo Castro - Participar dos eventos CNPEM/ILUM-Max Planck Meeting on Electronic Structure Methods and Materials Informatics&quot; e &quot;INCT Materials Informatics Meeting 2025&quot; em Campinas - SP - De 30/06 a 04/07/2025 - Proc. 25.1.105.43.7"/>
    <s v="Sim"/>
    <n v="810"/>
    <m/>
    <n v="810"/>
    <n v="0"/>
    <n v="6"/>
    <x v="5"/>
    <x v="1"/>
  </r>
  <r>
    <x v="42"/>
    <d v="2025-02-05T00:00:00"/>
    <n v="18922"/>
    <s v="DIR"/>
    <s v="Diárias"/>
    <s v="Pgto Diária N° 202500005 - Rafael Ferreira Pinto do Rego Barros, Destino: Campinas/SP-Brasil Saída Prevista: 14/01/2025 - 09:00 Término Prevista: 15/01/2025 - 17:00 Diárias Nacionais: Completas: 1 - Simples: 0 - Finalidade da Diária: Este afastamento visa uma visita à Unicamp, a fim de engajar em discussões com o Prof. Marcelo Terra Cunha. A ocasião se dá diante da visita do Prof. Fernando Melo (CBPF - Rede Rio Quântica), que apresentará seu trabalho na realização da Rede rio Quântica"/>
    <s v="Sim"/>
    <n v="555.29999999999995"/>
    <m/>
    <n v="555.29999999999995"/>
    <n v="0"/>
    <n v="2"/>
    <x v="1"/>
    <x v="1"/>
  </r>
  <r>
    <x v="42"/>
    <d v="2025-05-05T00:00:00"/>
    <n v="19167"/>
    <s v="DIR"/>
    <s v="Diárias"/>
    <s v="Pgto Diária N° 202500016 - Rafael Ferreira Pinto do Rego Barros - Destino: Abu Dhabi/AD-Emirados Árabes Unidos Convênio: 0 Saida Prevista: 03/05/2025 - 00:01 Término Prevista: 09/05/2025 - 23:59 Diárias Internacionais: 7 - Finalidade da Diária: Este afastamento visa a minha participação na conferência PhotonIcs and Electromagnetics Research Symposium - PIERS 2025, para a qual fui convidado. A conferência acontecerá entre 04 e 08/05 em Abu Dhabi."/>
    <s v="Sim"/>
    <n v="12630.91"/>
    <m/>
    <n v="12630.91"/>
    <n v="0"/>
    <n v="5"/>
    <x v="4"/>
    <x v="1"/>
  </r>
  <r>
    <x v="42"/>
    <d v="2025-05-07T00:00:00"/>
    <n v="19185"/>
    <s v="FEP"/>
    <s v="Diárias"/>
    <s v="Pgto Diária N° 202500032 - Rafael Ferreira Pinto do Rego Barros - Destino: Belém/PA-Brasil Convênio: 0 Saída Prevista: 18/05/2025 - 07:55 Término Prevista: 22/05/2025 - 16:05 Diárias Nacionais: Completas: 4 - Simples: 1 - Finalidade da Diária: Este afastamento visa a minha participação no Encontro de Outono da Sociedade Brasileira de Física (EOSBF)"/>
    <s v="Sim"/>
    <n v="2498.85"/>
    <m/>
    <n v="2498.85"/>
    <n v="0"/>
    <n v="5"/>
    <x v="4"/>
    <x v="1"/>
  </r>
  <r>
    <x v="43"/>
    <d v="2025-02-26T00:00:00"/>
    <n v="19000"/>
    <s v="FGE"/>
    <s v="Lucas Medeiros Cornetta"/>
    <s v="Pagamento de Inscrição do Autumn Meeting 2025 - SBF Período: 18 a 22 de maio de 2025 Local: Belém - PA"/>
    <s v="Sim"/>
    <n v="935"/>
    <m/>
    <n v="935"/>
    <n v="0"/>
    <n v="2"/>
    <x v="1"/>
    <x v="1"/>
  </r>
  <r>
    <x v="43"/>
    <d v="2025-05-06T00:00:00"/>
    <n v="19182"/>
    <s v="FGE"/>
    <s v="Diárias"/>
    <s v="Pgto Diária N° 202500031 - Lucas Medeiros Cornetta - Destino: Belém/PA-Brasil Convênio: 0 Saida Prevista: 17/05/2025 - 08:00 Término Prevista: 22/05/2025 - 16:00 Diárias Nacionais: Completas: 5 - Simples: 0 - Finalidade da Diária: Participação no evento científico (congresso) 2025 Autumn Meeting of the Brazilian Physical Society (Encontro de Outono da Sociedade Brasileira de Física - EOSBF2025)."/>
    <s v="Sim"/>
    <n v="2776.5"/>
    <m/>
    <n v="2776.5"/>
    <n v="0"/>
    <n v="5"/>
    <x v="4"/>
    <x v="1"/>
  </r>
  <r>
    <x v="43"/>
    <d v="2025-05-07T00:00:00"/>
    <n v="19186"/>
    <s v="FGE"/>
    <s v="Diárias"/>
    <s v="Pgto Diária N° 202500017 - Lucas Medeiros Cornetta - Destino: Sapporo/-Japão Convênio: 0 Saida Prevista: 28/07/2025 - 00:01 Término Prevista: 06/08/2025 - 23:59 Diárias Internacionais: 10 - Finalidade da Diária: Apresentação oral de trabalho no congresso 34th International Conference on Photonic, Electronic and Atomic Collisions (ICPEAC 2025)."/>
    <s v="Sim"/>
    <n v="18305.28"/>
    <m/>
    <n v="18305.28"/>
    <n v="0"/>
    <n v="5"/>
    <x v="4"/>
    <x v="1"/>
  </r>
  <r>
    <x v="43"/>
    <d v="2025-05-28T00:00:00"/>
    <n v="19263"/>
    <s v="FGE"/>
    <s v="Lucas Medeiros Cornetta"/>
    <s v="Apresentação oral de trabalho no congresso 34th International Conference on Photonic, Electronic and Atomic Collisions (ICPEAC 2025), a ser realizado na cidade de Sapporo, Hokkaido, Japão."/>
    <s v="Sim"/>
    <n v="3139"/>
    <m/>
    <n v="3139"/>
    <n v="0"/>
    <n v="5"/>
    <x v="4"/>
    <x v="1"/>
  </r>
  <r>
    <x v="43"/>
    <d v="2025-06-13T00:00:00"/>
    <n v="19322"/>
    <s v="FGE"/>
    <s v="Lucas Medeiros Cornetta"/>
    <s v="Solicito reembolso para o Prof. Lucas Medeiros Cornetta referente pagamento de inscrição no valor de R$ 80,00 para Breno Martins de Oliveira ; R$ 80,00 para Daniel Monteiro Pereira e R$ 80,00 para Grabrielle Maia Gimenez no período de 15 a 16 de agosto na 6th School on X-ray Spectroscopy Methods. E pagamento de inscrição no valor de R$ 300,00 para Daniel Monteiro Pereira e R$ 300,00 para Grabrielle Maia Gimenez no período de 18 a 21 de agosto no Workshop on Resonant Inelastic and Elastic X-ray Scattering. Os dois eventos serão realizados em Campinas-SP promovido pelo CNPEM."/>
    <s v="Sim"/>
    <n v="840"/>
    <m/>
    <n v="840"/>
    <n v="0"/>
    <n v="6"/>
    <x v="5"/>
    <x v="1"/>
  </r>
  <r>
    <x v="44"/>
    <d v="2025-01-30T00:00:00"/>
    <n v="18904"/>
    <s v="FMA"/>
    <s v="Danilo Cius"/>
    <s v="Pagamento de bolsa pós Doc Exercício 2025 NE 470286/2025"/>
    <s v="Sim"/>
    <n v="101750.39999999999"/>
    <m/>
    <n v="101750.39999999999"/>
    <n v="0"/>
    <n v="1"/>
    <x v="0"/>
    <x v="1"/>
  </r>
  <r>
    <x v="45"/>
    <d v="2025-02-03T00:00:00"/>
    <n v="18911"/>
    <s v="FMT"/>
    <s v="Saldo Exercício Anterior"/>
    <s v="Saldo remanescente do Exercício Anterior - Grupo 57 - Projetos Especiais - Auxílio financeiro para o evento &quot;São Paulo School of Advanced Science on Quantum Materials&quot;"/>
    <s v="Sim"/>
    <n v="9600"/>
    <m/>
    <n v="9600"/>
    <n v="0"/>
    <n v="2"/>
    <x v="1"/>
    <x v="1"/>
  </r>
  <r>
    <x v="46"/>
    <d v="2025-01-29T00:00:00"/>
    <n v="18887"/>
    <s v="ATO"/>
    <s v="Kenoo Arquitetura &amp; Engenharia Ltda - ME"/>
    <s v="NE.02806508 - Reforma de Cobertura e correção de patologias internas e externas causadas pela perda de estanqueidade de Cobertura de Auditórios e Espaço Didáticos - DDC 330954 - DC 125340 - Alterado o valor de R$ 1.135.290,71..."/>
    <s v="Sim"/>
    <n v="847000"/>
    <m/>
    <n v="847000"/>
    <n v="0"/>
    <n v="1"/>
    <x v="0"/>
    <x v="0"/>
  </r>
  <r>
    <x v="46"/>
    <d v="2025-01-29T00:00:00"/>
    <n v="18890"/>
    <s v="ATO"/>
    <s v="Reserva"/>
    <s v="Reserva 452075 - Reforma Interna do Auditório Adma Jafet - DDC 357143 - DC 1928..."/>
    <s v="Não"/>
    <n v="147038.48000000001"/>
    <m/>
    <n v="0"/>
    <n v="147038.48000000001"/>
    <n v="1"/>
    <x v="0"/>
    <x v="0"/>
  </r>
  <r>
    <x v="46"/>
    <d v="2025-04-29T00:00:00"/>
    <n v="19153"/>
    <s v="ATO"/>
    <s v="Reserva"/>
    <s v="Reserva 2197552 - Pregão - Reforma de sala para instalação do Laboratório de Física Médica - DDC 13039 - DC 11028..."/>
    <s v="Não"/>
    <n v="323812.28999999998"/>
    <m/>
    <n v="0"/>
    <n v="323812.28999999998"/>
    <n v="4"/>
    <x v="3"/>
    <x v="0"/>
  </r>
  <r>
    <x v="46"/>
    <d v="2025-05-20T00:00:00"/>
    <n v="19225"/>
    <s v="DIR"/>
    <s v="Forte Construções e Serviços Ltda"/>
    <s v="Reforma interna do auditório Adma Jafet para manutenção da qualidade inicial da edificação - DC 45038/2025 - NE 03604372/2025"/>
    <s v="Sim"/>
    <n v="108000"/>
    <m/>
    <n v="108000"/>
    <n v="0"/>
    <n v="5"/>
    <x v="4"/>
    <x v="0"/>
  </r>
  <r>
    <x v="47"/>
    <d v="2025-01-24T00:00:00"/>
    <n v="18870"/>
    <s v="FMT"/>
    <s v="Bolsa Pós Doc"/>
    <s v="Grupo: 057 Projetos Especiais - Rem. 50368920/2024 - Atena: Edital PRPI Edital para distribuição de bolsas do Programa FGA- ano 2024- edição 2 (22) - Outorgado: Prof. (a) Dr.(a) Gustavo Martini Dalpian / IF..."/>
    <s v="Sim"/>
    <n v="67833.600000000006"/>
    <m/>
    <n v="67833.600000000006"/>
    <n v="0"/>
    <n v="1"/>
    <x v="0"/>
    <x v="1"/>
  </r>
  <r>
    <x v="48"/>
    <d v="2025-02-04T00:00:00"/>
    <n v="18915"/>
    <s v="DIR"/>
    <s v="Carlos Roberto |Marques"/>
    <s v="Compra para manutenção experimentos e bancadas"/>
    <s v="Sim"/>
    <n v="2003.24"/>
    <m/>
    <n v="2003.24"/>
    <n v="0"/>
    <n v="2"/>
    <x v="1"/>
    <x v="0"/>
  </r>
  <r>
    <x v="48"/>
    <d v="2025-02-12T00:00:00"/>
    <n v="18953"/>
    <s v="DIR"/>
    <s v="Sueli Maria de Lima"/>
    <s v="Reembolso no valor de R$ 97,01, referente a compra de uma caixa de suporte e alguns itens de curativos como, mertiolate, água oxigenada, band-aid, pomada de queimaduras, gases e algodão, utilizados em casos emergenciais no Show de Física da IF."/>
    <s v="Sim"/>
    <n v="97.01"/>
    <m/>
    <n v="97.01"/>
    <n v="0"/>
    <n v="2"/>
    <x v="1"/>
    <x v="0"/>
  </r>
  <r>
    <x v="48"/>
    <d v="2025-02-27T00:00:00"/>
    <n v="19005"/>
    <s v="DIR"/>
    <s v="Carlos Roberto Marques"/>
    <s v="Compra para manutenção dos experimentos e bancadas"/>
    <s v="Sim"/>
    <n v="1005.9"/>
    <m/>
    <n v="1005.9"/>
    <n v="0"/>
    <n v="2"/>
    <x v="1"/>
    <x v="0"/>
  </r>
  <r>
    <x v="48"/>
    <d v="2025-03-31T00:00:00"/>
    <n v="19074"/>
    <s v="DIR"/>
    <s v="Carlos Roberto Marques"/>
    <s v="Compras para experimentos e manutenção Show de Física"/>
    <s v="Sim"/>
    <n v="996.96"/>
    <m/>
    <n v="996.96"/>
    <n v="0"/>
    <n v="3"/>
    <x v="2"/>
    <x v="0"/>
  </r>
  <r>
    <x v="48"/>
    <d v="2025-05-05T00:00:00"/>
    <n v="19163"/>
    <s v="DIR"/>
    <s v="Carlos Roberto Marques"/>
    <s v="Compra para manutenção e execução de experimentos"/>
    <s v="Sim"/>
    <n v="996.01"/>
    <m/>
    <n v="996.01"/>
    <n v="0"/>
    <n v="5"/>
    <x v="4"/>
    <x v="0"/>
  </r>
  <r>
    <x v="48"/>
    <d v="2025-05-14T00:00:00"/>
    <n v="19211"/>
    <s v="DIR"/>
    <s v="Sueli Maria de Lima"/>
    <s v="Compra de 06 pacotes com 10 em cada unidade total de 60 salgadinhos para serem utilizados no show de física"/>
    <s v="Sim"/>
    <n v="125.4"/>
    <m/>
    <n v="125.4"/>
    <n v="0"/>
    <n v="5"/>
    <x v="4"/>
    <x v="0"/>
  </r>
  <r>
    <x v="48"/>
    <d v="2025-06-02T00:00:00"/>
    <n v="19272"/>
    <s v="DIR"/>
    <s v="Carlos Roberto Marques"/>
    <s v="Compra para manutenção do balcão e experimentos"/>
    <s v="Sim"/>
    <n v="1997.84"/>
    <m/>
    <n v="1997.84"/>
    <n v="0"/>
    <n v="6"/>
    <x v="5"/>
    <x v="0"/>
  </r>
  <r>
    <x v="48"/>
    <d v="2025-06-12T00:00:00"/>
    <n v="19316"/>
    <s v="DIR"/>
    <s v="Carlos Roberto Marques"/>
    <s v="confecção e manutenção de experimentos."/>
    <s v="Não"/>
    <n v="525.42999999999995"/>
    <m/>
    <n v="0"/>
    <n v="525.42999999999995"/>
    <n v="6"/>
    <x v="5"/>
    <x v="0"/>
  </r>
  <r>
    <x v="49"/>
    <d v="2025-05-20T00:00:00"/>
    <n v="19223"/>
    <s v="FEP"/>
    <s v="Cristiano Luis Pinto de Oliveira"/>
    <s v="Pagamento de diárias para participar da &quot;EOSBF2025&quot; na cidade de Belém do Pará, apresentando trabalho oral - dias 18 a 22/05/2025."/>
    <s v="Sim"/>
    <n v="3165.21"/>
    <m/>
    <n v="3165.21"/>
    <n v="0"/>
    <n v="5"/>
    <x v="4"/>
    <x v="2"/>
  </r>
  <r>
    <x v="50"/>
    <d v="2025-03-25T00:00:00"/>
    <n v="19054"/>
    <s v="DIR"/>
    <s v="Pró-Reitoria de Inclusão e Pertencimento"/>
    <s v="Remanejamento referene ao pagamento de 670 tickets fornecidos nos dias 11 e 20/02/2025 e 10/03/2025 REM 50149449"/>
    <s v="Sim"/>
    <n v="6700"/>
    <m/>
    <n v="6700"/>
    <n v="0"/>
    <n v="3"/>
    <x v="2"/>
    <x v="0"/>
  </r>
  <r>
    <x v="50"/>
    <d v="2025-03-28T00:00:00"/>
    <n v="19072"/>
    <s v="DIR"/>
    <s v="Andréa Schlegel"/>
    <s v="Aquisição de material para confecção de crachás para o curso Masterclasses 2025."/>
    <s v="Sim"/>
    <n v="37.799999999999997"/>
    <m/>
    <n v="37.799999999999997"/>
    <n v="0"/>
    <n v="3"/>
    <x v="2"/>
    <x v="0"/>
  </r>
  <r>
    <x v="50"/>
    <d v="2025-04-07T00:00:00"/>
    <n v="19093"/>
    <s v="DIR"/>
    <s v="Nutricap Comércios de Produtos Alimentícios LTDA"/>
    <s v="Solicitação do Prof. Marcelo Munhoz de dois serviços de lanche para os eventos do Materclasses 'Atlas', ocorrido dia 13 de março de 2025 e do Materclasses 'Particle Therapy', ocorrido em 03 de abril de 2025."/>
    <s v="Sim"/>
    <n v="1300"/>
    <m/>
    <n v="1300"/>
    <n v="0"/>
    <n v="4"/>
    <x v="3"/>
    <x v="0"/>
  </r>
  <r>
    <x v="51"/>
    <d v="2025-01-28T00:00:00"/>
    <n v="18883"/>
    <s v="DIR-CCEX"/>
    <s v="Auxílio financeiro Aluno"/>
    <s v="NE 442762/ 442827/ 442851/ 442886/ 442894/ 442975. Wellington Luiz dos Santos, Bruna de Moraes, Alejandro Guilhermino, Keiser Montaño, Dindara Galvão, Fernando Antonio Oliveira. Ref. apoio técnicoe didático doCurso de Verão de 2025 de 17 a 21/02/2025. Proc. 25.1.9.43.8"/>
    <s v="Sim"/>
    <n v="3600"/>
    <m/>
    <n v="3600"/>
    <n v="0"/>
    <n v="1"/>
    <x v="0"/>
    <x v="0"/>
  </r>
  <r>
    <x v="51"/>
    <d v="2025-02-12T00:00:00"/>
    <n v="18957"/>
    <s v="DIR"/>
    <s v="PRIP"/>
    <s v="Referente a 400 tickets para o evento Curso de Verão 2025 - IFUSP - Remanejamento 50099360 / 2025"/>
    <s v="Sim"/>
    <n v="4000"/>
    <m/>
    <n v="4000"/>
    <n v="0"/>
    <n v="2"/>
    <x v="1"/>
    <x v="0"/>
  </r>
  <r>
    <x v="51"/>
    <d v="2025-02-25T00:00:00"/>
    <n v="18944"/>
    <s v="DIR"/>
    <s v="Andréa Schlegel"/>
    <s v="Como forma de adiantamento para aquisição de produtos alimentícios e material de escritório para serem utilizados na organização do &quot;Curso de Verão 2025&quot; durante o período de 17 a 21/02/2025."/>
    <s v="Sim"/>
    <n v="1994.55"/>
    <m/>
    <n v="1994.55"/>
    <n v="0"/>
    <n v="2"/>
    <x v="1"/>
    <x v="0"/>
  </r>
  <r>
    <x v="51"/>
    <d v="2025-02-25T00:00:00"/>
    <n v="18994"/>
    <s v="DIR"/>
    <s v="Andréa Schlegel"/>
    <s v="Aquisição de dez serviços de lanches da Lanchonete do IFUSP para o Curso de Verão - 2025, ocorrido no período de 17 a 21/02/2025."/>
    <s v="Sim"/>
    <n v="2750"/>
    <m/>
    <n v="2750"/>
    <n v="0"/>
    <n v="2"/>
    <x v="1"/>
    <x v="0"/>
  </r>
  <r>
    <x v="51"/>
    <d v="2025-02-28T00:00:00"/>
    <n v="19013"/>
    <s v="DIR"/>
    <s v="CEPEUSP"/>
    <s v="Referente hospedagem no CEPEUSP do Curso de Verão Instituto de Física 2025 - Remanejamento N° 2025 50123326"/>
    <s v="Sim"/>
    <n v="15008"/>
    <m/>
    <n v="15008"/>
    <n v="0"/>
    <n v="2"/>
    <x v="1"/>
    <x v="0"/>
  </r>
  <r>
    <x v="51"/>
    <d v="2025-03-14T00:00:00"/>
    <n v="19028"/>
    <s v="DIR"/>
    <s v="PRPI"/>
    <s v="Referente a 150 tíquetes alimentação de numeração 381970 ao 382119, para o evento &quot;Curso de Verão 2025 - IFUSP&quot; (fale conosco 268291) - REMANEJAMENTO 50136126 / 2025"/>
    <s v="Sim"/>
    <n v="1500"/>
    <m/>
    <n v="1500"/>
    <n v="0"/>
    <n v="3"/>
    <x v="2"/>
    <x v="0"/>
  </r>
  <r>
    <x v="52"/>
    <d v="2025-04-15T00:00:00"/>
    <n v="19116"/>
    <s v="ATO"/>
    <s v="Aragao e Teixeira Arquitetura e Engenharia Ltda."/>
    <s v="NE.01872477 - Concorrência - Contratação de Projeto Executivo para construção do Novo Edifício Didático no IF, em parceria com o IAG, e que atenderá demandas de ensino do Baixo Matão - DDC 357593 / 2024 - DC 125730 / 2024..."/>
    <s v="Sim"/>
    <n v="218000"/>
    <m/>
    <n v="218000"/>
    <n v="0"/>
    <n v="4"/>
    <x v="3"/>
    <x v="0"/>
  </r>
  <r>
    <x v="53"/>
    <d v="2025-03-27T00:00:00"/>
    <n v="19068"/>
    <s v="FMA"/>
    <s v="Oralndo Luis Goulart Peres"/>
    <s v="Participação no Projeto &quot; Convite à Física &quot; 2025 de 02 a 03/04/2025 NE 1559523"/>
    <s v="Sim"/>
    <n v="592.32000000000005"/>
    <m/>
    <n v="592.32000000000005"/>
    <n v="0"/>
    <n v="3"/>
    <x v="2"/>
    <x v="1"/>
  </r>
  <r>
    <x v="54"/>
    <d v="2025-05-19T00:00:00"/>
    <n v="19218"/>
    <s v="FNC"/>
    <s v="Excel Soluções em Automação Ltda"/>
    <s v="Aquisição de componentes eletrônicos (circuito integrado) para uso imediato no Lab. Pelletron do Depto de Fìsica Nuclear do IFUSP."/>
    <s v="Sim"/>
    <n v="465.31"/>
    <m/>
    <n v="465.31"/>
    <n v="0"/>
    <n v="5"/>
    <x v="4"/>
    <x v="2"/>
  </r>
  <r>
    <x v="55"/>
    <d v="2025-05-05T00:00:00"/>
    <n v="19166"/>
    <s v="DIR-CCEX"/>
    <s v="Auxílio finaceiro a alunos"/>
    <s v="NE: 2134429, 2134585 2135476, 2135506 e 2135522. Bruna de Moraes Paulo, Alejandro Lopes Guilhermino, Vyrna do Amaral Teixeira, Gabriel Issami Bocci e Nicole Ramos da Silva. Ref. Participação e apoio técnico e didático às Visitas Monitoradas ao IFUSP em 24/04/2025. Proc. 2025.1.9.43.8"/>
    <s v="Sim"/>
    <n v="600"/>
    <m/>
    <n v="600"/>
    <n v="0"/>
    <n v="5"/>
    <x v="4"/>
    <x v="0"/>
  </r>
  <r>
    <x v="55"/>
    <d v="2025-05-26T00:00:00"/>
    <n v="19238"/>
    <s v="DIR-CCEX"/>
    <s v="Auxílio finaceiro a alunos"/>
    <s v="NE: 2762098, 2762195, 2762683, 2762705, 2762730 e 2762764. Bruna de Moraes Paulo, Alejandro Lopes Guilhermino, Vyrna do Amaral Teixeira, Gabriel Issami Bocci, Nathalya Cirqueira Moura e Julia Beatriz Aparecida Silva. Ref. Participação e apoio técnico e didático às Visitas Monitoradas ao IFUSP em 29/05/2025. Proc. 2025.1.9.43.8"/>
    <s v="Sim"/>
    <n v="720"/>
    <m/>
    <n v="720"/>
    <n v="0"/>
    <n v="5"/>
    <x v="4"/>
    <x v="0"/>
  </r>
  <r>
    <x v="56"/>
    <d v="2025-07-02T00:00:00"/>
    <n v="19343"/>
    <s v="FMA"/>
    <s v="Bolsa Docente"/>
    <s v="Programa USP - COFECUB - Edital AUCANI 1909"/>
    <s v="Sim"/>
    <n v="13212.03"/>
    <m/>
    <n v="13212.03"/>
    <n v="0"/>
    <n v="7"/>
    <x v="6"/>
    <x v="6"/>
  </r>
  <r>
    <x v="0"/>
    <d v="2025-01-23T00:00:00"/>
    <n v="4607"/>
    <s v="DIR"/>
    <s v="Saldo do Exercício Anterior"/>
    <s v="Saldo remanescente Exercício 2024"/>
    <s v="Sim"/>
    <m/>
    <n v="452844.48"/>
    <n v="0"/>
    <n v="0"/>
    <n v="1"/>
    <x v="0"/>
    <x v="0"/>
  </r>
  <r>
    <x v="0"/>
    <d v="2025-01-30T00:00:00"/>
    <n v="4610"/>
    <s v="DIR"/>
    <s v="Transposição interna"/>
    <s v="Referente taxa adm 10% GC 4609 - Recibo 04/2025 - Recebemos de Woo Freight Co, Ltd - Korea referente a venda de 120 Sampa (Sampa Tested Good) - GO 18901"/>
    <s v="Sim"/>
    <m/>
    <n v="2463.79"/>
    <n v="0"/>
    <n v="0"/>
    <n v="1"/>
    <x v="0"/>
    <x v="0"/>
  </r>
  <r>
    <x v="0"/>
    <d v="2025-02-12T00:00:00"/>
    <n v="4687"/>
    <s v="DIR"/>
    <s v="Recibo Tesouraria"/>
    <s v="Reembolso pela não retenção de ISS na nota fiscal de serviços de nº 15.391 no valor de R$ 1.950,00 conforme processo SEI nº 154.00005047/2024-18"/>
    <s v="Sim"/>
    <m/>
    <n v="97.5"/>
    <n v="0"/>
    <n v="0"/>
    <n v="2"/>
    <x v="1"/>
    <x v="0"/>
  </r>
  <r>
    <x v="0"/>
    <d v="2025-02-14T00:00:00"/>
    <n v="4689"/>
    <s v="DIR"/>
    <s v="Recibo Tesouraria"/>
    <s v="Recebemos de Lavínia Correa Gazola nº USP 14587881 - Devolução de pagamento de Bolsa feito indevidamente conforme a liquidação anulada nº 2025 00553823 - Recibo 08/2025"/>
    <s v="Sim"/>
    <m/>
    <n v="700"/>
    <n v="0"/>
    <n v="0"/>
    <n v="2"/>
    <x v="1"/>
    <x v="0"/>
  </r>
  <r>
    <x v="0"/>
    <d v="2025-02-14T00:00:00"/>
    <n v="4690"/>
    <s v="DIR"/>
    <s v="Recibo Tesouraria"/>
    <s v="Recebemos de Monica da Silva Costa nº USP 14781634 - Devolução de pagamento de Bolsa feito indevidamente conforme a liquidação anulada nº 2025 00553840 - Recibo 08/2025"/>
    <s v="Sim"/>
    <m/>
    <n v="700"/>
    <n v="0"/>
    <n v="0"/>
    <n v="2"/>
    <x v="1"/>
    <x v="0"/>
  </r>
  <r>
    <x v="0"/>
    <d v="2025-02-14T00:00:00"/>
    <n v="4691"/>
    <s v="DIR"/>
    <s v="Créditos Tesouraria"/>
    <s v="Ajustes de lançamentos referente as despesas realizadas no Grupo do Tesouro do processo de adiantamento nº : 25.1.3.43.0, mas lançados nos RI dos professores - GOs 18853, 18878, 18893, 18914 e 18921 - Contrapartida Diretoria - Diretoria - RORÇ BÁSICO - GO 18962"/>
    <s v="Sim"/>
    <m/>
    <n v="2244.77"/>
    <n v="0"/>
    <n v="0"/>
    <n v="2"/>
    <x v="1"/>
    <x v="0"/>
  </r>
  <r>
    <x v="0"/>
    <d v="2025-02-28T00:00:00"/>
    <n v="4693"/>
    <s v="DIR"/>
    <s v="Recibo Tesouraria"/>
    <s v="Recibo 16/2025 - Saldos de conta corrente encerradas conforme relação salva na pasta Z:\Scont\21 Remanejamentos\2025\Tesouraria"/>
    <s v="Sim"/>
    <m/>
    <n v="2732.12"/>
    <n v="0"/>
    <n v="0"/>
    <n v="2"/>
    <x v="1"/>
    <x v="0"/>
  </r>
  <r>
    <x v="0"/>
    <d v="2025-02-28T00:00:00"/>
    <n v="4694"/>
    <s v="DIR"/>
    <s v="Recibo Tesouraria"/>
    <s v="Recibo 15/2025 - Depósito feito em caráter experimental - Teste PIX"/>
    <s v="Sim"/>
    <m/>
    <n v="1"/>
    <n v="0"/>
    <n v="0"/>
    <n v="2"/>
    <x v="1"/>
    <x v="0"/>
  </r>
  <r>
    <x v="0"/>
    <d v="2025-03-12T00:00:00"/>
    <n v="4700"/>
    <s v="DIR"/>
    <s v="Créditos Tesouraria"/>
    <s v="Ajustes de lançamentos referente as despesas realizadas no Grupo do Tesouro do processo de adiantamento nº : 25.1.17.43.0, mas lançados nos RI dos professores - GOs 18946, 18966, 18975, 18984 e 18997 - Contrapartida Diretoria - RORÇ BÁSICO - GO 19026"/>
    <s v="Sim"/>
    <m/>
    <n v="2275.66"/>
    <n v="0"/>
    <n v="0"/>
    <n v="3"/>
    <x v="2"/>
    <x v="0"/>
  </r>
  <r>
    <x v="0"/>
    <d v="2025-03-27T00:00:00"/>
    <n v="4707"/>
    <s v="DIR"/>
    <s v="Recibo Tesouraria"/>
    <s v="Ref 10% Taxa administrativa Diretoria da Venda de 26 cilindros FS-6 - Recibo 29/2025 - GC 4706"/>
    <s v="Sim"/>
    <m/>
    <n v="520"/>
    <n v="0"/>
    <n v="0"/>
    <n v="3"/>
    <x v="2"/>
    <x v="0"/>
  </r>
  <r>
    <x v="0"/>
    <d v="2025-03-28T00:00:00"/>
    <n v="4708"/>
    <s v="DIR"/>
    <s v="Recibo Tesouraria"/>
    <s v="Recibo 31/2025 - Gennady Gusev - Projeto FAPESP 2021/124710-8 - Aquisição de 657 metros cúbicos de Nitrogênio Líquido"/>
    <s v="Sim"/>
    <m/>
    <n v="571.6"/>
    <n v="0"/>
    <n v="0"/>
    <n v="3"/>
    <x v="2"/>
    <x v="0"/>
  </r>
  <r>
    <x v="0"/>
    <d v="2025-03-28T00:00:00"/>
    <n v="4710"/>
    <s v="DIR"/>
    <s v="Recibo Tesouraria"/>
    <s v="10% taxa administrativa Referente Recibo 32/2025 - Serviços prestados de experimentos de SAXS, no período de out/2024 á março 2025 - Recebido de Watson Loh - Projeto CNPq 405942/2021-4 -"/>
    <s v="Sim"/>
    <m/>
    <n v="1330"/>
    <n v="0"/>
    <n v="0"/>
    <n v="3"/>
    <x v="2"/>
    <x v="0"/>
  </r>
  <r>
    <x v="0"/>
    <d v="2025-04-04T00:00:00"/>
    <n v="4714"/>
    <s v="DIR"/>
    <s v="Recibo Tesouraria"/>
    <s v="Referente 10% Taxa Administrativa - Recibo 36/2025 Prestação serviços de análises de DRX de filmes de Celulose e Cobre, junto ao laboratório de Cristalografia do IF. Recebemos de Denise Freitas Petri - Projeto CNPq: 304017/2021-3"/>
    <s v="Sim"/>
    <m/>
    <n v="50"/>
    <n v="0"/>
    <n v="0"/>
    <n v="4"/>
    <x v="3"/>
    <x v="0"/>
  </r>
  <r>
    <x v="0"/>
    <d v="2025-04-14T00:00:00"/>
    <n v="4717"/>
    <s v="DIR"/>
    <s v="Recibo Tesouraria"/>
    <s v="Referente 10% de taxa administrativa - Recibo 43/2025 - Recebemos de Clarus Technology do Brasil Ltda - Patente: Processo nº 22.1.6101.1.5 - 55% Base de cálculo: R$ 2.500,00 - GC 4716"/>
    <s v="Sim"/>
    <m/>
    <n v="250"/>
    <n v="0"/>
    <n v="0"/>
    <n v="4"/>
    <x v="3"/>
    <x v="0"/>
  </r>
  <r>
    <x v="0"/>
    <d v="2025-04-22T00:00:00"/>
    <n v="4722"/>
    <s v="DIR"/>
    <s v="Créditos Tesouraria"/>
    <s v="Ajustes de lançamentos referente as despesas realizadas no Grupo do Tesouro do processo de adiantamento nº : 25.1.00053.43.7, mas lançados nos RI dos professores - GOs 19066 e 19055 - Contrapartida Diretoria - RORÇ BÁSICO - GO 19124"/>
    <s v="Sim"/>
    <m/>
    <n v="6520"/>
    <n v="0"/>
    <n v="0"/>
    <n v="4"/>
    <x v="3"/>
    <x v="0"/>
  </r>
  <r>
    <x v="0"/>
    <d v="2025-04-22T00:00:00"/>
    <n v="4723"/>
    <s v="DIR"/>
    <s v="Créditos Tesouraria"/>
    <s v="Ajustes de lançamentos referente as despesas realizadas no Grupo do Tesouro do processo de adiantamento nº : 25.1.00039.43.4, mas lançados nos RI dos professores - GOs GOs 19018, 19027, 19030, 19036, 19043 e 19044 - Contrapartida Diretoria - RORÇ BÁSICO - GO"/>
    <s v="Sim"/>
    <m/>
    <n v="1485.02"/>
    <n v="0"/>
    <n v="0"/>
    <n v="4"/>
    <x v="3"/>
    <x v="0"/>
  </r>
  <r>
    <x v="0"/>
    <d v="2025-05-26T00:00:00"/>
    <n v="4738"/>
    <s v="DIR"/>
    <s v="Créditos Tesouraria"/>
    <s v="Ajustes de lançamentos referente as despesas realizadas no Grupo do Tesouro do processo de adiantamento nº : 25.1.00059.43.5, mas lançados nos RI dos professores - GOs 19076, 19128, 19110, 19138, 19119, 19134 e 19145 - RORÇ BÁSICO - GO 19240"/>
    <s v="Sim"/>
    <m/>
    <n v="5779.51"/>
    <n v="0"/>
    <n v="0"/>
    <n v="5"/>
    <x v="4"/>
    <x v="0"/>
  </r>
  <r>
    <x v="0"/>
    <d v="2025-05-26T00:00:00"/>
    <n v="4739"/>
    <s v="DIR"/>
    <s v="Créditos Tesouraria"/>
    <s v="Ajustes de lançamentos referente as despesas realizadas no Grupo do Tesouro da Manutenção Predial do processo de adiantamento nº : 25.1.00060.43.3, mas lançados nos RI da professora - GO 19095 - Contrapartida Diretoria - RI Manutenção Predial GO 19241"/>
    <s v="Sim"/>
    <m/>
    <n v="1200"/>
    <n v="0"/>
    <n v="0"/>
    <n v="5"/>
    <x v="4"/>
    <x v="0"/>
  </r>
  <r>
    <x v="0"/>
    <d v="2025-05-27T00:00:00"/>
    <n v="4742"/>
    <s v="DIR"/>
    <s v="Recibo Tesouraria"/>
    <s v="10% de taxa Administrativa para Diretoria referente ao Recibo 61/2025 - Recebemos de Raghuvir Krishnaswamy Arni - Processo Fapesp nº 2020/08615-8 - Finalidade: 4 medidas realizadas no DSC (Differential Scanning Calorimetry) do laboratório de BioMembranas no IF-USP, ao custo unitário de R$ 300,00 cada."/>
    <s v="Sim"/>
    <m/>
    <n v="120"/>
    <n v="0"/>
    <n v="0"/>
    <n v="5"/>
    <x v="4"/>
    <x v="0"/>
  </r>
  <r>
    <x v="0"/>
    <d v="2025-06-06T00:00:00"/>
    <n v="4743"/>
    <s v="DIR"/>
    <s v="Créditos Tesouraria"/>
    <s v="Ajustes de lançamentos referente as despesas realizadas no Grupo do Tesouro do processo de adiantamento nº : 25.1.00083.43.3, mas lançados nos RI dos professores - GOs 19165, 19217, 19218, 19184, 19222, 19237 e 19236 - Contrapartida Diretoria - RORÇ - DIRETORIA GO 19307"/>
    <s v="Sim"/>
    <m/>
    <n v="2985.91"/>
    <n v="0"/>
    <n v="0"/>
    <n v="6"/>
    <x v="5"/>
    <x v="0"/>
  </r>
  <r>
    <x v="0"/>
    <d v="2025-06-25T00:00:00"/>
    <n v="4751"/>
    <s v="DIR"/>
    <s v="Recibo Tesouraria"/>
    <s v="Referente Taxa administrativa de 10% Recibo 78/2025 - Serviços prestados de análises de SAX, junto ao laboratório de cristalografia do IF."/>
    <s v="Sim"/>
    <m/>
    <n v="55"/>
    <n v="0"/>
    <n v="0"/>
    <n v="6"/>
    <x v="5"/>
    <x v="0"/>
  </r>
  <r>
    <x v="57"/>
    <d v="2025-01-20T00:00:00"/>
    <n v="4574"/>
    <s v="FAP"/>
    <s v="Saldo do Exercício Anterior"/>
    <s v="Saldo do Exercício 2024 - Grupo Básico 000"/>
    <s v="Sim"/>
    <m/>
    <n v="16316.13"/>
    <n v="0"/>
    <n v="0"/>
    <n v="1"/>
    <x v="0"/>
    <x v="2"/>
  </r>
  <r>
    <x v="1"/>
    <d v="2025-02-05T00:00:00"/>
    <n v="4662"/>
    <s v="DIR"/>
    <s v="Saldo Exercício Anterior"/>
    <s v="Devolução de Economia Orçamentária 2024 - Grupo 400 Apoio à Viagens Didáticas e Atividades de Campo - REMANEJAMENTO 50047644 / 2024"/>
    <s v="Sim"/>
    <m/>
    <n v="223.95"/>
    <n v="0"/>
    <n v="0"/>
    <n v="2"/>
    <x v="1"/>
    <x v="0"/>
  </r>
  <r>
    <x v="58"/>
    <d v="2025-02-03T00:00:00"/>
    <n v="4634"/>
    <s v="FEP"/>
    <s v="Saldo Exercício Anterior"/>
    <s v="Saldo remanescente 2024 - GRUPO 57 - Projetos Especiais - REMANEJAMENTO 50661260 / 2023 - RESERVA TÉCNICA - prorrogação de dois meses das bolsas PD-JP que se encerram em nov ou dezembro/23 Supervisor: Julio Antonio Larrea Jimenez/ IF Pós-doc: Nathália Leal Marinho Cos"/>
    <s v="Sim"/>
    <m/>
    <n v="82.91"/>
    <n v="0"/>
    <n v="0"/>
    <n v="2"/>
    <x v="1"/>
    <x v="1"/>
  </r>
  <r>
    <x v="59"/>
    <d v="2025-01-20T00:00:00"/>
    <n v="4575"/>
    <s v="FEP"/>
    <s v="Saldo do Exercício Anterior"/>
    <s v="Saldo remanescente 2024 no Grupo Básico: 43.000"/>
    <s v="Sim"/>
    <m/>
    <n v="412.39"/>
    <n v="0"/>
    <n v="0"/>
    <n v="1"/>
    <x v="0"/>
    <x v="2"/>
  </r>
  <r>
    <x v="60"/>
    <d v="2025-02-03T00:00:00"/>
    <n v="4623"/>
    <s v="FEP"/>
    <s v="Saldo Exercício Anterior"/>
    <s v="Saldo remanescente 2024 - Para evento &quot;Licenciatura em Física na USP: 30 anos de histórias, conquistas e desafios&quot; REMANEJAMENTO 50555885 / 2023 - Grupo 404 Projetos Especiais - Grad"/>
    <s v="Sim"/>
    <m/>
    <n v="10000"/>
    <n v="0"/>
    <n v="0"/>
    <n v="2"/>
    <x v="1"/>
    <x v="1"/>
  </r>
  <r>
    <x v="2"/>
    <d v="2025-01-24T00:00:00"/>
    <n v="4608"/>
    <s v="FNC"/>
    <s v="Max da Silva Ferreira"/>
    <s v="Reserva Técnica"/>
    <s v="Sim"/>
    <m/>
    <n v="15350.08"/>
    <n v="0"/>
    <n v="0"/>
    <n v="1"/>
    <x v="0"/>
    <x v="1"/>
  </r>
  <r>
    <x v="2"/>
    <d v="2025-02-03T00:00:00"/>
    <n v="4627"/>
    <s v="FNC"/>
    <s v="Saldo Exercício Anterior"/>
    <s v="Saldo remanescente do Exercício 2024 - Pagamento de PRORROGAÇÃO da &quot;Bolsa de Pós-doutorado a pesquisadoras (es) negras (os) nos termos da Resolução nº 8241 de 26/05/2022, e conforme Portaria GR 7953 de 24/03/2023 + Reserva Técnica R$ 10.175,40 (GC 4481)- Aluno: Max da Silva Ferreira - REMANEJAMENTO 50431304 / 2024."/>
    <s v="Sim"/>
    <m/>
    <n v="59354.400000000001"/>
    <n v="0"/>
    <n v="0"/>
    <n v="2"/>
    <x v="1"/>
    <x v="1"/>
  </r>
  <r>
    <x v="2"/>
    <d v="2025-02-03T00:00:00"/>
    <n v="4628"/>
    <s v="FNC"/>
    <s v="Saldo Exercício Anterior"/>
    <s v="Saldo remanescente Exercício 2024 - Referente a Reserva Técnica referente - Grupo 057 - Projetos Especiais"/>
    <s v="Sim"/>
    <m/>
    <n v="15350.08"/>
    <n v="0"/>
    <n v="0"/>
    <n v="2"/>
    <x v="1"/>
    <x v="1"/>
  </r>
  <r>
    <x v="3"/>
    <d v="2025-01-22T00:00:00"/>
    <n v="4583"/>
    <s v="FNC"/>
    <s v="Saldo do Exercício Anterior"/>
    <s v="Saldo remanescente de 2024"/>
    <s v="Sim"/>
    <m/>
    <n v="74484.27"/>
    <n v="0"/>
    <n v="0"/>
    <n v="1"/>
    <x v="0"/>
    <x v="2"/>
  </r>
  <r>
    <x v="61"/>
    <d v="2025-02-03T00:00:00"/>
    <n v="4629"/>
    <s v="FEP"/>
    <s v="Saldo Exercício Anterior"/>
    <s v="Devolução de Economia Orçamentária 2024. Grupo 404 - Projetos Especiais - Grad - Para conserto do aparelho de Ar Condicionado da sala PRG 0002 - Remanejamento 50178466 / 2020"/>
    <s v="Sim"/>
    <m/>
    <n v="600"/>
    <n v="0"/>
    <n v="0"/>
    <n v="2"/>
    <x v="1"/>
    <x v="1"/>
  </r>
  <r>
    <x v="62"/>
    <d v="2025-01-22T00:00:00"/>
    <n v="4588"/>
    <s v="FEP"/>
    <s v="Saldo do Exercício Anterior"/>
    <s v="Saldo remanescente 2024 - Grupo Básico 43.000"/>
    <s v="Sim"/>
    <m/>
    <n v="369.98"/>
    <n v="0"/>
    <n v="0"/>
    <n v="1"/>
    <x v="0"/>
    <x v="2"/>
  </r>
  <r>
    <x v="63"/>
    <d v="2025-02-03T00:00:00"/>
    <n v="4618"/>
    <s v="FNC"/>
    <s v="Saldo do Exercício Anterior"/>
    <s v="Devolução de Economia Orçamentária 2024. Grupo 057 - Projetos Especiais - REMANEJAMENTO 50294581 / 2021 - Edital de Apoio a Projetos Integrados de Pesquisa em Áreas Estratégicas (PIPAE) - Ano 2021. Portaria PRP 822/21"/>
    <s v="Sim"/>
    <m/>
    <n v="122053.92"/>
    <n v="0"/>
    <n v="0"/>
    <n v="2"/>
    <x v="1"/>
    <x v="1"/>
  </r>
  <r>
    <x v="4"/>
    <d v="2025-02-04T00:00:00"/>
    <n v="4639"/>
    <s v="FAP"/>
    <s v="Saldo Exercício Anterior"/>
    <s v="Devolução de Economia Orçamentária 2024. Grupo 404 - Projetos Especiais - Grad - REMANEJAMENTO 50123124 / 2021 - Programa de Estímulo à Modernização e Reformulação das Estruturas Curriculares dos Cursos de Graduação da USP - Novos Currículos para um Novo Tempo - Prof. Dr. Luis Gregório Dias - Capital: R$ 23.000,00 - Bolsas: R$ 18.000,00"/>
    <s v="Sim"/>
    <m/>
    <n v="24106.55"/>
    <n v="0"/>
    <n v="0"/>
    <n v="2"/>
    <x v="1"/>
    <x v="1"/>
  </r>
  <r>
    <x v="64"/>
    <d v="2025-02-04T00:00:00"/>
    <n v="4644"/>
    <s v="FMA"/>
    <s v="Saldo Exercício Anterior"/>
    <s v="Devolução de Economia Orçamentária 2024. Grupo: 057 - Projetos Especiais - REMANEJAMENTO 50678561 / 2019 - Auxílio financeiro ao Prof. Luis Raul Weber Abramo, tendo em vista o resultado do Edital PRPG 14/2019 - Prêmio Vídeo Pós-Graduação USP"/>
    <s v="Sim"/>
    <m/>
    <n v="1000"/>
    <n v="0"/>
    <n v="0"/>
    <n v="2"/>
    <x v="1"/>
    <x v="1"/>
  </r>
  <r>
    <x v="65"/>
    <d v="2025-01-22T00:00:00"/>
    <n v="4593"/>
    <s v="FAP"/>
    <s v="Saldo do Exercício Anterior"/>
    <s v="Saldo remanescente 2024 - Grupo: 43.000"/>
    <s v="Sim"/>
    <m/>
    <n v="7976.94"/>
    <n v="0"/>
    <n v="0"/>
    <n v="1"/>
    <x v="0"/>
    <x v="2"/>
  </r>
  <r>
    <x v="5"/>
    <d v="2025-02-04T00:00:00"/>
    <n v="4645"/>
    <s v="FEP"/>
    <s v="Saldo Exercício Anterior"/>
    <s v="Grupo 057 - Projetos Especiais - Portaria PRIP 035 - 07/06/2024 - Fomento para ações de Inclusão e Pertencimento na USP - Proponente: MARCELO MARCELINO DE CARVALHO, representando a Coligação de Coletivos Negros da USP - Mês de Consciência Negra da Coligação de Coletivos Negros da USP - REMANEJAMENTO 50516245 / 2024"/>
    <s v="Sim"/>
    <m/>
    <n v="11536"/>
    <n v="0"/>
    <n v="0"/>
    <n v="2"/>
    <x v="1"/>
    <x v="1"/>
  </r>
  <r>
    <x v="66"/>
    <d v="2025-02-04T00:00:00"/>
    <n v="4646"/>
    <s v="FGE"/>
    <s v="Saldo Exercício Anterior"/>
    <s v="Saldo remanescente 2024 - GRUPO 057 Projetos Especiais - Auxílio financeiro para apoio ao XV Workshop em Física Molecular e Espectroscopia (WFME) - REMANEJAMENTO 50524904 / 2023"/>
    <s v="Sim"/>
    <m/>
    <n v="470"/>
    <n v="0"/>
    <n v="0"/>
    <n v="2"/>
    <x v="1"/>
    <x v="1"/>
  </r>
  <r>
    <x v="6"/>
    <d v="2025-01-21T00:00:00"/>
    <n v="4577"/>
    <s v="FNC"/>
    <s v="Exercício 2025"/>
    <s v="Saldo Remanescente do Exercício Anterior - Grupo Básico 000"/>
    <s v="Sim"/>
    <m/>
    <n v="238805.39"/>
    <n v="0"/>
    <n v="0"/>
    <n v="1"/>
    <x v="0"/>
    <x v="2"/>
  </r>
  <r>
    <x v="7"/>
    <d v="2025-02-04T00:00:00"/>
    <n v="4650"/>
    <s v="FNC"/>
    <s v="Saldo Exercício Anterior"/>
    <s v="Devolução de Economia Orçamentária 2024. Grupo 206 - Infraestrutura de Pesquisa e Biotérios - Auxilio financeiro PRPI. Edital de Apoio a Propostas Estratégicas para Infraestrutura de Pesquisa da USP - 2022. Outorgado(a): Prof.(a) Dr.(a) Nemitala Added / IFUSP. Remanejamento N° 2022 50511789"/>
    <s v="Sim"/>
    <m/>
    <n v="11020"/>
    <n v="0"/>
    <n v="0"/>
    <n v="2"/>
    <x v="1"/>
    <x v="1"/>
  </r>
  <r>
    <x v="67"/>
    <d v="2025-02-04T00:00:00"/>
    <n v="4651"/>
    <s v="FNC"/>
    <s v="Saldo Exercício Anterior"/>
    <s v="Devolução de Economia Orçamentária 2024. Grupo: 605 - Apoio aos Programas de Pós-Graduação"/>
    <s v="Sim"/>
    <m/>
    <n v="1696.93"/>
    <n v="0"/>
    <n v="0"/>
    <n v="2"/>
    <x v="1"/>
    <x v="1"/>
  </r>
  <r>
    <x v="8"/>
    <d v="2025-02-04T00:00:00"/>
    <n v="4659"/>
    <s v="FGE"/>
    <s v="Saldo Exercício Anterior"/>
    <s v="Saldo remanescente 2024 - Grupo 057 - Projetos Especiais - Referente 23º Encontro USP Escola Remanejamento 50239983 / 2023"/>
    <s v="Sim"/>
    <m/>
    <n v="3669.23"/>
    <n v="0"/>
    <n v="0"/>
    <n v="2"/>
    <x v="1"/>
    <x v="1"/>
  </r>
  <r>
    <x v="68"/>
    <d v="2025-01-22T00:00:00"/>
    <n v="4597"/>
    <s v="FMT"/>
    <s v="Saldo do Exercício Anterior"/>
    <s v="Saldo remanescente do Exercício 2024 - Grupo Básico 43.000"/>
    <s v="Sim"/>
    <m/>
    <n v="715.14"/>
    <n v="0"/>
    <n v="0"/>
    <n v="1"/>
    <x v="0"/>
    <x v="2"/>
  </r>
  <r>
    <x v="9"/>
    <d v="2025-03-19T00:00:00"/>
    <n v="4701"/>
    <s v="FMA"/>
    <s v="PRCEU"/>
    <s v="Grupo 057 - Projetos Especiais - Recursos para evento &quot;Convite à Física 2025&quot; (Profa. Dra. RENATA Z. Funchal) REMANEJAMENTO 50115080 / 2025"/>
    <s v="Sim"/>
    <m/>
    <n v="15338.8"/>
    <n v="0"/>
    <n v="0"/>
    <n v="3"/>
    <x v="2"/>
    <x v="1"/>
  </r>
  <r>
    <x v="69"/>
    <d v="2025-02-04T00:00:00"/>
    <n v="4654"/>
    <s v="FGE"/>
    <s v="Saldo Exercício Anterior"/>
    <s v="Devolução de Economia Orçamentária 2023. Grupo: 404 - Projetos Especiais - Grad - Diária para prof. Silvio Roberto de Azevedo Salinas, 30/05/2019 a 31/05/2019, para participar da IX Semana de Estatística UFSCar/USP. REMANEJAMENTO 50353980 / 2019"/>
    <s v="Sim"/>
    <m/>
    <n v="397.95"/>
    <n v="0"/>
    <n v="0"/>
    <n v="2"/>
    <x v="1"/>
    <x v="1"/>
  </r>
  <r>
    <x v="10"/>
    <d v="2025-02-04T00:00:00"/>
    <n v="4658"/>
    <s v="FGE"/>
    <s v="Saldo Exercício Anterior"/>
    <s v="Saldo remanescente 2024 - Grupo 057 - Projetos Especiais - 24º Encontro USP Escola - Remanejamento 50285049 / 2024"/>
    <s v="Sim"/>
    <m/>
    <n v="7090.85"/>
    <n v="0"/>
    <n v="0"/>
    <n v="2"/>
    <x v="1"/>
    <x v="1"/>
  </r>
  <r>
    <x v="10"/>
    <d v="2025-04-24T00:00:00"/>
    <n v="4725"/>
    <s v="FGE"/>
    <s v="Transposição interna"/>
    <s v="Cobrir saldo negativo da conta RD Encontro USP Escola com recursos da conta Prog Aprender na Comunidade - Contrapartida GO 19139"/>
    <s v="Sim"/>
    <m/>
    <n v="709.15"/>
    <n v="0"/>
    <n v="0"/>
    <n v="4"/>
    <x v="3"/>
    <x v="1"/>
  </r>
  <r>
    <x v="10"/>
    <d v="2025-07-02T00:00:00"/>
    <n v="4755"/>
    <s v="DIR-CCEX"/>
    <s v="PRCEU"/>
    <s v="26º Encontro USP ESCOLA - REMANEJAMENTO 50332421 / 2025"/>
    <s v="Sim"/>
    <m/>
    <n v="9360"/>
    <n v="0"/>
    <n v="0"/>
    <n v="7"/>
    <x v="6"/>
    <x v="1"/>
  </r>
  <r>
    <x v="70"/>
    <d v="2025-06-27T00:00:00"/>
    <n v="4753"/>
    <s v="FEP"/>
    <s v="Transposição interna"/>
    <s v="Grupo: 057 - Projetos Especiais - Remanejamento 50451348 / 2024 do valor aprovado para projeto de fomento: 3079 - Laboratório de Demonstrações Ernst Wolfgang Hamburger - apoio à extensão. Contrapartida GO 19335"/>
    <s v="Sim"/>
    <m/>
    <n v="6375"/>
    <n v="0"/>
    <n v="0"/>
    <n v="6"/>
    <x v="5"/>
    <x v="1"/>
  </r>
  <r>
    <x v="71"/>
    <d v="2025-02-04T00:00:00"/>
    <n v="4660"/>
    <s v="FMA"/>
    <s v="Saldo Exercício Anterior"/>
    <s v="Devolução de Economia Orçamentária 2024. Grupo: 513 - Progr. Inst. de Apoio a Novos Docentes - Edital 2013. Aut. GR - Proc.16.1.12371.1.4"/>
    <s v="Sim"/>
    <m/>
    <n v="431.48"/>
    <n v="0"/>
    <n v="0"/>
    <n v="2"/>
    <x v="1"/>
    <x v="1"/>
  </r>
  <r>
    <x v="11"/>
    <d v="2025-01-20T00:00:00"/>
    <n v="4566"/>
    <s v="DIR"/>
    <s v="Exercício 2025"/>
    <s v="Abertura do Exercício 2025"/>
    <s v="Sim"/>
    <m/>
    <n v="1963612"/>
    <n v="0"/>
    <n v="0"/>
    <n v="1"/>
    <x v="0"/>
    <x v="0"/>
  </r>
  <r>
    <x v="11"/>
    <d v="2025-02-04T00:00:00"/>
    <n v="4640"/>
    <s v="DIR"/>
    <s v="Transposição interna"/>
    <s v="Estorno do remanejamento nº 2025 50035486, de 22/01/2025 - REMANEJAMENTO 50085203 / 2025 - Contrapartida GO 18916"/>
    <s v="Sim"/>
    <m/>
    <n v="15455.75"/>
    <n v="0"/>
    <n v="0"/>
    <n v="2"/>
    <x v="1"/>
    <x v="0"/>
  </r>
  <r>
    <x v="11"/>
    <d v="2025-02-04T00:00:00"/>
    <n v="4641"/>
    <s v="DIR"/>
    <s v="Transposição interna"/>
    <s v="Ressarcimento de grupo orçamentário, devido uma importação que estava aguardando desembaraço aduaneiro REMANEJAMENTO 50085181 / 2025 - Contrapartida GO 18917"/>
    <s v="Sim"/>
    <m/>
    <n v="5173.01"/>
    <n v="0"/>
    <n v="0"/>
    <n v="2"/>
    <x v="1"/>
    <x v="0"/>
  </r>
  <r>
    <x v="11"/>
    <d v="2025-02-04T00:00:00"/>
    <n v="4642"/>
    <s v="FAP"/>
    <s v="Transposição interna"/>
    <s v="Ressarcimento de grupo orçamentário, em razão de desembaraço aduaneiro - REMANEJAMENTO 50085165 / 2025 - Contrapartida GO 18918"/>
    <s v="Sim"/>
    <m/>
    <n v="3634"/>
    <n v="0"/>
    <n v="0"/>
    <n v="2"/>
    <x v="1"/>
    <x v="0"/>
  </r>
  <r>
    <x v="11"/>
    <d v="2025-02-04T00:00:00"/>
    <n v="4643"/>
    <s v="DIR"/>
    <s v="Transposição interna"/>
    <s v="Ressarcimento de Grupo Orçamentário, em razão de despesas com ajuda de custo a colaboradores eventuais referente ao 25º encontro USP Escola de 13 a 17/01/2025 - REMANEJAMENTO 50085149 / 2025 - Contrapartida GO 18919"/>
    <s v="Sim"/>
    <m/>
    <n v="7800"/>
    <n v="0"/>
    <n v="0"/>
    <n v="2"/>
    <x v="1"/>
    <x v="0"/>
  </r>
  <r>
    <x v="11"/>
    <d v="2025-02-05T00:00:00"/>
    <n v="4670"/>
    <s v="DIR"/>
    <s v="Saldo Exercício Anterior"/>
    <s v="Saldo remanescente 2024"/>
    <s v="Sim"/>
    <m/>
    <n v="190854.23"/>
    <n v="0"/>
    <n v="0"/>
    <n v="2"/>
    <x v="1"/>
    <x v="0"/>
  </r>
  <r>
    <x v="11"/>
    <d v="2025-02-05T00:00:00"/>
    <n v="4681"/>
    <s v="DIR"/>
    <s v="Reitoria - Estagiário"/>
    <s v="Solicitação 155/2024 Remanejamento 50085807 / 2025 de recurso para estágio do aluno Gabriel Santos Sant'Anna."/>
    <s v="Sim"/>
    <m/>
    <n v="6584.27"/>
    <n v="0"/>
    <n v="0"/>
    <n v="2"/>
    <x v="1"/>
    <x v="0"/>
  </r>
  <r>
    <x v="11"/>
    <d v="2025-03-07T00:00:00"/>
    <n v="4695"/>
    <s v="DIR"/>
    <s v="Reitoria - Estagiário"/>
    <s v="Solicitação 119/2024 - Remanejamento 50125183/2025 de recurso para estágio do aluno Felipe Nascimento Silva."/>
    <s v="Sim"/>
    <m/>
    <n v="1332.22"/>
    <n v="0"/>
    <n v="0"/>
    <n v="3"/>
    <x v="2"/>
    <x v="0"/>
  </r>
  <r>
    <x v="11"/>
    <d v="2025-03-07T00:00:00"/>
    <n v="4696"/>
    <s v="DIR"/>
    <s v="Reitoria - Estagiário"/>
    <s v="Solicitação 120/2024 Remanejamento 50125205/2025 de recurso para estágio do aluno Heloiza Vieira de Souza."/>
    <s v="Sim"/>
    <m/>
    <n v="1322.22"/>
    <n v="0"/>
    <n v="0"/>
    <n v="3"/>
    <x v="2"/>
    <x v="0"/>
  </r>
  <r>
    <x v="11"/>
    <d v="2025-03-07T00:00:00"/>
    <n v="4697"/>
    <s v="DIR"/>
    <s v="Reitoria - Estagiário"/>
    <s v="Solicitação 1147/2024 Remanejamento 50125221/2025 de recurso para estágio do aluno Táriky Meirelles Rocha. 12"/>
    <s v="Sim"/>
    <m/>
    <n v="12177.82"/>
    <n v="0"/>
    <n v="0"/>
    <n v="3"/>
    <x v="2"/>
    <x v="0"/>
  </r>
  <r>
    <x v="11"/>
    <d v="2025-04-14T00:00:00"/>
    <n v="4719"/>
    <s v="DIR"/>
    <s v="FFCLRP"/>
    <s v="Devolução parcial do Rem. 50176268/2025 - GO 19100. As diárias a servidores são regulamentadas pela CODAGE/CIRC/002/2023, em UFESP's, cujo valor é alterado anualmente. Assim, não é possível pagar diárias em valores diferentes dos estabelecidos. REMANEJAMENTO 50177647 / 2025"/>
    <s v="Sim"/>
    <m/>
    <n v="14.35"/>
    <n v="0"/>
    <n v="0"/>
    <n v="4"/>
    <x v="3"/>
    <x v="0"/>
  </r>
  <r>
    <x v="11"/>
    <d v="2025-04-28T00:00:00"/>
    <n v="4728"/>
    <s v="DIR"/>
    <s v="FMVZ"/>
    <s v="Referente ao consumo de Nitrogênio Líquido - Remanejamentos 50205284, 50205306, 50205322, 50205349 e 50205381"/>
    <s v="Sim"/>
    <m/>
    <n v="3755.32"/>
    <n v="0"/>
    <n v="0"/>
    <n v="4"/>
    <x v="3"/>
    <x v="0"/>
  </r>
  <r>
    <x v="11"/>
    <d v="2025-05-05T00:00:00"/>
    <n v="4730"/>
    <s v="DIR"/>
    <s v="Reitoria - Estagiário"/>
    <s v="Rem. 202550218246 - Remanejamento de recurso para estágio do aluno Ayssa Regina Capello de Souza. Referente à solicitação 414/2024 - Cancelamento parcial da GO 17993..."/>
    <s v="Sim"/>
    <m/>
    <n v="1817.92"/>
    <n v="0"/>
    <n v="0"/>
    <n v="5"/>
    <x v="4"/>
    <x v="0"/>
  </r>
  <r>
    <x v="11"/>
    <d v="2025-05-05T00:00:00"/>
    <n v="4731"/>
    <s v="DIR"/>
    <s v="Reitoria - Estagiário"/>
    <s v="Rem. 202550218262 - Remanejamento de recurso para estágio do aluno Renan Azevedo de Carvalho Silva. Referente à solicitação 731/2024 - Cancelamento parcial da GO 18184..."/>
    <s v="Sim"/>
    <m/>
    <n v="405.89"/>
    <n v="0"/>
    <n v="0"/>
    <n v="5"/>
    <x v="4"/>
    <x v="0"/>
  </r>
  <r>
    <x v="11"/>
    <d v="2025-05-05T00:00:00"/>
    <n v="4732"/>
    <s v="DIR"/>
    <s v="Reitoria - Estagiário"/>
    <s v="Rem. 202550218289 - Remanejamento de recurso para estágio do aluno Luiza Teixeira Sodré de Carvalho. Referente à solicitação 1125/2024 - Cancelamento parcial da GO 18377..."/>
    <s v="Sim"/>
    <m/>
    <n v="10586.47"/>
    <n v="0"/>
    <n v="0"/>
    <n v="5"/>
    <x v="4"/>
    <x v="0"/>
  </r>
  <r>
    <x v="11"/>
    <d v="2025-05-26T00:00:00"/>
    <n v="4740"/>
    <s v="DIR"/>
    <s v="IB"/>
    <s v="Referente a pagamento do nitrogênio do ano de 2024 do Instituto de Biociências. Remanejamento 2025 50258043"/>
    <s v="Sim"/>
    <m/>
    <n v="2847.5"/>
    <n v="0"/>
    <n v="0"/>
    <n v="5"/>
    <x v="4"/>
    <x v="0"/>
  </r>
  <r>
    <x v="11"/>
    <d v="2025-06-13T00:00:00"/>
    <n v="4745"/>
    <s v="DIR"/>
    <s v="IGC"/>
    <s v="REMANEJAMENTO 50311025 / 2025 - Repasse ao IFUSP, referente ao fornecimento de 2.049 litros de Nitrogênio Líquido para uso nos Laboratórios do IGc, relativo aos meses de março a dezembro/2024."/>
    <s v="Sim"/>
    <m/>
    <n v="5163.4799999999996"/>
    <n v="0"/>
    <n v="0"/>
    <n v="6"/>
    <x v="5"/>
    <x v="0"/>
  </r>
  <r>
    <x v="11"/>
    <d v="2025-06-23T00:00:00"/>
    <n v="4748"/>
    <s v="DIR"/>
    <s v="IAG"/>
    <s v="Pagamento de despesas efetuadas com fornecimento de nitrogênio líquido referente ao período de março a dezembro de 2024 - REMANEJAMENTO 50293787 / 2025"/>
    <s v="Sim"/>
    <m/>
    <n v="151.19999999999999"/>
    <n v="0"/>
    <n v="0"/>
    <n v="6"/>
    <x v="5"/>
    <x v="0"/>
  </r>
  <r>
    <x v="11"/>
    <d v="2025-06-25T00:00:00"/>
    <n v="4749"/>
    <s v="DIR"/>
    <s v="IO"/>
    <s v="Fornecimento de 3020 litros de nitrogênio líquido referente aos meses de Abril a Dezembro de 2024 - Remanejamento 2025 50322566"/>
    <s v="Sim"/>
    <m/>
    <n v="7610.4"/>
    <n v="0"/>
    <n v="0"/>
    <n v="6"/>
    <x v="5"/>
    <x v="0"/>
  </r>
  <r>
    <x v="11"/>
    <d v="2025-06-27T00:00:00"/>
    <n v="4752"/>
    <s v="DIR"/>
    <s v="FO"/>
    <s v="Fornecimento de 3505 litros de nitrogênio liquido Ref Março a Dezembro de 2025"/>
    <s v="Sim"/>
    <m/>
    <n v="8832.6"/>
    <n v="0"/>
    <n v="0"/>
    <n v="6"/>
    <x v="5"/>
    <x v="0"/>
  </r>
  <r>
    <x v="12"/>
    <d v="2025-01-20T00:00:00"/>
    <n v="4569"/>
    <s v="DIR"/>
    <s v="Exercício 2025"/>
    <s v="Abertura do Exercício 2025"/>
    <s v="Sim"/>
    <m/>
    <n v="1050952"/>
    <n v="0"/>
    <n v="0"/>
    <n v="1"/>
    <x v="0"/>
    <x v="0"/>
  </r>
  <r>
    <x v="12"/>
    <d v="2025-02-05T00:00:00"/>
    <n v="4673"/>
    <s v="DIR"/>
    <s v="Saldo Exercício Anterior"/>
    <s v="Saldo remanescente 2024"/>
    <s v="Sim"/>
    <m/>
    <n v="430289"/>
    <n v="0"/>
    <n v="0"/>
    <n v="2"/>
    <x v="1"/>
    <x v="0"/>
  </r>
  <r>
    <x v="12"/>
    <d v="2025-02-05T00:00:00"/>
    <n v="4680"/>
    <s v="DIR-CCIF"/>
    <s v="MAC"/>
    <s v="No dia 4 de novembro 2024, foi feita a transferência de dois servidores do MAC para hospedagem no datacenter do Instituto de Física da USP (IFUSP). Conforme acordado como responsável pelo datacenter, David Barg o repasse será feito neste momento. REMANEJAMENTO 50085769 / 2025"/>
    <s v="Sim"/>
    <m/>
    <n v="15000"/>
    <n v="0"/>
    <n v="0"/>
    <n v="2"/>
    <x v="1"/>
    <x v="0"/>
  </r>
  <r>
    <x v="13"/>
    <d v="2025-01-20T00:00:00"/>
    <n v="4568"/>
    <s v="DIR"/>
    <s v="Exercício 2025"/>
    <s v="Abertura do Exercício 2025"/>
    <s v="Sim"/>
    <m/>
    <n v="118345"/>
    <n v="0"/>
    <n v="0"/>
    <n v="1"/>
    <x v="0"/>
    <x v="0"/>
  </r>
  <r>
    <x v="13"/>
    <d v="2025-02-05T00:00:00"/>
    <n v="4672"/>
    <s v="DIR"/>
    <s v="Saldo Exercício Anterior"/>
    <s v="Saldo remanescente 2024"/>
    <s v="Sim"/>
    <m/>
    <n v="38877.46"/>
    <n v="0"/>
    <n v="0"/>
    <n v="2"/>
    <x v="1"/>
    <x v="0"/>
  </r>
  <r>
    <x v="14"/>
    <d v="2025-01-20T00:00:00"/>
    <n v="4570"/>
    <s v="DIR"/>
    <s v="Exercício 2025"/>
    <s v="Abertura do Exercício 2025"/>
    <s v="Sim"/>
    <m/>
    <n v="59402"/>
    <n v="0"/>
    <n v="0"/>
    <n v="1"/>
    <x v="0"/>
    <x v="0"/>
  </r>
  <r>
    <x v="72"/>
    <d v="2025-01-16T00:00:00"/>
    <n v="4558"/>
    <s v="DIR"/>
    <s v="Diarias"/>
    <s v="NE.00160449 - Pagamento de Diárias Nacionais - Exercício 2.025 - Contra Partida - GO 18843..."/>
    <s v="Sim"/>
    <m/>
    <n v="10000"/>
    <n v="0"/>
    <n v="0"/>
    <n v="1"/>
    <x v="0"/>
    <x v="7"/>
  </r>
  <r>
    <x v="72"/>
    <d v="2025-01-16T00:00:00"/>
    <n v="4559"/>
    <s v="DIR"/>
    <s v="Diarias"/>
    <s v="NE.00160686 - Pagamento de Diárias Internacionais - Exercício 2.025 - Contra Partida - GO 18844..."/>
    <s v="Sim"/>
    <m/>
    <n v="10000"/>
    <n v="0"/>
    <n v="0"/>
    <n v="1"/>
    <x v="0"/>
    <x v="7"/>
  </r>
  <r>
    <x v="72"/>
    <d v="2025-01-16T00:00:00"/>
    <n v="4560"/>
    <s v="DIR"/>
    <s v="Diarias"/>
    <s v="NE.00161410 - Pagamento de Diárias Nacionais - Exercício 2.025 - Contra Partida - GO 18845..."/>
    <s v="Sim"/>
    <m/>
    <n v="10000"/>
    <n v="0"/>
    <n v="0"/>
    <n v="1"/>
    <x v="0"/>
    <x v="7"/>
  </r>
  <r>
    <x v="72"/>
    <d v="2025-01-16T00:00:00"/>
    <n v="4561"/>
    <s v="DIR"/>
    <s v="Diarias"/>
    <s v="NE.00161542 - Pagamento de Diárias Internacionais - Exercício 2.025 - Contra Partida - GO 18846..."/>
    <s v="Sim"/>
    <m/>
    <n v="10000"/>
    <n v="0"/>
    <n v="0"/>
    <n v="1"/>
    <x v="0"/>
    <x v="7"/>
  </r>
  <r>
    <x v="72"/>
    <d v="2025-01-16T00:00:00"/>
    <n v="4562"/>
    <s v="ATA-EXPEDIENTE"/>
    <s v="E.B.C.T."/>
    <s v="NE.00167109 - Contrato 9912272510 - RUSP - Contrato de Prestação de Serviços e Venda de Produtos - Exercício 2.025 - Contra Partida - GO 18848 / 19007..."/>
    <s v="Sim"/>
    <m/>
    <n v="14400"/>
    <n v="0"/>
    <n v="0"/>
    <n v="1"/>
    <x v="0"/>
    <x v="7"/>
  </r>
  <r>
    <x v="72"/>
    <d v="2025-01-23T00:00:00"/>
    <n v="4605"/>
    <s v="DIR"/>
    <s v="Meru Viagens Eireli - EPP"/>
    <s v="NE. 00143439 - Contrato Nº 73/2021 - RUSP - Contrato de agenciamento de passagens aéreas internacionais. Exercício 2.025. Proc. SEI 154.00003151/2024-60 - GO 18842"/>
    <s v="Sim"/>
    <m/>
    <n v="25821.5"/>
    <n v="0"/>
    <n v="0"/>
    <n v="1"/>
    <x v="0"/>
    <x v="7"/>
  </r>
  <r>
    <x v="72"/>
    <d v="2025-01-23T00:00:00"/>
    <n v="4606"/>
    <s v="DIR"/>
    <s v="Meru Viagens Eireli - EPP"/>
    <s v="NE.00143366 - Contrato Nº 73/2021 - RUSP - Contrato de agenciamento de passagens aéreas nacionais. Exercício 2.025. Proc. SEI 154.00003151/2024-60 - Contrapartida GO 18841"/>
    <s v="Sim"/>
    <m/>
    <n v="34220.75"/>
    <n v="0"/>
    <n v="0"/>
    <n v="1"/>
    <x v="0"/>
    <x v="7"/>
  </r>
  <r>
    <x v="15"/>
    <d v="2025-01-23T00:00:00"/>
    <n v="4604"/>
    <s v="FNC"/>
    <s v="Saldo do Exercício Anterior"/>
    <s v="Saldo Remanescente do Exercício 2024 - Grupo: 179 - FONTE RECEITA 04 - FRBNY - Doc Columbus-Mocas - (ONR - Office of Naval Research) - Recibo 176/2019 (26/11/2019) - Recolhimento 2019 05562312 e Remessa financeira internacional - Mercúrio 43514 - CDG 20200416000002092 - Ordem Pgto 51028270 - Convênios nº 43514 - Número Recibo: 35/2020."/>
    <s v="Sim"/>
    <m/>
    <n v="607083.53"/>
    <n v="0"/>
    <n v="0"/>
    <n v="1"/>
    <x v="0"/>
    <x v="3"/>
  </r>
  <r>
    <x v="16"/>
    <d v="2025-01-22T00:00:00"/>
    <n v="4595"/>
    <s v="FAP"/>
    <s v="Saldo do Exercício Anterior"/>
    <s v="Saldo remanescente 2024 - Grupo: 43.000 -"/>
    <s v="Sim"/>
    <m/>
    <n v="1771.36"/>
    <n v="0"/>
    <n v="0"/>
    <n v="1"/>
    <x v="0"/>
    <x v="2"/>
  </r>
  <r>
    <x v="16"/>
    <d v="2025-04-04T00:00:00"/>
    <n v="4713"/>
    <s v="FAP"/>
    <s v="Recibo Tesouraria"/>
    <s v="Recibo 36/2025 Prestação serviços de análises de DRX de filmes de Celulose e Cobre, junto ao laboratório de Cristalografia do IF. Recebemos de Denise Freitas Petri - Projeto CNPq: 304017/2021-3 - Obs. Descontado 10% Taxa Administrativa - GC 4714"/>
    <s v="Sim"/>
    <m/>
    <n v="450"/>
    <n v="0"/>
    <n v="0"/>
    <n v="4"/>
    <x v="3"/>
    <x v="2"/>
  </r>
  <r>
    <x v="16"/>
    <d v="2025-06-25T00:00:00"/>
    <n v="4750"/>
    <s v="FAP"/>
    <s v="Recibo Tesouraria"/>
    <s v="Recibo 78/2025 - Serviços prestados de análises de SAX, junto ao laboratório de cristalografia do IF - Obs. Foi cobrado Taxa administrativa de 10%"/>
    <s v="Sim"/>
    <m/>
    <n v="495"/>
    <n v="0"/>
    <n v="0"/>
    <n v="6"/>
    <x v="5"/>
    <x v="2"/>
  </r>
  <r>
    <x v="17"/>
    <d v="2025-01-23T00:00:00"/>
    <n v="4600"/>
    <s v="DIR"/>
    <s v="Reitoria"/>
    <s v="Recursos para o pagamento da Taxa de Resíduos Sólidos de Saúde (TRSS), exercício 2025. Grupo 94 Taxas municipais - SEI 154.00000599/2025-11. - REMANEJAMENTO 50035702 / 2025"/>
    <s v="Sim"/>
    <m/>
    <n v="911.28"/>
    <n v="0"/>
    <n v="0"/>
    <n v="1"/>
    <x v="0"/>
    <x v="4"/>
  </r>
  <r>
    <x v="18"/>
    <d v="2025-01-21T00:00:00"/>
    <n v="4576"/>
    <s v="FAP"/>
    <s v="Exercício 2025"/>
    <s v="Saldo remanescente 2024 - Recebemos de Flávio Beneduce Neto Referente a 20 análises (10 horas) - Microscopia de Força Atômica para o Departamento de Engenharia e de Materiais/polli-USP - Recibo 57/2023 e Saldo remanescente 2022 -Devolução de Receita do Exercício de 2017 e Recibo 089/2022 - serviços de análises de Microscopia de Força Atômica p/ o Depto. de Engenharia Metalúrgica e de Materiais da Poli - USP."/>
    <s v="Sim"/>
    <m/>
    <n v="4316.16"/>
    <n v="0"/>
    <n v="0"/>
    <n v="1"/>
    <x v="0"/>
    <x v="2"/>
  </r>
  <r>
    <x v="19"/>
    <d v="2025-01-20T00:00:00"/>
    <n v="4567"/>
    <s v="DIR"/>
    <s v="Exercício 2025"/>
    <s v="Abertura do Exercício 2025"/>
    <s v="Sim"/>
    <m/>
    <n v="1238015"/>
    <n v="0"/>
    <n v="0"/>
    <n v="1"/>
    <x v="0"/>
    <x v="0"/>
  </r>
  <r>
    <x v="19"/>
    <d v="2025-02-05T00:00:00"/>
    <n v="4671"/>
    <s v="DIR"/>
    <s v="Saldo Exercício Anterior"/>
    <s v="Saldo remanescente 2024"/>
    <s v="Sim"/>
    <m/>
    <n v="578052.06999999995"/>
    <n v="0"/>
    <n v="0"/>
    <n v="2"/>
    <x v="1"/>
    <x v="0"/>
  </r>
  <r>
    <x v="19"/>
    <d v="2025-02-28T00:00:00"/>
    <n v="4692"/>
    <s v="DIR"/>
    <s v="Imperpluv Impermeabilização Pintura e Reformas EPP"/>
    <s v="Supressão do Contrato referente o serviço de impermeabilização de laje da cobertura do Edifício Adama Jafet - Compra 67927/2024 - Processo: 154.00003784/2024-78 NE 55289/2025"/>
    <s v="Sim"/>
    <m/>
    <n v="10000"/>
    <n v="0"/>
    <n v="0"/>
    <n v="2"/>
    <x v="1"/>
    <x v="0"/>
  </r>
  <r>
    <x v="20"/>
    <d v="2025-01-23T00:00:00"/>
    <n v="4603"/>
    <s v="FEP"/>
    <s v="Transposição interna"/>
    <s v="Devido a proximidade do vencimento da proposta do fornecedor e também a urgência do professor em adquirir o produto, foi transferido para o RD - Cristiano L P Oliveira GRUPO 206, pois a reitoria até o dia 22/01/2025 não tinha devolvido os RDs dos professores. Obs. Será devolvido para diretoria assim que o recurso for devolvido pela Reitoria dos RDs. Remanejamento 50035486 / 2025 - Contrapartida GO 18865"/>
    <s v="Sim"/>
    <m/>
    <n v="15455.75"/>
    <n v="0"/>
    <n v="0"/>
    <n v="1"/>
    <x v="0"/>
    <x v="1"/>
  </r>
  <r>
    <x v="20"/>
    <d v="2025-02-03T00:00:00"/>
    <n v="4622"/>
    <s v="FEP"/>
    <s v="Saldo Exercício Anterior"/>
    <s v="GRUPO: 206 - Infraestrutura de Pesquisa e Biotérios - Atena: Edital PRPI Edital de Apoio a Propostas Estratégicas para Infraestrutura de Pesquisa- ano 2024- edição 2 (10) - REMANEJAMENTO 50547787 / 2024"/>
    <s v="Sim"/>
    <m/>
    <n v="22974.79"/>
    <n v="0"/>
    <n v="0"/>
    <n v="2"/>
    <x v="1"/>
    <x v="1"/>
  </r>
  <r>
    <x v="20"/>
    <d v="2025-07-02T00:00:00"/>
    <n v="4756"/>
    <s v="FEP"/>
    <s v="PRPI"/>
    <s v="Grupo: 206 - Infraestrutura de Pesquisa e Biotérios - REMANEJAMENTO 50335803 / 2025 - Atena: Edital PRPI Edital de Apoio a Propostas Estratégicas para Infraestrutura de Pesquisa- ano 2025- edição 1 (59)"/>
    <s v="Sim"/>
    <m/>
    <n v="82811"/>
    <n v="0"/>
    <n v="0"/>
    <n v="7"/>
    <x v="6"/>
    <x v="1"/>
  </r>
  <r>
    <x v="73"/>
    <d v="2025-02-03T00:00:00"/>
    <n v="4625"/>
    <s v="FEP"/>
    <s v="Saldo Exercício Anterior"/>
    <s v="Devolução da Economia Orçamentária 2024 - Grupo: 515 - Progr. Inst. de Apoio a Novos Docentes"/>
    <s v="Sim"/>
    <m/>
    <n v="101.6"/>
    <n v="0"/>
    <n v="0"/>
    <n v="2"/>
    <x v="1"/>
    <x v="1"/>
  </r>
  <r>
    <x v="74"/>
    <d v="2025-02-05T00:00:00"/>
    <n v="4664"/>
    <s v="DIR"/>
    <s v="Saldo Exercício Anterior"/>
    <s v="Saldo remanescente 2024 - Grupo 012 Assinaturas de Periódicos Científicos"/>
    <s v="Sim"/>
    <m/>
    <n v="451.05"/>
    <n v="0"/>
    <n v="0"/>
    <n v="2"/>
    <x v="1"/>
    <x v="0"/>
  </r>
  <r>
    <x v="75"/>
    <d v="2025-01-22T00:00:00"/>
    <n v="4586"/>
    <s v="FMA"/>
    <s v="Saldo do Exercício Anterior"/>
    <s v="Saldo remanescente 2024 Ref. Programa USP-COFECUB Edital 2015 - Coord. Frederique Marie Brigitte Sylvie Grassi - missão BR-FR, 5-20/12/19, ref. passagem GRU-CDG-GRU Profa. Frederique Grassi e aux.financeiro doutorando 5898092 Pedro Ishida (equiv. passagem e 15 diárias) REMANEJAMENTO 50642400 / 2019"/>
    <s v="Sim"/>
    <m/>
    <n v="805.42"/>
    <n v="0"/>
    <n v="0"/>
    <n v="1"/>
    <x v="0"/>
    <x v="2"/>
  </r>
  <r>
    <x v="21"/>
    <d v="2025-01-21T00:00:00"/>
    <n v="4578"/>
    <s v="FMT"/>
    <s v="Exercício 2025"/>
    <s v="Saldo remanescente 2024 no Grupo Básico: 43.000"/>
    <s v="Sim"/>
    <m/>
    <n v="110790.19"/>
    <n v="0"/>
    <n v="0"/>
    <n v="1"/>
    <x v="0"/>
    <x v="2"/>
  </r>
  <r>
    <x v="22"/>
    <d v="2025-01-20T00:00:00"/>
    <n v="4573"/>
    <s v="DIR"/>
    <s v="Exercício 2025"/>
    <s v="Abertura do Exercício 2025"/>
    <s v="Sim"/>
    <m/>
    <n v="19091"/>
    <n v="0"/>
    <n v="0"/>
    <n v="1"/>
    <x v="0"/>
    <x v="0"/>
  </r>
  <r>
    <x v="22"/>
    <d v="2025-02-05T00:00:00"/>
    <n v="4661"/>
    <s v="DIR"/>
    <s v="Transposição interna"/>
    <s v="Para empenho pool Remanejamento N° 2025 50087389 - GO 18924"/>
    <s v="Sim"/>
    <m/>
    <n v="575.15"/>
    <n v="0"/>
    <n v="0"/>
    <n v="2"/>
    <x v="1"/>
    <x v="0"/>
  </r>
  <r>
    <x v="22"/>
    <d v="2025-03-26T00:00:00"/>
    <n v="4705"/>
    <s v="ATA"/>
    <s v="Transposicao Interna"/>
    <s v="Rem.50152148 - Código: 202500000846 - Descrição: #33925 - Período: 11/03/2025 08:30 a 11/03/2025 14:00 (0 diária(s)), Passageiros: 0, Tipo: CAMINHÃO, Atividade Didática: Não, Finalidade: Serviço interno de transporte de material da biblioteca para outro setor...."/>
    <s v="Sim"/>
    <m/>
    <n v="128.34"/>
    <n v="0"/>
    <n v="0"/>
    <n v="3"/>
    <x v="2"/>
    <x v="0"/>
  </r>
  <r>
    <x v="22"/>
    <d v="2025-04-01T00:00:00"/>
    <n v="4711"/>
    <s v="ATA"/>
    <s v="Transposicao Interna"/>
    <s v="Rem. 50164260 - Código: 202500000898 - #33926 - Período: 12/03/2025 08:30 a 12/03/2025 14:00 (0 diária(s)), Passageiros: 0, Tipo: CAMINHÃO, Atividade Didática: Não, Finalidade: Serviço interno de transporte de material da biblioteca para outro setor - GO 19082 / 19083..."/>
    <s v="Sim"/>
    <m/>
    <n v="128.34"/>
    <n v="0"/>
    <n v="0"/>
    <n v="4"/>
    <x v="3"/>
    <x v="0"/>
  </r>
  <r>
    <x v="22"/>
    <d v="2025-06-18T00:00:00"/>
    <n v="4747"/>
    <s v="ATA-VEICULO"/>
    <s v="Transposicao Interna"/>
    <s v="Rem. 503357928 - Código: 202500001926 - Descrição: #35615 - Período: 18/06/2025 08:30 a 18/06/2025 11:00 (0 diária(s)), Passageiros: 1, Tipo: CAMINHÃO, Atividade Didática: Não, Finalidade: Transporte de uma mesa ótica - GO 19332 / 19333."/>
    <s v="Sim"/>
    <m/>
    <n v="64.17"/>
    <n v="0"/>
    <n v="0"/>
    <n v="6"/>
    <x v="5"/>
    <x v="0"/>
  </r>
  <r>
    <x v="23"/>
    <d v="2025-01-22T00:00:00"/>
    <n v="4585"/>
    <s v="FEP"/>
    <s v="Saldo do Exercício Anterior"/>
    <s v="Saldo Remanescente 2024"/>
    <s v="Sim"/>
    <m/>
    <n v="6889.48"/>
    <n v="0"/>
    <n v="0"/>
    <n v="1"/>
    <x v="0"/>
    <x v="2"/>
  </r>
  <r>
    <x v="23"/>
    <d v="2025-03-28T00:00:00"/>
    <n v="4709"/>
    <s v="FEP"/>
    <s v="Recibo Tesouraria"/>
    <s v="Recibo 32/2025 - Serviços prestados de experimentos de SAXS, no período de out/2024 á março 2025 - Recebido de Watson Loh - Projeto CNPq 405942/2021-4 - Obs: Retirada 10% taxa administrativa da Diretoria"/>
    <s v="Sim"/>
    <m/>
    <n v="11970"/>
    <n v="0"/>
    <n v="0"/>
    <n v="3"/>
    <x v="2"/>
    <x v="2"/>
  </r>
  <r>
    <x v="24"/>
    <d v="2025-01-20T00:00:00"/>
    <n v="4572"/>
    <s v="DIR"/>
    <s v="Exercício 2025"/>
    <s v="Abertura do Exercício 2025"/>
    <s v="Sim"/>
    <m/>
    <n v="2768102"/>
    <n v="0"/>
    <n v="0"/>
    <n v="1"/>
    <x v="0"/>
    <x v="0"/>
  </r>
  <r>
    <x v="76"/>
    <d v="2025-02-03T00:00:00"/>
    <n v="4624"/>
    <s v="FMT"/>
    <s v="Saldo Exercício Anterior"/>
    <s v="Saldo remanescente 2024 - Grupo: 515 - Prog Inst de Apoio aos Novos Docentes da USP de 2020"/>
    <s v="Sim"/>
    <m/>
    <n v="615"/>
    <n v="0"/>
    <n v="0"/>
    <n v="2"/>
    <x v="1"/>
    <x v="1"/>
  </r>
  <r>
    <x v="77"/>
    <d v="2025-02-04T00:00:00"/>
    <n v="4647"/>
    <s v="FAP"/>
    <s v="Transposição interna"/>
    <s v="Devolução da Economia Orçamentária 2024 - Grupo: 515 - Progr. Inst. de Apoio a Novos Docentes"/>
    <s v="Sim"/>
    <m/>
    <n v="5663.49"/>
    <n v="0"/>
    <n v="0"/>
    <n v="2"/>
    <x v="1"/>
    <x v="1"/>
  </r>
  <r>
    <x v="78"/>
    <d v="2025-01-22T00:00:00"/>
    <n v="4598"/>
    <s v="FMA"/>
    <s v="Saldo do Exercício Anterior"/>
    <s v="Saldo remanescente 2024 - REMANEJAMENTO 50159609 / 2021 - Grupo 843 - Código Convênio Santander 2018 - nº 43857 - Edital Santander e-Grad 2021"/>
    <s v="Sim"/>
    <m/>
    <n v="39850.660000000003"/>
    <n v="0"/>
    <n v="0"/>
    <n v="1"/>
    <x v="0"/>
    <x v="2"/>
  </r>
  <r>
    <x v="25"/>
    <d v="2025-02-03T00:00:00"/>
    <n v="4616"/>
    <s v="DIR-CCEX"/>
    <s v="Saldo do Exercício Anterior"/>
    <s v="Grupo: 057 - Projetos Especiais - Remanejamento 50451348 / 2024 do valor aprovado para projeto de fomento: 3079 - Laboratório de Demonstrações Ernst Wolfgang Hamburger - apoio à extensão."/>
    <s v="Sim"/>
    <m/>
    <n v="6375"/>
    <n v="0"/>
    <n v="0"/>
    <n v="2"/>
    <x v="1"/>
    <x v="1"/>
  </r>
  <r>
    <x v="79"/>
    <d v="2025-02-03T00:00:00"/>
    <n v="4630"/>
    <s v="FAP"/>
    <s v="Saldo Exercício Anterior"/>
    <s v="Devolução da Economia Orçamentária 2024 - Grupo: 515 - Progr. Inst. de Apoio a Novos Docentes"/>
    <s v="Sim"/>
    <m/>
    <n v="550.52"/>
    <n v="0"/>
    <n v="0"/>
    <n v="2"/>
    <x v="1"/>
    <x v="1"/>
  </r>
  <r>
    <x v="80"/>
    <d v="2025-05-21T00:00:00"/>
    <n v="4734"/>
    <s v="FNC"/>
    <s v="PRPI - USP"/>
    <s v="Rem. 50232346 - Atena: Edital PRPI Edital PIDA- ano 2025- edição 1 (13) - Outorgado: Prof.(a) Dr.(a) Kelly Cristina Cezaretto Pires / IF - (043.057 - Projetos Especias)."/>
    <s v="Sim"/>
    <m/>
    <n v="5000"/>
    <n v="0"/>
    <n v="0"/>
    <n v="5"/>
    <x v="4"/>
    <x v="1"/>
  </r>
  <r>
    <x v="81"/>
    <d v="2025-01-22T00:00:00"/>
    <n v="4580"/>
    <s v="FEP"/>
    <s v="Saldo do Exercício Anterior"/>
    <s v="Saldo remanescente de 2024 - Grupo Básico: 43.000"/>
    <s v="Sim"/>
    <m/>
    <n v="21068.27"/>
    <n v="0"/>
    <n v="0"/>
    <n v="1"/>
    <x v="0"/>
    <x v="2"/>
  </r>
  <r>
    <x v="81"/>
    <d v="2025-04-14T00:00:00"/>
    <n v="4716"/>
    <s v="FEP"/>
    <s v="Recibo Tesouraria"/>
    <s v="Recibo 43/2025 - Recebemos de Clarus Technology do Brasil Ltda - Patente: Processo nº 22.1.6101.1.5 - 55% Base de cálculo: R$ 2.500,00 - Obs. Foi cobrado 10% de taxa administrativa - GC 4717"/>
    <s v="Sim"/>
    <m/>
    <n v="1125"/>
    <n v="0"/>
    <n v="0"/>
    <n v="4"/>
    <x v="3"/>
    <x v="2"/>
  </r>
  <r>
    <x v="82"/>
    <d v="2025-01-22T00:00:00"/>
    <n v="4589"/>
    <s v="FMT"/>
    <s v="Saldo do Exercício Anterior"/>
    <s v="Saldo remanescente 2024 - Grupo Básico 43.000"/>
    <s v="Sim"/>
    <m/>
    <n v="128.66"/>
    <n v="0"/>
    <n v="0"/>
    <n v="1"/>
    <x v="0"/>
    <x v="2"/>
  </r>
  <r>
    <x v="83"/>
    <d v="2025-02-05T00:00:00"/>
    <n v="4678"/>
    <s v="DIR"/>
    <s v="Saldo Exercício Anterior"/>
    <s v="Saldo remanescente 2024"/>
    <s v="Sim"/>
    <m/>
    <n v="1379.2"/>
    <n v="0"/>
    <n v="0"/>
    <n v="2"/>
    <x v="1"/>
    <x v="0"/>
  </r>
  <r>
    <x v="84"/>
    <d v="2025-01-22T00:00:00"/>
    <n v="4584"/>
    <s v="FAP"/>
    <s v="Saldo do Exercício Anterior"/>
    <s v="Saldo remanescente 2024 no Grupo Básico: 43.515 Remanejamento N° 2017 50600143 - Repasse de recursos referente 2a. parcela (Edital 2017) do Programa Institucional de Apoio aos Novos Docentes."/>
    <s v="Sim"/>
    <m/>
    <n v="5000"/>
    <n v="0"/>
    <n v="0"/>
    <n v="1"/>
    <x v="0"/>
    <x v="2"/>
  </r>
  <r>
    <x v="26"/>
    <d v="2025-01-22T00:00:00"/>
    <n v="4587"/>
    <s v="FMT"/>
    <s v="Saldo do Exercício Anterior"/>
    <s v="Saldo remanescente 2024 - Grupo Básico 43.000"/>
    <s v="Sim"/>
    <m/>
    <n v="18128.07"/>
    <n v="0"/>
    <n v="0"/>
    <n v="1"/>
    <x v="0"/>
    <x v="2"/>
  </r>
  <r>
    <x v="85"/>
    <d v="2025-01-22T00:00:00"/>
    <n v="4591"/>
    <s v="FNC"/>
    <s v="Saldo do Exercício Anterior"/>
    <s v="Saldo remanescente 2024 - Ref. Repasse de recursos referente 2a. parcela (Edital 2017) do Programa Institucional de Apoio aos Novos Docentes. Grupo Grupo Básico: 515 - Remanejamento N° 2017 50600143"/>
    <s v="Sim"/>
    <m/>
    <n v="409.99"/>
    <n v="0"/>
    <n v="0"/>
    <n v="1"/>
    <x v="0"/>
    <x v="2"/>
  </r>
  <r>
    <x v="27"/>
    <d v="2025-02-05T00:00:00"/>
    <n v="4684"/>
    <s v="DIR"/>
    <s v="Saldo Exercício Anterior"/>
    <s v="Saldo remanescente do Exercício 2024"/>
    <s v="Sim"/>
    <m/>
    <n v="17725.38"/>
    <n v="0"/>
    <n v="0"/>
    <n v="2"/>
    <x v="1"/>
    <x v="5"/>
  </r>
  <r>
    <x v="27"/>
    <d v="2025-02-05T00:00:00"/>
    <n v="4685"/>
    <s v="DIR"/>
    <s v="CETI-SC"/>
    <s v="Saldo remanescente do Exercício 2024"/>
    <s v="Sim"/>
    <m/>
    <n v="10944"/>
    <n v="0"/>
    <n v="0"/>
    <n v="2"/>
    <x v="1"/>
    <x v="5"/>
  </r>
  <r>
    <x v="27"/>
    <d v="2025-04-14T00:00:00"/>
    <n v="4718"/>
    <s v="DIR"/>
    <s v="ICMC"/>
    <s v="Aquisição de câmeras - REMANEJAMENTO 50174648 / 2025"/>
    <s v="Sim"/>
    <m/>
    <n v="159672.6"/>
    <n v="0"/>
    <n v="0"/>
    <n v="4"/>
    <x v="3"/>
    <x v="5"/>
  </r>
  <r>
    <x v="86"/>
    <d v="2025-01-22T00:00:00"/>
    <n v="4581"/>
    <s v="FEP"/>
    <s v="Saldo do Exercício Anterior"/>
    <s v="Saldo remanescente 2024 no Grupo Básico: 43.515 Prog Inst de Apoio aos Novos Docentes da USP"/>
    <s v="Sim"/>
    <m/>
    <n v="5000"/>
    <n v="0"/>
    <n v="0"/>
    <n v="1"/>
    <x v="0"/>
    <x v="2"/>
  </r>
  <r>
    <x v="28"/>
    <d v="2025-01-22T00:00:00"/>
    <n v="4594"/>
    <s v="FNC"/>
    <s v="Saldo do Exercício Anterior"/>
    <s v="Saldo remanescente de 2024 referente a venda de 2.520 Sampa V5 Chips"/>
    <s v="Sim"/>
    <m/>
    <n v="412325.54"/>
    <n v="0"/>
    <n v="0"/>
    <n v="1"/>
    <x v="0"/>
    <x v="2"/>
  </r>
  <r>
    <x v="28"/>
    <d v="2025-01-30T00:00:00"/>
    <n v="4609"/>
    <s v="FNC"/>
    <s v="Recibo Tesouraria"/>
    <s v="Recibo 04/2025 - Recebemos de Woo Freight Co, Ltd - Korea referente a venda de 120 Sampa (Sampa Tested Good)"/>
    <s v="Sim"/>
    <m/>
    <n v="24637.9"/>
    <n v="0"/>
    <n v="0"/>
    <n v="1"/>
    <x v="0"/>
    <x v="2"/>
  </r>
  <r>
    <x v="28"/>
    <d v="2025-01-31T00:00:00"/>
    <n v="4611"/>
    <s v="FNC"/>
    <s v="POLI"/>
    <s v="Devolução do valor total do remanejamento 2025 50078169, pois foi feito no valor incorreto."/>
    <s v="Sim"/>
    <m/>
    <n v="22174.11"/>
    <n v="0"/>
    <n v="0"/>
    <n v="1"/>
    <x v="0"/>
    <x v="2"/>
  </r>
  <r>
    <x v="87"/>
    <d v="2025-02-03T00:00:00"/>
    <n v="4613"/>
    <s v="FMA"/>
    <s v="Saldo do Exercício Anterior"/>
    <s v="Saldo remanescente Exercício 2024 - Grupo 57 - Projetos Especiais - Edital de Apoio a Novos Docentes 2019 - REMANEJAMENTO 50611408 / 2019"/>
    <s v="Sim"/>
    <m/>
    <n v="5140"/>
    <n v="0"/>
    <n v="0"/>
    <n v="2"/>
    <x v="1"/>
    <x v="1"/>
  </r>
  <r>
    <x v="88"/>
    <d v="2025-02-04T00:00:00"/>
    <n v="4656"/>
    <s v="FEP"/>
    <s v="Saldo Exercício Anterior"/>
    <s v="Bolsista Mariana Saraiva Leão Lima - encerrou o encerramento da bolsa em maio de 2024 para receber pela FAPESP - Saldo residual - Grupo 057 Projetos Especiais"/>
    <s v="Sim"/>
    <m/>
    <n v="59354.400000000001"/>
    <n v="0"/>
    <n v="0"/>
    <n v="2"/>
    <x v="1"/>
    <x v="1"/>
  </r>
  <r>
    <x v="88"/>
    <d v="2025-02-04T00:00:00"/>
    <n v="4657"/>
    <s v="FEP"/>
    <s v="Saldo Exercício Anterior"/>
    <s v="Bolsista Mariana Saraiva Leão Lima - encerrou o encerramento da bolsa em maio de 2024 para receber pela FAPESP - Saldo residual Reserva Técnica - Grupo 057 Projetos Especiais"/>
    <s v="Sim"/>
    <m/>
    <n v="6185.5"/>
    <n v="0"/>
    <n v="0"/>
    <n v="2"/>
    <x v="1"/>
    <x v="1"/>
  </r>
  <r>
    <x v="89"/>
    <d v="2025-01-22T00:00:00"/>
    <n v="4590"/>
    <s v="FAP"/>
    <s v="Saldo do Exercício Anterior"/>
    <s v="Saldo remanescente 2024 - - Convênio Vencido em 2020 - Transferido do Convênio Santander em 2020 para Grupo Básico da Receita"/>
    <s v="Sim"/>
    <m/>
    <n v="2325.9699999999998"/>
    <n v="0"/>
    <n v="0"/>
    <n v="1"/>
    <x v="0"/>
    <x v="2"/>
  </r>
  <r>
    <x v="90"/>
    <d v="2025-02-03T00:00:00"/>
    <n v="4619"/>
    <s v="AAA-CG"/>
    <s v="Saldo do Exercício Anterior"/>
    <s v="Devolução de Economia Orçamentária 2024. Grupo 43.404 - Projetos Especiais - Grad - REMANEJAMENTO 50066420 / 2020"/>
    <s v="Sim"/>
    <m/>
    <n v="880.2"/>
    <n v="0"/>
    <n v="0"/>
    <n v="2"/>
    <x v="1"/>
    <x v="1"/>
  </r>
  <r>
    <x v="91"/>
    <d v="2025-01-22T00:00:00"/>
    <n v="4599"/>
    <s v="FNC"/>
    <s v="Saldo do Exercício Anterior"/>
    <s v="Saldo remanescente 2024"/>
    <s v="Sim"/>
    <m/>
    <n v="36388.269999999997"/>
    <n v="0"/>
    <n v="0"/>
    <n v="1"/>
    <x v="0"/>
    <x v="2"/>
  </r>
  <r>
    <x v="29"/>
    <d v="2025-03-19T00:00:00"/>
    <n v="4702"/>
    <s v="FNC"/>
    <s v="Reitoria"/>
    <s v="Saldo remanescente 2024 Aux. Fin.- realização Simpósio Comemorativo &quot;Dos Raios Cósmicos às Partículas Elementares: 90 anos USP, 100 anos de César Lattes e 70 anos do CERN&quot;. Aut. Vice-Reitora. Remanejamentos 50214982 / 2024."/>
    <s v="Sim"/>
    <m/>
    <n v="29129.86"/>
    <n v="0"/>
    <n v="0"/>
    <n v="3"/>
    <x v="2"/>
    <x v="6"/>
  </r>
  <r>
    <x v="92"/>
    <d v="2025-02-03T00:00:00"/>
    <n v="4617"/>
    <s v="FNC"/>
    <s v="Saldo do Exercício Anterior"/>
    <s v="Devolução de Economia Orçamentária 2024 - Grupo: 404 - Projetos Especiais - Grad - REMANEJAMENTO 50283466 / 2021 Programa de Laboratórios Didáticos - 2021 - Coordenador(a) - Prof(a). Dr(a). José Fernando Diniz Chubaci"/>
    <s v="Sim"/>
    <m/>
    <n v="238981.96"/>
    <n v="0"/>
    <n v="0"/>
    <n v="2"/>
    <x v="1"/>
    <x v="1"/>
  </r>
  <r>
    <x v="30"/>
    <d v="2025-02-05T00:00:00"/>
    <n v="4668"/>
    <s v="DIR"/>
    <s v="Saldo Exercício Anterior"/>
    <s v="Saldo remanescente 2024 REMANEJAMENTO - 50708088 / 2023 - Grupo 57 - Projetos Especiais - Recurso para atender execução de obras urgentes no IF: Cobertura Edifício Oscar Sala e Reforma Laboratório Edif. HEPIC. Aut. Mag. Reitor"/>
    <s v="Sim"/>
    <m/>
    <n v="2481154.71"/>
    <n v="0"/>
    <n v="0"/>
    <n v="2"/>
    <x v="1"/>
    <x v="0"/>
  </r>
  <r>
    <x v="31"/>
    <d v="2025-02-05T00:00:00"/>
    <n v="4666"/>
    <s v="DIR"/>
    <s v="Saldo Exercício Anterior"/>
    <s v="Saldo remanescente 2024 - Grupo 246 - Programa de Bolsas Intercâmbio Internacional - Edital AUCANI 1915/2024 - Prog. Bolsas de Intercâmbio Internacional para os Alunos de Graduação USP - Mérito Acadêmico 2024 (Portaria GR 6640/2015) - ref. cota interunidade IF-FM - REMANEJAMENTO 50273628 / 2024"/>
    <s v="Sim"/>
    <m/>
    <n v="56000"/>
    <n v="0"/>
    <n v="0"/>
    <n v="2"/>
    <x v="1"/>
    <x v="0"/>
  </r>
  <r>
    <x v="31"/>
    <d v="2025-02-05T00:00:00"/>
    <n v="4667"/>
    <s v="DIR"/>
    <s v="Saldo Exercício Anterior"/>
    <s v="Grupo: 849 - Convênio Santander 2022 - 47834 - Edital Aucani 1939 Programa Santander-USP de Mobilidade Internacional - Internacionalização com Inclusão - Mulheres na Pós-graduação - ref. 1 bolsa de R$ 20.000,00 - Remanejamento 50552829/2024"/>
    <s v="Sim"/>
    <m/>
    <n v="20000"/>
    <n v="0"/>
    <n v="0"/>
    <n v="2"/>
    <x v="1"/>
    <x v="0"/>
  </r>
  <r>
    <x v="31"/>
    <d v="2025-05-21T00:00:00"/>
    <n v="4736"/>
    <s v="DIR"/>
    <s v="AUCANI - USP"/>
    <s v="Rem. 50248781 - Edital AUCANI 2090/2025 - Prog. Bolsas de Intercâmbio Internacional para os Alunos de Graduação USP - Mérito Acadêmico 2025 (Portaria GR 6640/2015) - ref. cota Unidade - (043.246 - Programa de Bolsas Intercâmbio Intenacional)..."/>
    <s v="Sim"/>
    <m/>
    <n v="112000"/>
    <n v="0"/>
    <n v="0"/>
    <n v="5"/>
    <x v="4"/>
    <x v="0"/>
  </r>
  <r>
    <x v="31"/>
    <d v="2025-05-21T00:00:00"/>
    <n v="4737"/>
    <s v="DIR"/>
    <s v="AUCANI - USP"/>
    <s v="Rem. 50248820 - Edital AUCANI 2090/2025 - Prog. Bolsas de Intercâmbio Internacional para os Alunos de Graduação USP - Mérito Acadêmico 2025 (Portaria GR 6640/2015) - ref. cota Unidade IF/FM - (043.246 - Programa de Bolsas Intercâmbio Intenacional)..."/>
    <s v="Sim"/>
    <m/>
    <n v="56000"/>
    <n v="0"/>
    <n v="0"/>
    <n v="5"/>
    <x v="4"/>
    <x v="0"/>
  </r>
  <r>
    <x v="93"/>
    <d v="2025-02-03T00:00:00"/>
    <n v="4621"/>
    <s v="DIR"/>
    <s v="Saldo Exercício Anterior"/>
    <s v="Devolução de Economia Orçamentária 2024 - REMANEJAMENTO 50042586 / 2023 - Grupo 508 Rede de Criogenia"/>
    <s v="Sim"/>
    <m/>
    <n v="691.4"/>
    <n v="0"/>
    <n v="0"/>
    <n v="2"/>
    <x v="1"/>
    <x v="1"/>
  </r>
  <r>
    <x v="94"/>
    <d v="2025-02-05T00:00:00"/>
    <n v="4669"/>
    <s v="DIR"/>
    <s v="Saldo Exercício Anterior"/>
    <s v="Saldo remanescente 2024 - Grupo 019 Recuperação, segurança e risco"/>
    <s v="Sim"/>
    <m/>
    <n v="30724.76"/>
    <n v="0"/>
    <n v="0"/>
    <n v="2"/>
    <x v="1"/>
    <x v="0"/>
  </r>
  <r>
    <x v="32"/>
    <d v="2025-01-16T00:00:00"/>
    <n v="4564"/>
    <s v="DIR"/>
    <s v="Transposição interna"/>
    <s v="Devido a urgência para pagar as despesa de despacho aduaneiro, foi transferido para o RD - Luciana Varanda Rizzo GRUPO 515, pois a reitoria até o dia 15/01/2025 não tinha devolvido os RDs dos professores. Obs. Será devolvido para diretoria assim que o recurso for devolvido pela Reitoria dos RDs. Remanejamento 50019600 / 2025. Contrapartida GO 18850"/>
    <s v="Sim"/>
    <m/>
    <n v="3634"/>
    <n v="0"/>
    <n v="0"/>
    <n v="1"/>
    <x v="0"/>
    <x v="1"/>
  </r>
  <r>
    <x v="32"/>
    <d v="2025-02-04T00:00:00"/>
    <n v="4638"/>
    <s v="FAP"/>
    <s v="Saldo do Exercício Anterior"/>
    <s v="Saldo remanescente 2024 - Grupo: 515 - Prog Inst de Apoio aos Novos Docentes da USP - REMANEJAMENTO 50183023 / 2023 Edital PRPI Programa de Apoio a Novos Docentes- ano 2023- edição 1 (148)"/>
    <s v="Sim"/>
    <m/>
    <n v="3634"/>
    <n v="0"/>
    <n v="0"/>
    <n v="2"/>
    <x v="1"/>
    <x v="1"/>
  </r>
  <r>
    <x v="95"/>
    <d v="2025-02-04T00:00:00"/>
    <n v="4648"/>
    <s v="FMA"/>
    <s v="Saldo Exercício Anterior"/>
    <s v="Devolução de Economia Orçamentária 2024. Grupo 057 - Projetos Especiais - Rem. 50475448 - Portaria PRPI 861 / 2022 - Programa de Apoio aos Novos Docentes da USP - 2022 / 2023"/>
    <s v="Sim"/>
    <m/>
    <n v="1121.0899999999999"/>
    <n v="0"/>
    <n v="0"/>
    <n v="2"/>
    <x v="1"/>
    <x v="1"/>
  </r>
  <r>
    <x v="33"/>
    <d v="2025-01-22T00:00:00"/>
    <n v="4592"/>
    <s v="FGE"/>
    <s v="Saldo do Exercício Anterior"/>
    <s v="Saldo remanescente 2024"/>
    <s v="Sim"/>
    <m/>
    <n v="9199.25"/>
    <n v="0"/>
    <n v="0"/>
    <n v="1"/>
    <x v="0"/>
    <x v="2"/>
  </r>
  <r>
    <x v="33"/>
    <d v="2025-05-27T00:00:00"/>
    <n v="4741"/>
    <s v="FGE"/>
    <s v="Recibo Tesouraria"/>
    <s v="Recibo 61/2025 - Recebemos de Raghuvir Krishnaswamy Arni - Processo Fapesp nº 2020/08615-8 - Finalidade: 4 medidas realizadas no DSC (Differential Scanning Calorimetry) do laboratório de BioMembranas no IF-USP, ao custo unitário de R$ 300,00 cada. Obs.repassado 10% para Diretoria."/>
    <s v="Sim"/>
    <m/>
    <n v="1080"/>
    <n v="0"/>
    <n v="0"/>
    <n v="5"/>
    <x v="4"/>
    <x v="2"/>
  </r>
  <r>
    <x v="96"/>
    <d v="2025-02-05T00:00:00"/>
    <n v="4676"/>
    <s v="DIR"/>
    <s v="Saldo Exercício Anterior"/>
    <s v="Saldo remanescente 2024 - Grupo: 404 - Projetos Especiais - Grad - Valor R$ 5.000,00 Recursos para visita ao Laboratório Nacional de Luz Sincroton - Campinas, atividade extracurricular. REMANEJAMENTO 50061445 / 2020 e Grupo 404 - valor R$ 4.319,97 - Solicitação 730/2017 Remanejamento N° 2022 50400626 - de recurso para estágio do aluno Vitor Menezes Barbosa Sendrete (Cancelamento de Estágio)."/>
    <s v="Sim"/>
    <m/>
    <n v="9319.9699999999993"/>
    <n v="0"/>
    <n v="0"/>
    <n v="2"/>
    <x v="1"/>
    <x v="0"/>
  </r>
  <r>
    <x v="97"/>
    <d v="2025-01-22T00:00:00"/>
    <n v="4596"/>
    <s v="FNC"/>
    <s v="Saldo do Exercício Anterior"/>
    <s v="Saldo remanescente 2024 - Grupo: 43.000 -"/>
    <s v="Sim"/>
    <m/>
    <n v="65.33"/>
    <n v="0"/>
    <n v="0"/>
    <n v="1"/>
    <x v="0"/>
    <x v="2"/>
  </r>
  <r>
    <x v="98"/>
    <d v="2025-02-03T00:00:00"/>
    <n v="4633"/>
    <s v="FAP"/>
    <s v="Saldo Exercício Anterior"/>
    <s v="Saldo Remanescente 2024 - Grupo: 515 - Progr. Inst. de Apoio a Novos Docentes"/>
    <s v="Sim"/>
    <m/>
    <n v="213.4"/>
    <n v="0"/>
    <n v="0"/>
    <n v="2"/>
    <x v="1"/>
    <x v="1"/>
  </r>
  <r>
    <x v="99"/>
    <d v="2025-02-03T00:00:00"/>
    <n v="4620"/>
    <s v="AAA-CPG"/>
    <s v="Saldo do Exercício Anterior"/>
    <s v="Saldo remanescente 2024 - 057 Projetos Especiais - Apoio financeiro às Disciplinas ministradas em Inglês do PPG em Física REMANEJAMENTO 50265984 / 2023"/>
    <s v="Sim"/>
    <m/>
    <n v="10000"/>
    <n v="0"/>
    <n v="0"/>
    <n v="2"/>
    <x v="1"/>
    <x v="1"/>
  </r>
  <r>
    <x v="34"/>
    <d v="2025-02-04T00:00:00"/>
    <n v="4649"/>
    <s v="FEP"/>
    <s v="Saldo Exercício Anterior"/>
    <s v="Saldo remanescente 2024 - Grupo 515 - Prog Inst de Apoio aos Novos Docentes da USP - REMANEJAMENTO 50183066 / 2023 - Edital PRPI Programa de Apoio a Novos Docentes- ano 2023- edição 1 (39)"/>
    <s v="Sim"/>
    <m/>
    <n v="702.4"/>
    <n v="0"/>
    <n v="0"/>
    <n v="2"/>
    <x v="1"/>
    <x v="1"/>
  </r>
  <r>
    <x v="100"/>
    <d v="2025-02-03T00:00:00"/>
    <n v="4614"/>
    <s v="FMA"/>
    <s v="Saldo do Exercício Anterior"/>
    <s v="Saldo Remanescente 2024 - Grupo 57 Projetos Especiais - Reserva técnica. Referente Auxílio financeiro do edital p/ distribuição de bolsas de Pós-doc p/ posterior seleção de bolsistas - ano 2022. (pago em 19/06/23 por autorização do Pró-Reitor). - - REMANEJAMENTO 50336326 / 2023"/>
    <s v="Sim"/>
    <m/>
    <n v="10175.4"/>
    <n v="0"/>
    <n v="0"/>
    <n v="2"/>
    <x v="1"/>
    <x v="1"/>
  </r>
  <r>
    <x v="101"/>
    <d v="2025-01-22T00:00:00"/>
    <n v="4582"/>
    <s v="FEP"/>
    <s v="Saldo do Exercício Anterior"/>
    <s v="Saldo remanescente de 2024"/>
    <s v="Sim"/>
    <m/>
    <n v="103491.15"/>
    <n v="0"/>
    <n v="0"/>
    <n v="1"/>
    <x v="0"/>
    <x v="2"/>
  </r>
  <r>
    <x v="35"/>
    <d v="2025-02-04T00:00:00"/>
    <n v="4655"/>
    <s v="FNC"/>
    <s v="Saldo Exercício Anterior"/>
    <s v="Saldo remanescente 2024 - Grupo: 515 - Prog Inst de Apoio aos Novos Docentes da USP - Atena: Edital PRPI Programa de Apoio a Novos Docentes- ano 2023- edição 2 (82) - REMANEJAMENTO 50592047 / 2023"/>
    <s v="Sim"/>
    <m/>
    <n v="41425.120000000003"/>
    <n v="0"/>
    <n v="0"/>
    <n v="2"/>
    <x v="1"/>
    <x v="1"/>
  </r>
  <r>
    <x v="102"/>
    <d v="2025-01-20T00:00:00"/>
    <n v="4571"/>
    <s v="DIR"/>
    <s v="Exercício 2025"/>
    <s v="Abertura do Exercício 2025"/>
    <s v="Sim"/>
    <m/>
    <n v="299350"/>
    <n v="0"/>
    <n v="0"/>
    <n v="1"/>
    <x v="0"/>
    <x v="0"/>
  </r>
  <r>
    <x v="36"/>
    <d v="2025-01-16T00:00:00"/>
    <n v="4563"/>
    <s v="DIR"/>
    <s v="Transposição interna"/>
    <s v="Devido a urgência para pagar as despesa de despacho aduaneiro, foi transferido para o RD - Luciana Varanda Rizzo GRUPO 057, pois a reitoria até o dia 15/01/2025 não tinha devolvido os RDs dos professores. Obs. Será devolvido para diretoria assim que o recurso for devolvido pela Reitoria dos RDs. Remanejamento 50019545 / 2025 - Contrapartida GO 18849"/>
    <s v="Sim"/>
    <m/>
    <n v="5173.01"/>
    <n v="0"/>
    <n v="0"/>
    <n v="1"/>
    <x v="0"/>
    <x v="1"/>
  </r>
  <r>
    <x v="36"/>
    <d v="2025-02-04T00:00:00"/>
    <n v="4637"/>
    <s v="FAP"/>
    <s v="Saldo Exercício Anterior"/>
    <s v="Devolução de Economia Orçamentária 2024. - Grupo 057 - Projetos Especiais - Rem. 50475405/2022 - Portaria PRPI 861 / 2022 - Programa de Apoio aos Novos Docentes da USP - 2022 / 2023"/>
    <s v="Sim"/>
    <m/>
    <n v="3045.2"/>
    <n v="0"/>
    <n v="0"/>
    <n v="2"/>
    <x v="1"/>
    <x v="1"/>
  </r>
  <r>
    <x v="36"/>
    <d v="2025-02-05T00:00:00"/>
    <n v="4682"/>
    <s v="DIR"/>
    <s v="Transposição interna"/>
    <s v="Para cobrir saldo negativo devido a despesa de despacho aduaneiro - Remanejamento N° 2025 50088628 - GO 18926"/>
    <s v="Sim"/>
    <m/>
    <n v="2127.81"/>
    <n v="0"/>
    <n v="0"/>
    <n v="2"/>
    <x v="1"/>
    <x v="1"/>
  </r>
  <r>
    <x v="37"/>
    <d v="2025-02-05T00:00:00"/>
    <n v="4677"/>
    <s v="DIR"/>
    <s v="Saldo Exercício Anterior"/>
    <s v="Recurso para atender reforma da cobertura do Edifício Física Experimental. Aut. Mag. Reitor - REMANEJAMENTO 50167984 / 2024 - Grupo Orçamentário 057 - Projetos Especiais"/>
    <s v="Sim"/>
    <m/>
    <n v="272119.81"/>
    <n v="0"/>
    <n v="0"/>
    <n v="2"/>
    <x v="1"/>
    <x v="0"/>
  </r>
  <r>
    <x v="38"/>
    <d v="2025-02-05T00:00:00"/>
    <n v="4663"/>
    <s v="DIR"/>
    <s v="Saldo Exercício Anterior"/>
    <s v="Grupo: 057 - Projetos Especiais - Despesa correspondente ao &quot;Apoio Financeiro a Projetos que visem a promoção do bem estar físico, mental e social dos servidores técnicos administrativos&quot; - Edital PRIP 04/2023 - BEM ESTAR E PERTENCIMENTO REMANEJAMENTO 50171345 / 2024"/>
    <s v="Sim"/>
    <m/>
    <n v="26.08"/>
    <n v="0"/>
    <n v="0"/>
    <n v="2"/>
    <x v="1"/>
    <x v="0"/>
  </r>
  <r>
    <x v="38"/>
    <d v="2025-03-19T00:00:00"/>
    <n v="4704"/>
    <s v="DIR"/>
    <s v="PRIP"/>
    <s v="Grupo 057 - Projetos Especiais - Despesa correspondente ao ¨Apoio Financeiro a projetos que visem a promoção do bem estar físico, mental e social dos servidores técnicos administrativos Edital PRIP 01/2024 - BEM ESTAR E PERTENCIMENTO"/>
    <s v="Sim"/>
    <m/>
    <n v="10000"/>
    <n v="0"/>
    <n v="0"/>
    <n v="3"/>
    <x v="2"/>
    <x v="0"/>
  </r>
  <r>
    <x v="103"/>
    <d v="2025-02-04T00:00:00"/>
    <n v="4652"/>
    <s v="FEP"/>
    <s v="Saldo Exercício Anterior"/>
    <s v="Grupo 515 - Prog Inst de Apoio aos Novos Docentes da USP - Edital PRPI Programa de Apoio a Novos Docentes- ano 2024- edição 1 (31) - Outorgado: Prof.(a) Dr.(a) Pedro Vinícius Guillaumon / IF - REMANEJAMENTO 50182444 / 2024 - Prazo para utilizar 2 anos (data prevista Abril 2026)"/>
    <s v="Sim"/>
    <m/>
    <n v="50000"/>
    <n v="0"/>
    <n v="0"/>
    <n v="2"/>
    <x v="1"/>
    <x v="1"/>
  </r>
  <r>
    <x v="39"/>
    <d v="2025-02-03T00:00:00"/>
    <n v="4626"/>
    <s v="FMA"/>
    <s v="Saldo Exercício Anterior"/>
    <s v="Grupo: 515 - Prog Inst de Apoio aos Novos Docentes da USP - Edital PRPI Programa de Apoio a Novos Docentes- ano 2024- edição 1 (87) - REMANEJAMENTO 50182541 / 2024 - Prazo para utilização 2 anos (data prevista Abril/2024)"/>
    <s v="Sim"/>
    <m/>
    <n v="23324.639999999999"/>
    <n v="0"/>
    <n v="0"/>
    <n v="2"/>
    <x v="1"/>
    <x v="1"/>
  </r>
  <r>
    <x v="40"/>
    <d v="2025-02-03T00:00:00"/>
    <n v="4631"/>
    <s v="FMT"/>
    <s v="Saldo Exercício Anterior"/>
    <s v="GRUPO 515 - Prog Inst de Apoio aos Novos Docentes da USP - REMANEJAMENTO 50200604 / 2024 - Atena: Edital PRPI Programa de Apoio a Novos Docentes- ano 2024- edição 1 (106) - Outorgado: Prof.(a) Dr.(a) Germano Maioli Penello / IF"/>
    <s v="Sim"/>
    <m/>
    <n v="32508.2"/>
    <n v="0"/>
    <n v="0"/>
    <n v="2"/>
    <x v="1"/>
    <x v="1"/>
  </r>
  <r>
    <x v="41"/>
    <d v="2025-02-03T00:00:00"/>
    <n v="4635"/>
    <s v="FMT"/>
    <s v="Saldo Exercício Anterior"/>
    <s v="Grupo 515 - - Prog Inst de Apoio aos Novos Docentes da USP - Atena: Edital PRPI Programa de Apoio a Novos Docentes- ano 2024- edição 1 (28) REMANEJAMENTO 50279480 / 2024"/>
    <s v="Sim"/>
    <m/>
    <n v="50000"/>
    <n v="0"/>
    <n v="0"/>
    <n v="2"/>
    <x v="1"/>
    <x v="1"/>
  </r>
  <r>
    <x v="42"/>
    <d v="2025-02-04T00:00:00"/>
    <n v="4653"/>
    <s v="FEP"/>
    <s v="Saldo Exercício Anterior"/>
    <s v="Grupo 515 - Prog Inst de Apoio aos Novos Docentes da USP - Atena: Edital PRPI Programa de Apoio a Novos Docentes- ano 2024- edição 1 (119) - REMANEJAMENTO 50279561 / 2024"/>
    <s v="Sim"/>
    <m/>
    <n v="50000"/>
    <n v="0"/>
    <n v="0"/>
    <n v="2"/>
    <x v="1"/>
    <x v="1"/>
  </r>
  <r>
    <x v="43"/>
    <d v="2025-02-03T00:00:00"/>
    <n v="4636"/>
    <s v="FGE"/>
    <s v="Saldo Exercício Anterior"/>
    <s v="Grupo 515 Prog Inst de Apoio aos Novos Docentes da USP - Atena: Edital PRPI Programa de Apoio a Novos Docentes- ano 2024- edição 1 (127) REMANEJAMENTO 50279588 / 2024"/>
    <s v="Sim"/>
    <m/>
    <n v="50000"/>
    <n v="0"/>
    <n v="0"/>
    <n v="2"/>
    <x v="1"/>
    <x v="1"/>
  </r>
  <r>
    <x v="44"/>
    <d v="2025-02-03T00:00:00"/>
    <n v="4615"/>
    <s v="FMA"/>
    <s v="Saldo do Exercício Anterior"/>
    <s v="Auxílio financeiro p/ distribuição de bolsas de Pós-doc p/ posterior seleção de bolsistas - ano 2024 - REMANEJAMENTO 50281248 / 2024 - Grupo 057 - Projetos Especiais"/>
    <s v="Sim"/>
    <m/>
    <n v="111925.44"/>
    <n v="0"/>
    <n v="0"/>
    <n v="2"/>
    <x v="1"/>
    <x v="1"/>
  </r>
  <r>
    <x v="45"/>
    <d v="2025-02-05T00:00:00"/>
    <n v="4683"/>
    <s v="DIR"/>
    <s v="Transposição interna"/>
    <s v="Complemento da Diretoria para Auxílio financeiro para o evento &quot;São Paulo School of Advanced Science on Quantum Materials&quot; Prof Gustavo Dalpian - GO 18927 Remanejamento N° 2025 50088660"/>
    <s v="Sim"/>
    <m/>
    <n v="9600"/>
    <n v="0"/>
    <n v="0"/>
    <n v="2"/>
    <x v="1"/>
    <x v="1"/>
  </r>
  <r>
    <x v="104"/>
    <d v="2025-03-19T00:00:00"/>
    <n v="4703"/>
    <s v="FMT"/>
    <s v="PRCEU"/>
    <s v="Saldo remanescente 2024 - Ref. diárias do Prof. Daniel R. Cornejo - Participação do Fórum das 3 Universidades Estaduais Paulistas - Agudos - REMANEJAMENTO 50314448 / 2024"/>
    <s v="Sim"/>
    <m/>
    <n v="265.2"/>
    <n v="0"/>
    <n v="0"/>
    <n v="3"/>
    <x v="2"/>
    <x v="6"/>
  </r>
  <r>
    <x v="46"/>
    <d v="2025-02-05T00:00:00"/>
    <n v="4674"/>
    <s v="DIR"/>
    <s v="Saldo Exercício Anterior"/>
    <s v="Grupo 406 - Prog Apoio Aprimoramento do Ensino de Graduação - Ref. implementação do Programa de Apoio ao Aprimoramento do Ensino de Graduação da Universidade. Aut. Mag. Reitor / Pró-G - REMANEJAMENTO 50323226 / 2024"/>
    <s v="Sim"/>
    <m/>
    <n v="2664882.9900000002"/>
    <n v="0"/>
    <n v="0"/>
    <n v="2"/>
    <x v="1"/>
    <x v="0"/>
  </r>
  <r>
    <x v="46"/>
    <d v="2025-06-11T00:00:00"/>
    <n v="4744"/>
    <s v="DIR"/>
    <s v="PRG"/>
    <s v="Grupo: 406 - Prog Apoio Aprimoramento do Ensino de Graduação - REMANEJAMENTO 50304665 / 2025 - Ref. Programa de Apoio ao Aprimoramento do Ensino de Graduação da Universidade - 2025. Aut. Mag. Reitor / PróG"/>
    <s v="Sim"/>
    <m/>
    <n v="4281776.51"/>
    <n v="0"/>
    <n v="0"/>
    <n v="6"/>
    <x v="5"/>
    <x v="0"/>
  </r>
  <r>
    <x v="47"/>
    <d v="2025-02-03T00:00:00"/>
    <n v="4632"/>
    <s v="FMT"/>
    <s v="Saldo Exercício Anterior"/>
    <s v="Saldo do Exercício 2024 - Grupo: 057 Projetos Especiais - Rem. 50368920 - Atena: Edital PRPI Edital para distribuição de bolsas do Programa FGA- ano 2024- edição 2 (22) - Outorgado: Prof. (a) Dr.(a) Gustavo Martini Dalpian / IF..."/>
    <s v="Sim"/>
    <m/>
    <n v="67833.600000000006"/>
    <n v="0"/>
    <n v="0"/>
    <n v="2"/>
    <x v="1"/>
    <x v="1"/>
  </r>
  <r>
    <x v="105"/>
    <d v="2025-02-05T00:00:00"/>
    <n v="4679"/>
    <s v="DIR"/>
    <s v="Saldo Exercício Anterior"/>
    <s v="Recurso para realização do Simpósio &quot;90 Anos de física na USP: Revisitando o Passado e Pensando o Futuro&quot;. Aut. Mag. Reitor - REMANEJAMENTO 50447103 / 2024 - Grupo 057 - Projetos Especiais"/>
    <s v="Sim"/>
    <m/>
    <n v="29526.080000000002"/>
    <n v="0"/>
    <n v="0"/>
    <n v="2"/>
    <x v="1"/>
    <x v="0"/>
  </r>
  <r>
    <x v="52"/>
    <d v="2025-02-05T00:00:00"/>
    <n v="4675"/>
    <s v="DIR"/>
    <s v="Saldo Exercício Anterior"/>
    <s v="Grupo 57 - Projetos Especiais - Recurso para contratação Projeto Executivo Fusão das Bibliotecas e aumento quantidade salas de aulas IF/IAG. Aut. Mag. Reitor - REMANEJAMENTO 50534820 / 2024"/>
    <s v="Sim"/>
    <m/>
    <n v="1100000"/>
    <n v="0"/>
    <n v="0"/>
    <n v="2"/>
    <x v="1"/>
    <x v="0"/>
  </r>
  <r>
    <x v="48"/>
    <d v="2025-04-24T00:00:00"/>
    <n v="4726"/>
    <s v="DIR"/>
    <s v="Transposição interna"/>
    <s v="Cobrir despesas Diretoria Show Física - GO 19140"/>
    <s v="Sim"/>
    <m/>
    <n v="10000"/>
    <n v="0"/>
    <n v="0"/>
    <n v="4"/>
    <x v="3"/>
    <x v="0"/>
  </r>
  <r>
    <x v="49"/>
    <d v="2025-01-22T00:00:00"/>
    <n v="4579"/>
    <s v="FEP"/>
    <s v="Saldo do Exercício Anterior"/>
    <s v="Saldo remanescente de 2024 - Devolução de saldo não gasto - Recibo 148/2024 - Referente a NE.05288069 - Pagamento a despachante aduaneiro AIRPHOENIX SERVIÇOS INTERNACIONAIS LTDA. para equipamento de espalhamento de Raio X - DC 61961 - Xenocs Inc. - GO 18647"/>
    <s v="Sim"/>
    <m/>
    <n v="3751.61"/>
    <n v="0"/>
    <n v="0"/>
    <n v="1"/>
    <x v="0"/>
    <x v="2"/>
  </r>
  <r>
    <x v="50"/>
    <d v="2025-01-23T00:00:00"/>
    <n v="4601"/>
    <s v="DIR"/>
    <s v="PRCEU"/>
    <s v="Recursos para Masterclasses Hands On Particle Physics - Grupo: 057 - Projetos Especiais - REMANEJAMENTO 50032800 / 2025"/>
    <s v="Sim"/>
    <m/>
    <n v="5760"/>
    <n v="0"/>
    <n v="0"/>
    <n v="1"/>
    <x v="0"/>
    <x v="0"/>
  </r>
  <r>
    <x v="50"/>
    <d v="2025-04-24T00:00:00"/>
    <n v="4727"/>
    <s v="DIR"/>
    <s v="Transposição interna"/>
    <s v="Pgto de Tikets refeição referente ao Masterclasses Hands On Particle Physics - Remanejamento N° 2025 50202366 - GO 19141"/>
    <s v="Sim"/>
    <m/>
    <n v="977.8"/>
    <n v="0"/>
    <n v="0"/>
    <n v="4"/>
    <x v="3"/>
    <x v="0"/>
  </r>
  <r>
    <x v="50"/>
    <d v="2025-05-13T00:00:00"/>
    <n v="4733"/>
    <s v="DIR"/>
    <s v="Transposição interna"/>
    <s v="Complemento de valor referente ao Masterclasses Hands On Particle Physics - Remanejamento N° 2025 50239545 - GO 19208"/>
    <s v="Sim"/>
    <m/>
    <n v="1300"/>
    <n v="0"/>
    <n v="0"/>
    <n v="5"/>
    <x v="4"/>
    <x v="0"/>
  </r>
  <r>
    <x v="51"/>
    <d v="2025-01-23T00:00:00"/>
    <n v="4602"/>
    <s v="DIR"/>
    <s v="PRPG"/>
    <s v="Auxílio financeiro para atender a solicitação de apoio ao Curso de Verão 2025 - Grupo 057 - Projetos Especiais - REMANEJAMENTO 50031162 / 2025"/>
    <s v="Sim"/>
    <m/>
    <n v="10500"/>
    <n v="0"/>
    <n v="0"/>
    <n v="1"/>
    <x v="0"/>
    <x v="0"/>
  </r>
  <r>
    <x v="51"/>
    <d v="2025-02-03T00:00:00"/>
    <n v="4612"/>
    <s v="DIR"/>
    <s v="PRPI"/>
    <s v="Auxílio financeiro concedido para o CURSO DE VERÂO do IF /USP, em 2025, autorizado pelo Pró-Reitor de Pesquisa e Inovação. REMANEJAMENTO 50075704 / 2025 - Grupo: 057 Projetos Especiais"/>
    <s v="Sim"/>
    <m/>
    <n v="10000"/>
    <n v="0"/>
    <n v="0"/>
    <n v="2"/>
    <x v="1"/>
    <x v="0"/>
  </r>
  <r>
    <x v="51"/>
    <d v="2025-03-12T00:00:00"/>
    <n v="4699"/>
    <s v="DIR"/>
    <s v="PRCEU"/>
    <s v="Saldo Remanescente 2024 - Recursos para 25º Encontro USP Escola - Grupo 057 - Projetos Especiais - REMANEJAMENTO 50578623 / 2024"/>
    <s v="Sim"/>
    <m/>
    <n v="12200"/>
    <n v="0"/>
    <n v="0"/>
    <n v="3"/>
    <x v="2"/>
    <x v="0"/>
  </r>
  <r>
    <x v="106"/>
    <d v="2025-02-05T00:00:00"/>
    <n v="4665"/>
    <s v="DIR"/>
    <s v="Saldo Exercício Anterior"/>
    <s v="Saldo remanescente 2024 - Preservação e Conservação de Materiais Bibliográficos"/>
    <s v="Sim"/>
    <m/>
    <n v="10924.02"/>
    <n v="0"/>
    <n v="0"/>
    <n v="2"/>
    <x v="1"/>
    <x v="0"/>
  </r>
  <r>
    <x v="106"/>
    <d v="2025-04-03T00:00:00"/>
    <n v="4712"/>
    <s v="DIR"/>
    <s v="ABCD"/>
    <s v="Grupo 173 - Preservação e Conservação de Materiais Bibliográficos - Remanejamento N° 2025 50167269 - IF - Programa de Preservação e Conservação de Materiais Bibliográficos, Demanda 50260/2025"/>
    <s v="Sim"/>
    <m/>
    <n v="8286"/>
    <n v="0"/>
    <n v="0"/>
    <n v="4"/>
    <x v="3"/>
    <x v="0"/>
  </r>
  <r>
    <x v="107"/>
    <d v="2025-03-10T00:00:00"/>
    <n v="4698"/>
    <s v="DIR"/>
    <s v="Reitoria"/>
    <s v="Recurso para abertura procedimento licitatório obra Fusão das Bibliotecas e aumento quantidade de salas de aulas IF/IAG. Aut. Mag. Reitor - REMANEJAMENTO 50127321 / 2025 - Grupo 057 - Projetos Especiais"/>
    <s v="Sim"/>
    <m/>
    <n v="26300000"/>
    <n v="0"/>
    <n v="0"/>
    <n v="3"/>
    <x v="2"/>
    <x v="0"/>
  </r>
  <r>
    <x v="53"/>
    <d v="2025-02-13T00:00:00"/>
    <n v="4688"/>
    <s v="DIR"/>
    <s v="PRG"/>
    <s v="Convite à Física e a Videoteca - Grupo 404 - Projetos Especiais - Grad - REMANEJAMENTO 50095845 / 2025"/>
    <s v="Sim"/>
    <m/>
    <n v="15338.8"/>
    <n v="0"/>
    <n v="0"/>
    <n v="2"/>
    <x v="1"/>
    <x v="1"/>
  </r>
  <r>
    <x v="54"/>
    <d v="2025-03-27T00:00:00"/>
    <n v="4706"/>
    <s v="FNC"/>
    <s v="Recibo Tesouraria"/>
    <s v="Venda de 26 cilindros FS-6 - Recibo 29/2025 - Obs. Foi repassando 10% Taxa administrativa Diretoria"/>
    <s v="Sim"/>
    <m/>
    <n v="4680"/>
    <n v="0"/>
    <n v="0"/>
    <n v="3"/>
    <x v="2"/>
    <x v="2"/>
  </r>
  <r>
    <x v="108"/>
    <d v="2025-04-07T00:00:00"/>
    <n v="4715"/>
    <s v="DIR"/>
    <s v="Reitoria - USP"/>
    <s v="Rem. 50074082 - Recurso para atender reforma do Edifício do Milênio - Proc. 24.1.263.43.0 - Dotação 043.057..."/>
    <s v="Sim"/>
    <m/>
    <n v="1346503.28"/>
    <n v="0"/>
    <n v="0"/>
    <n v="4"/>
    <x v="3"/>
    <x v="0"/>
  </r>
  <r>
    <x v="55"/>
    <d v="2025-04-14T00:00:00"/>
    <n v="4720"/>
    <s v="DIR"/>
    <s v="PRCEU"/>
    <s v="Grupo 057 Projetos Especiais - Remanejamento do valor aprovado para projeto de fomento: 3364 - Visitas Monitoradas ao Instituto de Física da USP. REMANEJAMENTO 50181024 / 2025"/>
    <s v="Sim"/>
    <m/>
    <n v="3400"/>
    <n v="0"/>
    <n v="0"/>
    <n v="4"/>
    <x v="3"/>
    <x v="0"/>
  </r>
  <r>
    <x v="109"/>
    <d v="2025-04-14T00:00:00"/>
    <n v="4721"/>
    <s v="FMA"/>
    <s v="PRPI"/>
    <s v="Grupo 515 - Prog Inst de Apoio aos Novos Docentes da USP - REMANEJAMENTO 50182888 / 2025"/>
    <s v="Sim"/>
    <m/>
    <n v="50000"/>
    <n v="0"/>
    <n v="0"/>
    <n v="4"/>
    <x v="3"/>
    <x v="1"/>
  </r>
  <r>
    <x v="110"/>
    <d v="2025-04-24T00:00:00"/>
    <n v="4724"/>
    <s v="FMA"/>
    <s v="PRPI"/>
    <s v="Grupo: 515 - Prog Inst de Apoio aos Novos Docentes da USP - Atena: Edital PRPI Programa de Apoio a Novos Docentes- ano 2025- edição 1 (151) - REMANEJAMENTO 50195521 / 2025"/>
    <s v="Sim"/>
    <m/>
    <n v="50000"/>
    <n v="0"/>
    <n v="0"/>
    <n v="4"/>
    <x v="3"/>
    <x v="1"/>
  </r>
  <r>
    <x v="111"/>
    <d v="2025-04-29T00:00:00"/>
    <n v="4729"/>
    <s v="FGE"/>
    <s v="Transposição interna"/>
    <s v="A pedido da Profa. Kaline, diretora do IF, segue o repasse da Diretoria do valor correspondente a 2 diárias para o Prof. Adriano Alencar. GO 19156"/>
    <s v="Sim"/>
    <m/>
    <n v="1110.5999999999999"/>
    <n v="0"/>
    <n v="0"/>
    <n v="4"/>
    <x v="3"/>
    <x v="6"/>
  </r>
  <r>
    <x v="112"/>
    <d v="2025-05-21T00:00:00"/>
    <n v="4735"/>
    <s v="FNC"/>
    <s v="PRPI - USP"/>
    <s v="Rem. 50233067 - Atena: Edital PRPI Programa de Apoio a Novos Docentes- ano 2025- edição 1 (193) - Outorgado: Prof.(a) Dr.(a) Edilaine Honório da Silva / IF - (043.515 - Prog. Inst. de Apoio ao Novos Docentes)."/>
    <s v="Sim"/>
    <m/>
    <n v="50000"/>
    <n v="0"/>
    <n v="0"/>
    <n v="5"/>
    <x v="4"/>
    <x v="1"/>
  </r>
  <r>
    <x v="56"/>
    <d v="2025-06-27T00:00:00"/>
    <n v="4754"/>
    <s v="FMA"/>
    <s v="AUCANI"/>
    <s v="Edital Aucani 1909 USP-Cofecub 2024 - Coord. Prof.Renata Zukanovich Funchal - ref. 4 bolsas de mobilidade, para docentes USP e profs. visitantes, cfe. previsão de missões do projeto em 2025. Remanejamento N° 2025 50332685"/>
    <s v="Sim"/>
    <m/>
    <n v="27427.68"/>
    <n v="0"/>
    <n v="0"/>
    <n v="6"/>
    <x v="5"/>
    <x v="6"/>
  </r>
  <r>
    <x v="113"/>
    <d v="2025-07-02T00:00:00"/>
    <n v="4758"/>
    <s v="FAP"/>
    <s v="PRPI"/>
    <s v="Grupo: 515 - Prog Inst de Apoio aos Novos Docentes da USP - Atena: Edital PRPI Programa de Apoio a Novos Docentes- ano 2025- edição 1 (325) - REMANEJAMENTO 50342001 / 2025"/>
    <s v="Sim"/>
    <m/>
    <n v="50000"/>
    <n v="0"/>
    <n v="0"/>
    <n v="7"/>
    <x v="6"/>
    <x v="1"/>
  </r>
  <r>
    <x v="80"/>
    <d v="2025-07-02T00:00:00"/>
    <n v="4757"/>
    <s v="FNC"/>
    <s v="PRPI"/>
    <s v="Grupo: 057 - Projetos Especiais - Atena: Edital PRPI Edital PIDA- ano 2025- edição 1 (13) - Outorgado: Prof.(a) Dr.(a) Kelly Cristina Cezaretto Pires / IF - REMANEJAMENTO 50342184 / 2025"/>
    <s v="Sim"/>
    <m/>
    <n v="10000"/>
    <n v="0"/>
    <n v="0"/>
    <n v="7"/>
    <x v="6"/>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ela dinâmica1" cacheId="43"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rowHeaderCaption="Mês">
  <location ref="A4:E10" firstHeaderRow="1" firstDataRow="2" firstDataCol="1" rowPageCount="1" colPageCount="1"/>
  <pivotFields count="15">
    <pivotField axis="axisPage" multipleItemSelectionAllowed="1" showAll="0" sortType="ascending">
      <items count="245">
        <item m="1" x="227"/>
        <item m="1" x="196"/>
        <item m="1" x="142"/>
        <item m="1" x="181"/>
        <item m="1" x="185"/>
        <item m="1" x="159"/>
        <item m="1" x="192"/>
        <item m="1" x="144"/>
        <item m="1" x="182"/>
        <item m="1" x="139"/>
        <item m="1" x="171"/>
        <item m="1" x="131"/>
        <item m="1" x="242"/>
        <item m="1" x="152"/>
        <item h="1" x="15"/>
        <item m="1" x="175"/>
        <item h="1" x="1"/>
        <item h="1" x="38"/>
        <item h="1" x="74"/>
        <item h="1" x="107"/>
        <item h="1" x="31"/>
        <item h="1" x="51"/>
        <item h="1" x="30"/>
        <item h="1" x="52"/>
        <item h="1" x="19"/>
        <item h="1" x="50"/>
        <item h="1" x="94"/>
        <item h="1" x="46"/>
        <item h="1" x="106"/>
        <item h="1" x="96"/>
        <item h="1" x="37"/>
        <item h="1" x="108"/>
        <item h="1" x="102"/>
        <item h="1" x="0"/>
        <item h="1" x="83"/>
        <item h="1" x="11"/>
        <item h="1" x="12"/>
        <item h="1" x="13"/>
        <item h="1" x="48"/>
        <item h="1" x="105"/>
        <item h="1" x="24"/>
        <item h="1" x="22"/>
        <item h="1" x="14"/>
        <item h="1" x="55"/>
        <item h="1" x="72"/>
        <item h="1" m="1" x="193"/>
        <item h="1" m="1" x="216"/>
        <item h="1" m="1" x="238"/>
        <item h="1" m="1" x="161"/>
        <item h="1" m="1" x="199"/>
        <item h="1" m="1" x="202"/>
        <item h="1" m="1" x="205"/>
        <item h="1" m="1" x="198"/>
        <item h="1" m="1" x="173"/>
        <item h="1" m="1" x="137"/>
        <item h="1" m="1" x="220"/>
        <item h="1" m="1" x="150"/>
        <item h="1" m="1" x="194"/>
        <item h="1" m="1" x="119"/>
        <item h="1" m="1" x="228"/>
        <item h="1" m="1" x="123"/>
        <item h="1" m="1" x="135"/>
        <item h="1" m="1" x="124"/>
        <item h="1" m="1" x="200"/>
        <item h="1" m="1" x="203"/>
        <item h="1" m="1" x="207"/>
        <item h="1" m="1" x="116"/>
        <item m="1" x="141"/>
        <item m="1" x="201"/>
        <item m="1" x="232"/>
        <item m="1" x="229"/>
        <item m="1" x="156"/>
        <item m="1" x="214"/>
        <item m="1" x="167"/>
        <item m="1" x="117"/>
        <item m="1" x="165"/>
        <item m="1" x="133"/>
        <item m="1" x="235"/>
        <item m="1" x="126"/>
        <item m="1" x="176"/>
        <item m="1" x="241"/>
        <item m="1" x="174"/>
        <item m="1" x="240"/>
        <item m="1" x="140"/>
        <item m="1" x="136"/>
        <item m="1" x="190"/>
        <item m="1" x="188"/>
        <item m="1" x="122"/>
        <item m="1" x="215"/>
        <item m="1" x="204"/>
        <item h="1" m="1" x="162"/>
        <item m="1" x="138"/>
        <item m="1" x="231"/>
        <item m="1" x="130"/>
        <item h="1" x="113"/>
        <item h="1" x="87"/>
        <item h="1" x="100"/>
        <item h="1" x="44"/>
        <item h="1" m="1" x="236"/>
        <item m="1" x="125"/>
        <item m="1" x="219"/>
        <item h="1" x="25"/>
        <item h="1" x="92"/>
        <item h="1" x="63"/>
        <item h="1" x="90"/>
        <item h="1" x="99"/>
        <item h="1" x="93"/>
        <item h="1" x="20"/>
        <item h="1" x="60"/>
        <item h="1" x="76"/>
        <item h="1" x="112"/>
        <item h="1" x="73"/>
        <item h="1" x="39"/>
        <item h="1" x="2"/>
        <item m="1" x="155"/>
        <item h="1" x="61"/>
        <item h="1" x="79"/>
        <item m="1" x="163"/>
        <item m="1" x="172"/>
        <item m="1" x="170"/>
        <item m="1" x="186"/>
        <item h="1" x="109"/>
        <item h="1" x="40"/>
        <item h="1" x="45"/>
        <item h="1" x="47"/>
        <item m="1" x="121"/>
        <item m="1" x="225"/>
        <item h="1" x="98"/>
        <item m="1" x="223"/>
        <item h="1" x="58"/>
        <item m="1" x="222"/>
        <item h="1" x="80"/>
        <item m="1" x="147"/>
        <item h="1" x="41"/>
        <item h="1" x="43"/>
        <item h="1" x="36"/>
        <item h="1" x="32"/>
        <item x="4"/>
        <item h="1" x="64"/>
        <item m="1" x="169"/>
        <item h="1" x="5"/>
        <item m="1" x="134"/>
        <item h="1" x="66"/>
        <item h="1" x="77"/>
        <item m="1" x="128"/>
        <item m="1" x="234"/>
        <item m="1" x="168"/>
        <item m="1" x="164"/>
        <item h="1" x="95"/>
        <item h="1" x="34"/>
        <item h="1" x="7"/>
        <item h="1" x="67"/>
        <item m="1" x="226"/>
        <item m="1" x="114"/>
        <item h="1" x="103"/>
        <item h="1" x="42"/>
        <item h="1" x="9"/>
        <item h="1" x="53"/>
        <item h="1" x="110"/>
        <item m="1" x="157"/>
        <item h="1" m="1" x="208"/>
        <item h="1" x="69"/>
        <item h="1" x="35"/>
        <item h="1" x="88"/>
        <item h="1" m="1" x="148"/>
        <item m="1" x="127"/>
        <item h="1" x="10"/>
        <item h="1" x="8"/>
        <item h="1" x="70"/>
        <item x="71"/>
        <item h="1" x="111"/>
        <item h="1" x="104"/>
        <item h="1" x="29"/>
        <item h="1" x="56"/>
        <item x="57"/>
        <item x="59"/>
        <item h="1" x="18"/>
        <item h="1" x="6"/>
        <item h="1" x="21"/>
        <item h="1" x="49"/>
        <item h="1" x="81"/>
        <item m="1" x="154"/>
        <item h="1" x="86"/>
        <item h="1" x="101"/>
        <item x="3"/>
        <item m="1" x="206"/>
        <item h="1" x="84"/>
        <item h="1" x="23"/>
        <item h="1" x="75"/>
        <item m="1" x="213"/>
        <item h="1" x="26"/>
        <item h="1" x="62"/>
        <item m="1" x="237"/>
        <item m="1" x="118"/>
        <item h="1" x="82"/>
        <item h="1" x="89"/>
        <item h="1" x="85"/>
        <item h="1" x="33"/>
        <item h="1" x="16"/>
        <item h="1" x="54"/>
        <item x="65"/>
        <item h="1" x="28"/>
        <item m="1" x="158"/>
        <item m="1" x="166"/>
        <item m="1" x="180"/>
        <item m="1" x="212"/>
        <item h="1" m="1" x="191"/>
        <item h="1" x="97"/>
        <item x="68"/>
        <item h="1" m="1" x="132"/>
        <item m="1" x="151"/>
        <item m="1" x="153"/>
        <item h="1" x="78"/>
        <item h="1" x="91"/>
        <item h="1" m="1" x="129"/>
        <item m="1" x="197"/>
        <item m="1" x="189"/>
        <item m="1" x="184"/>
        <item m="1" x="179"/>
        <item m="1" x="210"/>
        <item m="1" x="233"/>
        <item m="1" x="143"/>
        <item m="1" x="217"/>
        <item m="1" x="149"/>
        <item m="1" x="120"/>
        <item h="1" x="27"/>
        <item m="1" x="178"/>
        <item m="1" x="224"/>
        <item m="1" x="209"/>
        <item m="1" x="230"/>
        <item m="1" x="218"/>
        <item m="1" x="145"/>
        <item m="1" x="239"/>
        <item m="1" x="221"/>
        <item m="1" x="211"/>
        <item m="1" x="160"/>
        <item m="1" x="146"/>
        <item m="1" x="195"/>
        <item m="1" x="177"/>
        <item h="1" x="17"/>
        <item h="1" m="1" x="187"/>
        <item m="1" x="183"/>
        <item m="1" x="243"/>
        <item h="1" m="1" x="115"/>
        <item t="default"/>
      </items>
    </pivotField>
    <pivotField numFmtId="14" showAll="0"/>
    <pivotField showAll="0"/>
    <pivotField showAll="0"/>
    <pivotField showAll="0"/>
    <pivotField showAll="0"/>
    <pivotField showAll="0" defaultSubtotal="0"/>
    <pivotField numFmtId="43" showAll="0"/>
    <pivotField dataField="1" numFmtId="43" showAll="0"/>
    <pivotField dataField="1" showAll="0" defaultSubtotal="0"/>
    <pivotField dataField="1" showAll="0" defaultSubtotal="0"/>
    <pivotField showAll="0" defaultSubtotal="0"/>
    <pivotField axis="axisRow" numFmtId="164" showAll="0" sortType="ascending">
      <items count="13">
        <item x="0"/>
        <item x="1"/>
        <item x="2"/>
        <item x="3"/>
        <item x="4"/>
        <item x="5"/>
        <item x="6"/>
        <item m="1" x="7"/>
        <item m="1" x="9"/>
        <item m="1" x="8"/>
        <item m="1" x="11"/>
        <item m="1" x="10"/>
        <item t="default"/>
      </items>
    </pivotField>
    <pivotField dataField="1" dragToRow="0" dragToCol="0" dragToPage="0" showAll="0" defaultSubtotal="0"/>
    <pivotField dragToRow="0" dragToCol="0" dragToPage="0" showAll="0" defaultSubtotal="0"/>
  </pivotFields>
  <rowFields count="1">
    <field x="12"/>
  </rowFields>
  <rowItems count="5">
    <i>
      <x/>
    </i>
    <i>
      <x v="1"/>
    </i>
    <i>
      <x v="2"/>
    </i>
    <i>
      <x v="3"/>
    </i>
    <i t="grand">
      <x/>
    </i>
  </rowItems>
  <colFields count="1">
    <field x="-2"/>
  </colFields>
  <colItems count="4">
    <i>
      <x/>
    </i>
    <i i="1">
      <x v="1"/>
    </i>
    <i i="2">
      <x v="2"/>
    </i>
    <i i="3">
      <x v="3"/>
    </i>
  </colItems>
  <pageFields count="1">
    <pageField fld="0" hier="-1"/>
  </pageFields>
  <dataFields count="4">
    <dataField name="Valor Crédito Total" fld="8" baseField="12" baseItem="0" numFmtId="165"/>
    <dataField name="Valor Débito " fld="9" baseField="12" baseItem="0" numFmtId="43"/>
    <dataField name="Reservado" fld="10" baseField="12" baseItem="0" numFmtId="43"/>
    <dataField name="Valor Saldo" fld="13" showDataAs="runTotal" baseField="12" baseItem="1048828" numFmtId="43"/>
  </dataFields>
  <formats count="8">
    <format dxfId="73">
      <pivotArea outline="0" collapsedLevelsAreSubtotals="1" fieldPosition="0"/>
    </format>
    <format dxfId="72">
      <pivotArea field="12" type="button" dataOnly="0" labelOnly="1" outline="0" axis="axisRow" fieldPosition="0"/>
    </format>
    <format dxfId="71">
      <pivotArea field="0" type="button" dataOnly="0" labelOnly="1" outline="0" axis="axisPage" fieldPosition="0"/>
    </format>
    <format dxfId="70">
      <pivotArea field="0" type="button" dataOnly="0" labelOnly="1" outline="0" axis="axisPage" fieldPosition="0"/>
    </format>
    <format dxfId="69">
      <pivotArea outline="0" fieldPosition="0">
        <references count="1">
          <reference field="4294967294" count="1">
            <x v="1"/>
          </reference>
        </references>
      </pivotArea>
    </format>
    <format dxfId="68">
      <pivotArea outline="0" fieldPosition="0">
        <references count="1">
          <reference field="4294967294" count="1">
            <x v="2"/>
          </reference>
        </references>
      </pivotArea>
    </format>
    <format dxfId="67">
      <pivotArea outline="0" fieldPosition="0">
        <references count="1">
          <reference field="4294967294" count="1">
            <x v="3"/>
          </reference>
        </references>
      </pivotArea>
    </format>
    <format dxfId="66">
      <pivotArea outline="0" fieldPosition="0">
        <references count="1">
          <reference field="4294967294" count="1">
            <x v="0"/>
          </reference>
        </references>
      </pivotArea>
    </format>
  </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Tabela dinâmica12" cacheId="54" applyNumberFormats="0" applyBorderFormats="0" applyFontFormats="0" applyPatternFormats="0" applyAlignmentFormats="0" applyWidthHeightFormats="1" dataCaption="Valores" updatedVersion="6" minRefreshableVersion="3" useAutoFormatting="1" itemPrintTitles="1" createdVersion="5" indent="0" outline="1" outlineData="1" gridDropZones="1" multipleFieldFilters="0">
  <location ref="A3:E13" firstHeaderRow="1" firstDataRow="2" firstDataCol="1"/>
  <pivotFields count="16">
    <pivotField axis="axisRow" multipleItemSelectionAllowed="1" showAll="0" sortType="ascending">
      <items count="244">
        <item sd="0" m="1" x="228"/>
        <item sd="0" m="1" x="127"/>
        <item sd="0" m="1" x="167"/>
        <item sd="0" m="1" x="157"/>
        <item sd="0" m="1" x="193"/>
        <item sd="0" m="1" x="218"/>
        <item sd="0" m="1" x="216"/>
        <item sd="0" m="1" x="149"/>
        <item sd="0" m="1" x="221"/>
        <item sd="0" m="1" x="180"/>
        <item sd="0" m="1" x="160"/>
        <item sd="0" m="1" x="220"/>
        <item sd="0" m="1" x="165"/>
        <item sd="0" m="1" x="209"/>
        <item sd="0" x="15"/>
        <item m="1" x="192"/>
        <item sd="0" x="1"/>
        <item sd="0" x="38"/>
        <item sd="0" x="74"/>
        <item sd="0" x="106"/>
        <item sd="0" x="31"/>
        <item sd="0" x="51"/>
        <item sd="0" x="30"/>
        <item sd="0" x="107"/>
        <item sd="0" x="19"/>
        <item sd="0" x="50"/>
        <item sd="0" x="94"/>
        <item sd="0" x="46"/>
        <item sd="0" x="52"/>
        <item sd="0" x="96"/>
        <item sd="0" x="37"/>
        <item sd="0" x="108"/>
        <item sd="0" x="102"/>
        <item sd="0" x="0"/>
        <item sd="0" x="83"/>
        <item sd="0" x="11"/>
        <item sd="0" x="12"/>
        <item sd="0" x="13"/>
        <item sd="0" x="48"/>
        <item sd="0" x="105"/>
        <item sd="0" x="24"/>
        <item sd="0" x="22"/>
        <item sd="0" x="14"/>
        <item sd="0" x="55"/>
        <item sd="0" x="72"/>
        <item m="1" x="123"/>
        <item m="1" x="240"/>
        <item m="1" x="168"/>
        <item m="1" x="139"/>
        <item m="1" x="129"/>
        <item m="1" x="137"/>
        <item m="1" x="146"/>
        <item m="1" x="124"/>
        <item m="1" x="223"/>
        <item m="1" x="135"/>
        <item m="1" x="195"/>
        <item m="1" x="213"/>
        <item m="1" x="222"/>
        <item m="1" x="232"/>
        <item m="1" x="118"/>
        <item m="1" x="233"/>
        <item m="1" x="173"/>
        <item m="1" x="234"/>
        <item m="1" x="130"/>
        <item m="1" x="138"/>
        <item m="1" x="169"/>
        <item m="1" x="199"/>
        <item sd="0" m="1" x="161"/>
        <item sd="0" m="1" x="166"/>
        <item sd="0" m="1" x="219"/>
        <item sd="0" m="1" x="164"/>
        <item sd="0" m="1" x="203"/>
        <item sd="0" m="1" x="141"/>
        <item sd="0" m="1" x="122"/>
        <item sd="0" m="1" x="230"/>
        <item m="1" x="204"/>
        <item m="1" x="196"/>
        <item sd="0" m="1" x="186"/>
        <item m="1" x="185"/>
        <item sd="0" m="1" x="212"/>
        <item sd="0" m="1" x="154"/>
        <item sd="0" m="1" x="128"/>
        <item sd="0" m="1" x="239"/>
        <item sd="0" m="1" x="171"/>
        <item sd="0" m="1" x="227"/>
        <item sd="0" m="1" x="237"/>
        <item sd="0" m="1" x="136"/>
        <item sd="0" m="1" x="148"/>
        <item sd="0" m="1" x="134"/>
        <item sd="0" m="1" x="153"/>
        <item m="1" x="156"/>
        <item sd="0" m="1" x="217"/>
        <item sd="0" m="1" x="235"/>
        <item sd="0" m="1" x="211"/>
        <item sd="0" x="113"/>
        <item sd="0" x="87"/>
        <item sd="0" x="100"/>
        <item sd="0" x="44"/>
        <item m="1" x="117"/>
        <item sd="0" m="1" x="238"/>
        <item sd="0" m="1" x="190"/>
        <item sd="0" x="25"/>
        <item sd="0" x="92"/>
        <item sd="0" x="63"/>
        <item sd="0" x="90"/>
        <item sd="0" x="99"/>
        <item sd="0" x="93"/>
        <item sd="0" x="20"/>
        <item sd="0" x="60"/>
        <item sd="0" x="76"/>
        <item sd="0" x="112"/>
        <item sd="0" x="73"/>
        <item sd="0" x="39"/>
        <item sd="0" x="2"/>
        <item sd="0" m="1" x="144"/>
        <item sd="0" x="61"/>
        <item sd="0" x="79"/>
        <item sd="0" m="1" x="147"/>
        <item sd="0" m="1" x="184"/>
        <item sd="0" m="1" x="205"/>
        <item sd="0" m="1" x="187"/>
        <item sd="0" x="109"/>
        <item sd="0" x="40"/>
        <item sd="0" x="45"/>
        <item sd="0" x="47"/>
        <item m="1" x="174"/>
        <item sd="0" m="1" x="181"/>
        <item sd="0" x="98"/>
        <item sd="0" m="1" x="172"/>
        <item sd="0" x="58"/>
        <item sd="0" m="1" x="178"/>
        <item sd="0" x="80"/>
        <item sd="0" m="1" x="152"/>
        <item sd="0" x="41"/>
        <item sd="0" x="43"/>
        <item sd="0" x="36"/>
        <item sd="0" x="32"/>
        <item sd="0" x="4"/>
        <item sd="0" x="64"/>
        <item sd="0" m="1" x="175"/>
        <item sd="0" x="5"/>
        <item sd="0" m="1" x="208"/>
        <item sd="0" x="66"/>
        <item sd="0" x="77"/>
        <item sd="0" m="1" x="206"/>
        <item sd="0" m="1" x="201"/>
        <item sd="0" m="1" x="126"/>
        <item sd="0" m="1" x="177"/>
        <item sd="0" x="95"/>
        <item sd="0" x="34"/>
        <item sd="0" x="7"/>
        <item sd="0" x="67"/>
        <item sd="0" m="1" x="200"/>
        <item sd="0" m="1" x="202"/>
        <item sd="0" x="103"/>
        <item sd="0" x="42"/>
        <item sd="0" x="9"/>
        <item sd="0" x="53"/>
        <item sd="0" x="110"/>
        <item sd="0" m="1" x="194"/>
        <item m="1" x="132"/>
        <item sd="0" x="69"/>
        <item sd="0" x="35"/>
        <item sd="0" x="88"/>
        <item m="1" x="116"/>
        <item sd="0" m="1" x="191"/>
        <item sd="0" x="10"/>
        <item sd="0" x="8"/>
        <item sd="0" x="70"/>
        <item sd="0" x="71"/>
        <item sd="0" x="111"/>
        <item sd="0" x="104"/>
        <item sd="0" x="29"/>
        <item sd="0" x="56"/>
        <item sd="0" x="57"/>
        <item sd="0" x="59"/>
        <item sd="0" x="18"/>
        <item sd="0" x="6"/>
        <item sd="0" x="21"/>
        <item sd="0" x="49"/>
        <item sd="0" x="81"/>
        <item sd="0" m="1" x="210"/>
        <item sd="0" x="86"/>
        <item sd="0" x="101"/>
        <item sd="0" x="3"/>
        <item sd="0" m="1" x="236"/>
        <item sd="0" x="84"/>
        <item sd="0" x="23"/>
        <item sd="0" x="75"/>
        <item sd="0" m="1" x="140"/>
        <item sd="0" x="26"/>
        <item sd="0" x="62"/>
        <item sd="0" m="1" x="119"/>
        <item sd="0" m="1" x="226"/>
        <item sd="0" x="82"/>
        <item sd="0" x="89"/>
        <item sd="0" x="85"/>
        <item sd="0" x="33"/>
        <item sd="0" x="16"/>
        <item sd="0" x="54"/>
        <item sd="0" x="65"/>
        <item sd="0" x="28"/>
        <item sd="0" m="1" x="215"/>
        <item sd="0" m="1" x="163"/>
        <item sd="0" m="1" x="197"/>
        <item sd="0" m="1" x="241"/>
        <item m="1" x="115"/>
        <item sd="0" x="97"/>
        <item sd="0" x="68"/>
        <item m="1" x="150"/>
        <item sd="0" m="1" x="158"/>
        <item sd="0" m="1" x="143"/>
        <item sd="0" x="78"/>
        <item sd="0" x="91"/>
        <item m="1" x="214"/>
        <item m="1" x="207"/>
        <item m="1" x="151"/>
        <item m="1" x="188"/>
        <item m="1" x="231"/>
        <item m="1" x="142"/>
        <item m="1" x="120"/>
        <item m="1" x="225"/>
        <item m="1" x="242"/>
        <item m="1" x="155"/>
        <item m="1" x="159"/>
        <item sd="0" x="27"/>
        <item m="1" x="133"/>
        <item m="1" x="198"/>
        <item m="1" x="121"/>
        <item m="1" x="224"/>
        <item sd="0" m="1" x="145"/>
        <item sd="0" m="1" x="176"/>
        <item sd="0" m="1" x="125"/>
        <item sd="0" m="1" x="182"/>
        <item sd="0" m="1" x="179"/>
        <item sd="0" m="1" x="189"/>
        <item sd="0" m="1" x="170"/>
        <item m="1" x="162"/>
        <item sd="0" x="17"/>
        <item sd="0" m="1" x="131"/>
        <item m="1" x="183"/>
        <item m="1" x="229"/>
        <item m="1" x="114"/>
        <item t="default"/>
      </items>
    </pivotField>
    <pivotField numFmtId="14" showAll="0"/>
    <pivotField showAll="0"/>
    <pivotField showAll="0"/>
    <pivotField showAll="0"/>
    <pivotField showAll="0"/>
    <pivotField showAll="0" defaultSubtotal="0"/>
    <pivotField showAll="0"/>
    <pivotField dataField="1" showAll="0"/>
    <pivotField dataField="1" showAll="0" defaultSubtotal="0"/>
    <pivotField dataField="1" showAll="0" defaultSubtotal="0"/>
    <pivotField showAll="0"/>
    <pivotField axis="axisRow" showAll="0">
      <items count="13">
        <item x="0"/>
        <item x="1"/>
        <item x="2"/>
        <item x="3"/>
        <item x="4"/>
        <item x="5"/>
        <item x="6"/>
        <item m="1" x="11"/>
        <item m="1" x="8"/>
        <item m="1" x="10"/>
        <item m="1" x="9"/>
        <item m="1" x="7"/>
        <item t="default"/>
      </items>
    </pivotField>
    <pivotField axis="axisRow" showAll="0" defaultSubtotal="0">
      <items count="28">
        <item sd="0" x="3"/>
        <item sd="0" m="1" x="16"/>
        <item sd="0" m="1" x="24"/>
        <item sd="0" m="1" x="21"/>
        <item sd="0" m="1" x="18"/>
        <item sd="0" x="1"/>
        <item sd="0" x="2"/>
        <item sd="0" x="5"/>
        <item sd="0" m="1" x="22"/>
        <item sd="0" m="1" x="25"/>
        <item sd="0" m="1" x="26"/>
        <item sd="0" m="1" x="15"/>
        <item m="1" x="8"/>
        <item m="1" x="9"/>
        <item m="1" x="10"/>
        <item m="1" x="12"/>
        <item m="1" x="14"/>
        <item m="1" x="17"/>
        <item m="1" x="19"/>
        <item m="1" x="20"/>
        <item m="1" x="23"/>
        <item m="1" x="27"/>
        <item m="1" x="11"/>
        <item m="1" x="13"/>
        <item sd="0" x="0"/>
        <item sd="0" x="4"/>
        <item sd="0" x="6"/>
        <item sd="0" x="7"/>
      </items>
    </pivotField>
    <pivotField dragToRow="0" dragToCol="0" dragToPage="0" showAll="0" defaultSubtotal="0"/>
    <pivotField dataField="1" dragToRow="0" dragToCol="0" dragToPage="0" showAll="0" defaultSubtotal="0"/>
  </pivotFields>
  <rowFields count="3">
    <field x="13"/>
    <field x="0"/>
    <field x="12"/>
  </rowFields>
  <rowItems count="9">
    <i>
      <x/>
    </i>
    <i>
      <x v="5"/>
    </i>
    <i>
      <x v="6"/>
    </i>
    <i>
      <x v="7"/>
    </i>
    <i>
      <x v="24"/>
    </i>
    <i>
      <x v="25"/>
    </i>
    <i>
      <x v="26"/>
    </i>
    <i>
      <x v="27"/>
    </i>
    <i t="grand">
      <x/>
    </i>
  </rowItems>
  <colFields count="1">
    <field x="-2"/>
  </colFields>
  <colItems count="4">
    <i>
      <x/>
    </i>
    <i i="1">
      <x v="1"/>
    </i>
    <i i="2">
      <x v="2"/>
    </i>
    <i i="3">
      <x v="3"/>
    </i>
  </colItems>
  <dataFields count="4">
    <dataField name="Total Créditos" fld="8" baseField="0" baseItem="72" numFmtId="43"/>
    <dataField name="Total Débitos" fld="9" baseField="0" baseItem="72" numFmtId="43"/>
    <dataField name="Total Reservado" fld="10" baseField="0" baseItem="72" numFmtId="43"/>
    <dataField name="Saldo Recurso" fld="15" baseField="0" baseItem="0" numFmtId="43"/>
  </dataFields>
  <formats count="5">
    <format dxfId="65">
      <pivotArea dataOnly="0" outline="0" fieldPosition="0">
        <references count="1">
          <reference field="4294967294" count="1">
            <x v="0"/>
          </reference>
        </references>
      </pivotArea>
    </format>
    <format dxfId="64">
      <pivotArea field="0" type="button" dataOnly="0" labelOnly="1" outline="0" axis="axisRow" fieldPosition="1"/>
    </format>
    <format dxfId="63">
      <pivotArea outline="0" fieldPosition="0">
        <references count="1">
          <reference field="4294967294" count="1">
            <x v="0"/>
          </reference>
        </references>
      </pivotArea>
    </format>
    <format dxfId="62">
      <pivotArea outline="0" fieldPosition="0">
        <references count="1">
          <reference field="4294967294" count="1">
            <x v="1"/>
          </reference>
        </references>
      </pivotArea>
    </format>
    <format dxfId="61">
      <pivotArea outline="0" fieldPosition="0">
        <references count="1">
          <reference field="4294967294" count="1">
            <x v="2"/>
          </reference>
        </references>
      </pivotArea>
    </format>
  </format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Tabela dinâmica1" cacheId="54"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rowHeaderCaption="Recursos">
  <location ref="A3:B8" firstHeaderRow="1" firstDataRow="1" firstDataCol="1"/>
  <pivotFields count="16">
    <pivotField axis="axisRow" showAll="0">
      <items count="244">
        <item m="1" x="228"/>
        <item m="1" x="127"/>
        <item m="1" x="167"/>
        <item m="1" x="157"/>
        <item m="1" x="193"/>
        <item m="1" x="218"/>
        <item m="1" x="216"/>
        <item m="1" x="149"/>
        <item m="1" x="221"/>
        <item m="1" x="180"/>
        <item m="1" x="160"/>
        <item m="1" x="220"/>
        <item m="1" x="165"/>
        <item m="1" x="209"/>
        <item m="1" x="123"/>
        <item m="1" x="240"/>
        <item m="1" x="168"/>
        <item m="1" x="139"/>
        <item m="1" x="129"/>
        <item m="1" x="137"/>
        <item m="1" x="146"/>
        <item m="1" x="124"/>
        <item m="1" x="223"/>
        <item m="1" x="135"/>
        <item m="1" x="195"/>
        <item m="1" x="213"/>
        <item m="1" x="232"/>
        <item m="1" x="233"/>
        <item m="1" x="173"/>
        <item m="1" x="234"/>
        <item m="1" x="130"/>
        <item m="1" x="138"/>
        <item m="1" x="199"/>
        <item m="1" x="161"/>
        <item m="1" x="166"/>
        <item m="1" x="219"/>
        <item m="1" x="164"/>
        <item m="1" x="203"/>
        <item m="1" x="141"/>
        <item m="1" x="122"/>
        <item m="1" x="230"/>
        <item m="1" x="186"/>
        <item m="1" x="212"/>
        <item m="1" x="154"/>
        <item m="1" x="128"/>
        <item m="1" x="239"/>
        <item m="1" x="171"/>
        <item m="1" x="227"/>
        <item m="1" x="237"/>
        <item m="1" x="136"/>
        <item m="1" x="148"/>
        <item m="1" x="134"/>
        <item m="1" x="153"/>
        <item m="1" x="217"/>
        <item m="1" x="235"/>
        <item m="1" x="211"/>
        <item m="1" x="238"/>
        <item m="1" x="190"/>
        <item m="1" x="144"/>
        <item m="1" x="147"/>
        <item m="1" x="184"/>
        <item m="1" x="205"/>
        <item m="1" x="187"/>
        <item m="1" x="181"/>
        <item m="1" x="172"/>
        <item m="1" x="178"/>
        <item m="1" x="152"/>
        <item x="4"/>
        <item m="1" x="175"/>
        <item m="1" x="208"/>
        <item m="1" x="206"/>
        <item m="1" x="201"/>
        <item m="1" x="126"/>
        <item m="1" x="177"/>
        <item m="1" x="200"/>
        <item m="1" x="202"/>
        <item m="1" x="194"/>
        <item m="1" x="191"/>
        <item x="71"/>
        <item x="57"/>
        <item x="59"/>
        <item m="1" x="210"/>
        <item x="3"/>
        <item m="1" x="236"/>
        <item m="1" x="140"/>
        <item m="1" x="119"/>
        <item m="1" x="226"/>
        <item x="65"/>
        <item m="1" x="215"/>
        <item m="1" x="163"/>
        <item m="1" x="197"/>
        <item m="1" x="241"/>
        <item x="68"/>
        <item m="1" x="158"/>
        <item m="1" x="143"/>
        <item m="1" x="145"/>
        <item m="1" x="176"/>
        <item m="1" x="125"/>
        <item m="1" x="182"/>
        <item m="1" x="179"/>
        <item m="1" x="189"/>
        <item m="1" x="170"/>
        <item m="1" x="151"/>
        <item m="1" x="133"/>
        <item m="1" x="207"/>
        <item m="1" x="121"/>
        <item m="1" x="198"/>
        <item m="1" x="162"/>
        <item m="1" x="155"/>
        <item m="1" x="224"/>
        <item m="1" x="225"/>
        <item m="1" x="242"/>
        <item m="1" x="118"/>
        <item m="1" x="120"/>
        <item m="1" x="142"/>
        <item m="1" x="229"/>
        <item m="1" x="192"/>
        <item m="1" x="204"/>
        <item m="1" x="159"/>
        <item m="1" x="196"/>
        <item m="1" x="174"/>
        <item m="1" x="185"/>
        <item m="1" x="183"/>
        <item m="1" x="188"/>
        <item m="1" x="231"/>
        <item m="1" x="114"/>
        <item x="61"/>
        <item m="1" x="132"/>
        <item x="69"/>
        <item x="73"/>
        <item m="1" x="156"/>
        <item m="1" x="169"/>
        <item m="1" x="131"/>
        <item m="1" x="150"/>
        <item m="1" x="214"/>
        <item x="76"/>
        <item x="77"/>
        <item x="89"/>
        <item m="1" x="116"/>
        <item m="1" x="222"/>
        <item m="1" x="117"/>
        <item m="1" x="115"/>
        <item x="0"/>
        <item x="1"/>
        <item x="2"/>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107"/>
        <item x="53"/>
        <item x="54"/>
        <item x="55"/>
        <item x="56"/>
        <item x="58"/>
        <item x="60"/>
        <item x="62"/>
        <item x="63"/>
        <item x="64"/>
        <item x="66"/>
        <item x="67"/>
        <item x="70"/>
        <item x="72"/>
        <item x="74"/>
        <item x="75"/>
        <item x="78"/>
        <item x="79"/>
        <item x="80"/>
        <item x="81"/>
        <item x="82"/>
        <item x="83"/>
        <item x="84"/>
        <item x="85"/>
        <item x="86"/>
        <item x="87"/>
        <item x="88"/>
        <item x="90"/>
        <item x="91"/>
        <item x="92"/>
        <item x="93"/>
        <item x="94"/>
        <item x="95"/>
        <item x="96"/>
        <item x="97"/>
        <item x="98"/>
        <item x="99"/>
        <item x="100"/>
        <item x="101"/>
        <item x="102"/>
        <item x="103"/>
        <item x="104"/>
        <item x="105"/>
        <item x="52"/>
        <item x="106"/>
        <item x="108"/>
        <item x="109"/>
        <item x="110"/>
        <item x="111"/>
        <item x="112"/>
        <item x="11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9">
        <item m="1" x="27"/>
        <item sd="0" m="1" x="20"/>
        <item sd="0" x="3"/>
        <item h="1" m="1" x="16"/>
        <item sd="0" m="1" x="9"/>
        <item sd="0" m="1" x="17"/>
        <item sd="0" m="1" x="19"/>
        <item sd="0" m="1" x="23"/>
        <item sd="0" m="1" x="10"/>
        <item sd="0" m="1" x="14"/>
        <item sd="0" m="1" x="8"/>
        <item sd="0" m="1" x="12"/>
        <item sd="0" m="1" x="18"/>
        <item sd="0" x="1"/>
        <item sd="0" x="2"/>
        <item sd="0" m="1" x="22"/>
        <item sd="0" x="5"/>
        <item sd="0" m="1" x="25"/>
        <item sd="0" m="1" x="15"/>
        <item sd="0" m="1" x="24"/>
        <item sd="0" m="1" x="21"/>
        <item sd="0" m="1" x="26"/>
        <item h="1" m="1" x="11"/>
        <item h="1" m="1" x="13"/>
        <item h="1" x="0"/>
        <item h="1" x="4"/>
        <item h="1" x="6"/>
        <item h="1" x="7"/>
        <item t="default"/>
      </items>
    </pivotField>
    <pivotField dataField="1" dragToRow="0" dragToCol="0" dragToPage="0" showAll="0" defaultSubtotal="0"/>
    <pivotField dragToRow="0" dragToCol="0" dragToPage="0" showAll="0" defaultSubtotal="0"/>
  </pivotFields>
  <rowFields count="2">
    <field x="13"/>
    <field x="0"/>
  </rowFields>
  <rowItems count="5">
    <i>
      <x v="2"/>
    </i>
    <i>
      <x v="13"/>
    </i>
    <i>
      <x v="14"/>
    </i>
    <i>
      <x v="16"/>
    </i>
    <i t="grand">
      <x/>
    </i>
  </rowItems>
  <colItems count="1">
    <i/>
  </colItems>
  <dataFields count="1">
    <dataField name="Total" fld="14" baseField="0" baseItem="0" numFmtId="8"/>
  </dataFields>
  <formats count="18">
    <format dxfId="60">
      <pivotArea dataOnly="0" labelOnly="1" outline="0" fieldPosition="0">
        <references count="1">
          <reference field="4294967294" count="1">
            <x v="0"/>
          </reference>
        </references>
      </pivotArea>
    </format>
    <format dxfId="59">
      <pivotArea dataOnly="0" fieldPosition="0">
        <references count="1">
          <reference field="13" count="7">
            <x v="4"/>
            <x v="5"/>
            <x v="6"/>
            <x v="7"/>
            <x v="8"/>
            <x v="9"/>
            <x v="10"/>
          </reference>
        </references>
      </pivotArea>
    </format>
    <format dxfId="58">
      <pivotArea dataOnly="0" fieldPosition="0">
        <references count="1">
          <reference field="13" count="1">
            <x v="0"/>
          </reference>
        </references>
      </pivotArea>
    </format>
    <format dxfId="57">
      <pivotArea collapsedLevelsAreSubtotals="1" fieldPosition="0">
        <references count="1">
          <reference field="13" count="1">
            <x v="15"/>
          </reference>
        </references>
      </pivotArea>
    </format>
    <format dxfId="56">
      <pivotArea dataOnly="0" labelOnly="1" fieldPosition="0">
        <references count="1">
          <reference field="13" count="1">
            <x v="15"/>
          </reference>
        </references>
      </pivotArea>
    </format>
    <format dxfId="55">
      <pivotArea dataOnly="0" labelOnly="1" outline="0" axis="axisValues" fieldPosition="0"/>
    </format>
    <format dxfId="54">
      <pivotArea collapsedLevelsAreSubtotals="1" fieldPosition="0">
        <references count="2">
          <reference field="0" count="2">
            <x v="0"/>
            <x v="1"/>
          </reference>
          <reference field="13" count="1" selected="0">
            <x v="0"/>
          </reference>
        </references>
      </pivotArea>
    </format>
    <format dxfId="53">
      <pivotArea dataOnly="0" labelOnly="1" fieldPosition="0">
        <references count="2">
          <reference field="0" count="2">
            <x v="0"/>
            <x v="1"/>
          </reference>
          <reference field="13" count="1" selected="0">
            <x v="0"/>
          </reference>
        </references>
      </pivotArea>
    </format>
    <format dxfId="52">
      <pivotArea collapsedLevelsAreSubtotals="1" fieldPosition="0">
        <references count="2">
          <reference field="0" count="1">
            <x v="3"/>
          </reference>
          <reference field="13" count="1" selected="0">
            <x v="0"/>
          </reference>
        </references>
      </pivotArea>
    </format>
    <format dxfId="51">
      <pivotArea dataOnly="0" labelOnly="1" fieldPosition="0">
        <references count="2">
          <reference field="0" count="1">
            <x v="3"/>
          </reference>
          <reference field="13" count="1" selected="0">
            <x v="0"/>
          </reference>
        </references>
      </pivotArea>
    </format>
    <format dxfId="50">
      <pivotArea collapsedLevelsAreSubtotals="1" fieldPosition="0">
        <references count="2">
          <reference field="0" count="2">
            <x v="7"/>
            <x v="8"/>
          </reference>
          <reference field="13" count="1" selected="0">
            <x v="0"/>
          </reference>
        </references>
      </pivotArea>
    </format>
    <format dxfId="49">
      <pivotArea dataOnly="0" labelOnly="1" fieldPosition="0">
        <references count="2">
          <reference field="0" count="2">
            <x v="7"/>
            <x v="8"/>
          </reference>
          <reference field="13" count="1" selected="0">
            <x v="0"/>
          </reference>
        </references>
      </pivotArea>
    </format>
    <format dxfId="48">
      <pivotArea collapsedLevelsAreSubtotals="1" fieldPosition="0">
        <references count="2">
          <reference field="0" count="2">
            <x v="0"/>
            <x v="1"/>
          </reference>
          <reference field="13" count="1" selected="0">
            <x v="0"/>
          </reference>
        </references>
      </pivotArea>
    </format>
    <format dxfId="47">
      <pivotArea dataOnly="0" labelOnly="1" fieldPosition="0">
        <references count="2">
          <reference field="0" count="2">
            <x v="0"/>
            <x v="1"/>
          </reference>
          <reference field="13" count="1" selected="0">
            <x v="0"/>
          </reference>
        </references>
      </pivotArea>
    </format>
    <format dxfId="46">
      <pivotArea collapsedLevelsAreSubtotals="1" fieldPosition="0">
        <references count="2">
          <reference field="0" count="1">
            <x v="3"/>
          </reference>
          <reference field="13" count="1" selected="0">
            <x v="0"/>
          </reference>
        </references>
      </pivotArea>
    </format>
    <format dxfId="45">
      <pivotArea dataOnly="0" labelOnly="1" fieldPosition="0">
        <references count="2">
          <reference field="0" count="1">
            <x v="3"/>
          </reference>
          <reference field="13" count="1" selected="0">
            <x v="0"/>
          </reference>
        </references>
      </pivotArea>
    </format>
    <format dxfId="44">
      <pivotArea collapsedLevelsAreSubtotals="1" fieldPosition="0">
        <references count="2">
          <reference field="0" count="2">
            <x v="7"/>
            <x v="8"/>
          </reference>
          <reference field="13" count="1" selected="0">
            <x v="0"/>
          </reference>
        </references>
      </pivotArea>
    </format>
    <format dxfId="43">
      <pivotArea dataOnly="0" labelOnly="1" fieldPosition="0">
        <references count="2">
          <reference field="0" count="2">
            <x v="7"/>
            <x v="8"/>
          </reference>
          <reference field="13" count="1" selected="0">
            <x v="0"/>
          </reference>
        </references>
      </pivotArea>
    </format>
  </format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Tabela dinâmica4" cacheId="54" applyNumberFormats="0" applyBorderFormats="0" applyFontFormats="0" applyPatternFormats="0" applyAlignmentFormats="0" applyWidthHeightFormats="1" dataCaption="Valores" updatedVersion="6" minRefreshableVersion="3" showCalcMbrs="0" useAutoFormatting="1" itemPrintTitles="1" createdVersion="3" indent="0" outline="1" outlineData="1" multipleFieldFilters="0" rowHeaderCaption="Recursos Orçamentários">
  <location ref="A3:E33" firstHeaderRow="1" firstDataRow="2" firstDataCol="1"/>
  <pivotFields count="16">
    <pivotField axis="axisRow" showAll="0">
      <items count="244">
        <item m="1" x="228"/>
        <item m="1" x="127"/>
        <item m="1" x="167"/>
        <item m="1" x="157"/>
        <item m="1" x="193"/>
        <item m="1" x="218"/>
        <item m="1" x="216"/>
        <item m="1" x="149"/>
        <item m="1" x="221"/>
        <item m="1" x="180"/>
        <item m="1" x="160"/>
        <item m="1" x="165"/>
        <item m="1" x="168"/>
        <item m="1" x="139"/>
        <item m="1" x="137"/>
        <item m="1" x="213"/>
        <item m="1" x="233"/>
        <item m="1" x="166"/>
        <item m="1" x="219"/>
        <item m="1" x="164"/>
        <item m="1" x="203"/>
        <item m="1" x="141"/>
        <item m="1" x="122"/>
        <item m="1" x="230"/>
        <item m="1" x="154"/>
        <item m="1" x="128"/>
        <item m="1" x="239"/>
        <item m="1" x="171"/>
        <item m="1" x="227"/>
        <item m="1" x="237"/>
        <item m="1" x="136"/>
        <item m="1" x="134"/>
        <item m="1" x="153"/>
        <item m="1" x="235"/>
        <item m="1" x="211"/>
        <item m="1" x="238"/>
        <item m="1" x="190"/>
        <item m="1" x="144"/>
        <item m="1" x="178"/>
        <item m="1" x="152"/>
        <item m="1" x="208"/>
        <item m="1" x="206"/>
        <item m="1" x="200"/>
        <item m="1" x="202"/>
        <item m="1" x="194"/>
        <item x="57"/>
        <item x="59"/>
        <item x="3"/>
        <item m="1" x="140"/>
        <item m="1" x="119"/>
        <item m="1" x="226"/>
        <item x="65"/>
        <item m="1" x="215"/>
        <item m="1" x="163"/>
        <item m="1" x="197"/>
        <item m="1" x="241"/>
        <item x="68"/>
        <item m="1" x="158"/>
        <item m="1" x="145"/>
        <item m="1" x="176"/>
        <item m="1" x="125"/>
        <item m="1" x="182"/>
        <item m="1" x="179"/>
        <item m="1" x="189"/>
        <item m="1" x="170"/>
        <item m="1" x="217"/>
        <item m="1" x="147"/>
        <item m="1" x="187"/>
        <item m="1" x="181"/>
        <item x="4"/>
        <item m="1" x="175"/>
        <item m="1" x="177"/>
        <item m="1" x="191"/>
        <item x="71"/>
        <item m="1" x="161"/>
        <item m="1" x="234"/>
        <item m="1" x="201"/>
        <item m="1" x="186"/>
        <item m="1" x="209"/>
        <item m="1" x="143"/>
        <item m="1" x="220"/>
        <item m="1" x="199"/>
        <item m="1" x="236"/>
        <item m="1" x="129"/>
        <item m="1" x="146"/>
        <item m="1" x="138"/>
        <item m="1" x="172"/>
        <item m="1" x="232"/>
        <item m="1" x="173"/>
        <item m="1" x="184"/>
        <item m="1" x="126"/>
        <item m="1" x="124"/>
        <item m="1" x="135"/>
        <item m="1" x="148"/>
        <item m="1" x="212"/>
        <item m="1" x="223"/>
        <item m="1" x="240"/>
        <item m="1" x="195"/>
        <item m="1" x="123"/>
        <item m="1" x="130"/>
        <item m="1" x="205"/>
        <item m="1" x="210"/>
        <item m="1" x="151"/>
        <item m="1" x="133"/>
        <item m="1" x="207"/>
        <item m="1" x="121"/>
        <item m="1" x="198"/>
        <item m="1" x="162"/>
        <item m="1" x="155"/>
        <item m="1" x="224"/>
        <item m="1" x="225"/>
        <item m="1" x="242"/>
        <item m="1" x="118"/>
        <item m="1" x="120"/>
        <item m="1" x="142"/>
        <item m="1" x="229"/>
        <item m="1" x="192"/>
        <item m="1" x="204"/>
        <item m="1" x="159"/>
        <item m="1" x="196"/>
        <item m="1" x="174"/>
        <item m="1" x="185"/>
        <item m="1" x="183"/>
        <item m="1" x="188"/>
        <item m="1" x="231"/>
        <item m="1" x="114"/>
        <item x="61"/>
        <item m="1" x="132"/>
        <item x="69"/>
        <item x="73"/>
        <item m="1" x="156"/>
        <item m="1" x="169"/>
        <item m="1" x="131"/>
        <item m="1" x="150"/>
        <item m="1" x="214"/>
        <item x="76"/>
        <item x="77"/>
        <item x="89"/>
        <item m="1" x="116"/>
        <item m="1" x="222"/>
        <item m="1" x="117"/>
        <item m="1" x="115"/>
        <item x="0"/>
        <item x="1"/>
        <item x="2"/>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107"/>
        <item x="53"/>
        <item x="54"/>
        <item x="55"/>
        <item x="56"/>
        <item x="58"/>
        <item x="60"/>
        <item x="62"/>
        <item x="63"/>
        <item x="64"/>
        <item x="66"/>
        <item x="67"/>
        <item x="70"/>
        <item x="72"/>
        <item x="74"/>
        <item x="75"/>
        <item x="78"/>
        <item x="79"/>
        <item x="80"/>
        <item x="81"/>
        <item x="82"/>
        <item x="83"/>
        <item x="84"/>
        <item x="85"/>
        <item x="86"/>
        <item x="87"/>
        <item x="88"/>
        <item x="90"/>
        <item x="91"/>
        <item x="92"/>
        <item x="93"/>
        <item x="94"/>
        <item x="95"/>
        <item x="96"/>
        <item x="97"/>
        <item x="98"/>
        <item x="99"/>
        <item x="100"/>
        <item x="101"/>
        <item x="102"/>
        <item x="103"/>
        <item x="104"/>
        <item x="105"/>
        <item x="52"/>
        <item x="106"/>
        <item x="108"/>
        <item x="109"/>
        <item x="110"/>
        <item x="111"/>
        <item x="112"/>
        <item x="113"/>
        <item t="default"/>
      </items>
    </pivotField>
    <pivotField numFmtId="14" showAll="0"/>
    <pivotField showAll="0"/>
    <pivotField showAll="0"/>
    <pivotField showAll="0"/>
    <pivotField showAll="0"/>
    <pivotField showAll="0"/>
    <pivotField showAll="0"/>
    <pivotField dataField="1" showAll="0"/>
    <pivotField dataField="1" numFmtId="4" showAll="0"/>
    <pivotField dataField="1" numFmtId="4" showAll="0"/>
    <pivotField showAll="0"/>
    <pivotField showAll="0"/>
    <pivotField showAll="0" defaultSubtotal="0"/>
    <pivotField dragToRow="0" dragToCol="0" dragToPage="0" showAll="0" defaultSubtotal="0"/>
    <pivotField dataField="1" dragToRow="0" dragToCol="0" dragToPage="0" showAll="0" defaultSubtotal="0"/>
  </pivotFields>
  <rowFields count="1">
    <field x="0"/>
  </rowFields>
  <rowItems count="29">
    <i>
      <x v="45"/>
    </i>
    <i>
      <x v="46"/>
    </i>
    <i>
      <x v="47"/>
    </i>
    <i>
      <x v="51"/>
    </i>
    <i>
      <x v="56"/>
    </i>
    <i>
      <x v="137"/>
    </i>
    <i>
      <x v="146"/>
    </i>
    <i>
      <x v="156"/>
    </i>
    <i>
      <x v="158"/>
    </i>
    <i>
      <x v="161"/>
    </i>
    <i>
      <x v="163"/>
    </i>
    <i>
      <x v="166"/>
    </i>
    <i>
      <x v="167"/>
    </i>
    <i>
      <x v="168"/>
    </i>
    <i>
      <x v="173"/>
    </i>
    <i>
      <x v="189"/>
    </i>
    <i>
      <x v="194"/>
    </i>
    <i>
      <x v="199"/>
    </i>
    <i>
      <x v="207"/>
    </i>
    <i>
      <x v="208"/>
    </i>
    <i>
      <x v="211"/>
    </i>
    <i>
      <x v="212"/>
    </i>
    <i>
      <x v="214"/>
    </i>
    <i>
      <x v="215"/>
    </i>
    <i>
      <x v="216"/>
    </i>
    <i>
      <x v="220"/>
    </i>
    <i>
      <x v="226"/>
    </i>
    <i>
      <x v="230"/>
    </i>
    <i t="grand">
      <x/>
    </i>
  </rowItems>
  <colFields count="1">
    <field x="-2"/>
  </colFields>
  <colItems count="4">
    <i>
      <x/>
    </i>
    <i i="1">
      <x v="1"/>
    </i>
    <i i="2">
      <x v="2"/>
    </i>
    <i i="3">
      <x v="3"/>
    </i>
  </colItems>
  <dataFields count="4">
    <dataField name="Créditos" fld="8" baseField="0" baseItem="0" numFmtId="4"/>
    <dataField name="Débitos" fld="9" baseField="0" baseItem="0" numFmtId="4"/>
    <dataField name="Reservado" fld="10" baseField="0" baseItem="0" numFmtId="4"/>
    <dataField name="Saldo RI" fld="15" baseField="0" baseItem="0" numFmtId="4"/>
  </dataFields>
  <formats count="1">
    <format dxfId="42">
      <pivotArea dataOnly="0" labelOnly="1" outline="0" fieldPosition="0">
        <references count="1">
          <reference field="4294967294" count="1">
            <x v="3"/>
          </reference>
        </references>
      </pivotArea>
    </format>
  </formats>
  <pivotTableStyleInfo name="PivotStyleLight16" showRowHeaders="1" showColHeaders="1" showRowStripes="0" showColStripes="0" showLastColumn="1"/>
  <filters count="1">
    <filter fld="0" type="captionBeginsWith" evalOrder="-1" id="10" stringValue1="RI">
      <autoFilter ref="A1">
        <filterColumn colId="0">
          <customFilters>
            <customFilter val="RI*"/>
          </customFilters>
        </filterColumn>
      </autoFilter>
    </filter>
  </filters>
</pivotTableDefinition>
</file>

<file path=xl/pivotTables/pivotTable5.xml><?xml version="1.0" encoding="utf-8"?>
<pivotTableDefinition xmlns="http://schemas.openxmlformats.org/spreadsheetml/2006/main" name="Tabela dinâmica4" cacheId="54"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rowHeaderCaption="Recursos">
  <location ref="D6:E11" firstHeaderRow="1" firstDataRow="1" firstDataCol="1"/>
  <pivotFields count="16">
    <pivotField axis="axisRow" showAll="0">
      <items count="244">
        <item m="1" x="228"/>
        <item m="1" x="127"/>
        <item m="1" x="167"/>
        <item m="1" x="157"/>
        <item m="1" x="193"/>
        <item m="1" x="218"/>
        <item m="1" x="216"/>
        <item m="1" x="149"/>
        <item m="1" x="221"/>
        <item m="1" x="180"/>
        <item m="1" x="160"/>
        <item m="1" x="220"/>
        <item m="1" x="165"/>
        <item m="1" x="209"/>
        <item m="1" x="123"/>
        <item m="1" x="240"/>
        <item m="1" x="168"/>
        <item m="1" x="139"/>
        <item m="1" x="129"/>
        <item m="1" x="137"/>
        <item m="1" x="146"/>
        <item m="1" x="124"/>
        <item m="1" x="223"/>
        <item m="1" x="135"/>
        <item m="1" x="195"/>
        <item m="1" x="213"/>
        <item m="1" x="232"/>
        <item m="1" x="233"/>
        <item m="1" x="173"/>
        <item m="1" x="234"/>
        <item m="1" x="130"/>
        <item m="1" x="138"/>
        <item m="1" x="199"/>
        <item m="1" x="161"/>
        <item m="1" x="166"/>
        <item m="1" x="219"/>
        <item m="1" x="164"/>
        <item m="1" x="203"/>
        <item m="1" x="141"/>
        <item m="1" x="122"/>
        <item m="1" x="230"/>
        <item m="1" x="186"/>
        <item m="1" x="212"/>
        <item m="1" x="154"/>
        <item m="1" x="128"/>
        <item m="1" x="239"/>
        <item m="1" x="171"/>
        <item m="1" x="227"/>
        <item m="1" x="237"/>
        <item m="1" x="136"/>
        <item m="1" x="148"/>
        <item m="1" x="134"/>
        <item m="1" x="153"/>
        <item m="1" x="217"/>
        <item m="1" x="235"/>
        <item m="1" x="211"/>
        <item m="1" x="238"/>
        <item m="1" x="190"/>
        <item m="1" x="144"/>
        <item m="1" x="147"/>
        <item m="1" x="184"/>
        <item m="1" x="205"/>
        <item m="1" x="187"/>
        <item m="1" x="181"/>
        <item m="1" x="172"/>
        <item m="1" x="178"/>
        <item m="1" x="152"/>
        <item x="4"/>
        <item m="1" x="175"/>
        <item m="1" x="208"/>
        <item m="1" x="206"/>
        <item m="1" x="201"/>
        <item m="1" x="126"/>
        <item m="1" x="177"/>
        <item m="1" x="200"/>
        <item m="1" x="202"/>
        <item m="1" x="194"/>
        <item m="1" x="191"/>
        <item x="71"/>
        <item x="57"/>
        <item x="59"/>
        <item m="1" x="210"/>
        <item x="3"/>
        <item m="1" x="236"/>
        <item m="1" x="140"/>
        <item m="1" x="119"/>
        <item m="1" x="226"/>
        <item x="65"/>
        <item m="1" x="215"/>
        <item m="1" x="163"/>
        <item m="1" x="197"/>
        <item m="1" x="241"/>
        <item x="68"/>
        <item m="1" x="158"/>
        <item m="1" x="143"/>
        <item m="1" x="145"/>
        <item m="1" x="176"/>
        <item m="1" x="125"/>
        <item m="1" x="182"/>
        <item m="1" x="179"/>
        <item m="1" x="189"/>
        <item m="1" x="170"/>
        <item m="1" x="151"/>
        <item m="1" x="133"/>
        <item m="1" x="207"/>
        <item m="1" x="121"/>
        <item m="1" x="198"/>
        <item m="1" x="162"/>
        <item m="1" x="155"/>
        <item m="1" x="224"/>
        <item m="1" x="225"/>
        <item m="1" x="242"/>
        <item m="1" x="118"/>
        <item m="1" x="120"/>
        <item m="1" x="142"/>
        <item m="1" x="229"/>
        <item m="1" x="192"/>
        <item m="1" x="204"/>
        <item m="1" x="159"/>
        <item m="1" x="196"/>
        <item m="1" x="174"/>
        <item m="1" x="185"/>
        <item m="1" x="183"/>
        <item m="1" x="188"/>
        <item m="1" x="231"/>
        <item m="1" x="114"/>
        <item x="61"/>
        <item m="1" x="132"/>
        <item x="69"/>
        <item x="73"/>
        <item m="1" x="156"/>
        <item m="1" x="169"/>
        <item m="1" x="131"/>
        <item m="1" x="150"/>
        <item m="1" x="214"/>
        <item x="76"/>
        <item x="77"/>
        <item x="89"/>
        <item m="1" x="116"/>
        <item m="1" x="222"/>
        <item m="1" x="117"/>
        <item m="1" x="115"/>
        <item x="0"/>
        <item x="1"/>
        <item x="2"/>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107"/>
        <item x="53"/>
        <item x="54"/>
        <item x="55"/>
        <item x="56"/>
        <item x="58"/>
        <item x="60"/>
        <item x="62"/>
        <item x="63"/>
        <item x="64"/>
        <item x="66"/>
        <item x="67"/>
        <item x="70"/>
        <item x="72"/>
        <item x="74"/>
        <item x="75"/>
        <item x="78"/>
        <item x="79"/>
        <item x="80"/>
        <item x="81"/>
        <item x="82"/>
        <item x="83"/>
        <item x="84"/>
        <item x="85"/>
        <item x="86"/>
        <item x="87"/>
        <item x="88"/>
        <item x="90"/>
        <item x="91"/>
        <item x="92"/>
        <item x="93"/>
        <item x="94"/>
        <item x="95"/>
        <item x="96"/>
        <item x="97"/>
        <item x="98"/>
        <item x="99"/>
        <item x="100"/>
        <item x="101"/>
        <item x="102"/>
        <item x="103"/>
        <item x="104"/>
        <item x="105"/>
        <item x="52"/>
        <item x="106"/>
        <item x="108"/>
        <item x="109"/>
        <item x="110"/>
        <item x="111"/>
        <item x="112"/>
        <item x="11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9">
        <item m="1" x="27"/>
        <item sd="0" m="1" x="20"/>
        <item sd="0" x="3"/>
        <item h="1" m="1" x="16"/>
        <item sd="0" m="1" x="9"/>
        <item sd="0" m="1" x="17"/>
        <item sd="0" m="1" x="19"/>
        <item sd="0" m="1" x="23"/>
        <item sd="0" m="1" x="10"/>
        <item sd="0" m="1" x="14"/>
        <item sd="0" m="1" x="8"/>
        <item sd="0" m="1" x="12"/>
        <item sd="0" m="1" x="18"/>
        <item sd="0" x="1"/>
        <item sd="0" x="2"/>
        <item sd="0" m="1" x="22"/>
        <item sd="0" x="5"/>
        <item sd="0" m="1" x="25"/>
        <item sd="0" m="1" x="15"/>
        <item sd="0" m="1" x="24"/>
        <item sd="0" m="1" x="21"/>
        <item sd="0" m="1" x="26"/>
        <item h="1" m="1" x="11"/>
        <item h="1" m="1" x="13"/>
        <item h="1" x="0"/>
        <item h="1" x="4"/>
        <item h="1" x="6"/>
        <item h="1" x="7"/>
        <item t="default"/>
      </items>
    </pivotField>
    <pivotField dataField="1" dragToRow="0" dragToCol="0" dragToPage="0" showAll="0" defaultSubtotal="0"/>
    <pivotField dragToRow="0" dragToCol="0" dragToPage="0" showAll="0" defaultSubtotal="0"/>
  </pivotFields>
  <rowFields count="2">
    <field x="13"/>
    <field x="0"/>
  </rowFields>
  <rowItems count="5">
    <i>
      <x v="2"/>
    </i>
    <i>
      <x v="13"/>
    </i>
    <i>
      <x v="14"/>
    </i>
    <i>
      <x v="16"/>
    </i>
    <i t="grand">
      <x/>
    </i>
  </rowItems>
  <colItems count="1">
    <i/>
  </colItems>
  <dataFields count="1">
    <dataField name="Total" fld="14" baseField="0" baseItem="0" numFmtId="8"/>
  </dataFields>
  <formats count="18">
    <format dxfId="41">
      <pivotArea dataOnly="0" labelOnly="1" outline="0" fieldPosition="0">
        <references count="1">
          <reference field="4294967294" count="1">
            <x v="0"/>
          </reference>
        </references>
      </pivotArea>
    </format>
    <format dxfId="40">
      <pivotArea dataOnly="0" fieldPosition="0">
        <references count="1">
          <reference field="13" count="7">
            <x v="4"/>
            <x v="5"/>
            <x v="6"/>
            <x v="7"/>
            <x v="8"/>
            <x v="9"/>
            <x v="10"/>
          </reference>
        </references>
      </pivotArea>
    </format>
    <format dxfId="39">
      <pivotArea dataOnly="0" fieldPosition="0">
        <references count="1">
          <reference field="13" count="1">
            <x v="0"/>
          </reference>
        </references>
      </pivotArea>
    </format>
    <format dxfId="38">
      <pivotArea collapsedLevelsAreSubtotals="1" fieldPosition="0">
        <references count="1">
          <reference field="13" count="1">
            <x v="15"/>
          </reference>
        </references>
      </pivotArea>
    </format>
    <format dxfId="37">
      <pivotArea dataOnly="0" labelOnly="1" fieldPosition="0">
        <references count="1">
          <reference field="13" count="1">
            <x v="15"/>
          </reference>
        </references>
      </pivotArea>
    </format>
    <format dxfId="36">
      <pivotArea dataOnly="0" labelOnly="1" outline="0" axis="axisValues" fieldPosition="0"/>
    </format>
    <format dxfId="35">
      <pivotArea collapsedLevelsAreSubtotals="1" fieldPosition="0">
        <references count="2">
          <reference field="0" count="2">
            <x v="0"/>
            <x v="1"/>
          </reference>
          <reference field="13" count="1" selected="0">
            <x v="0"/>
          </reference>
        </references>
      </pivotArea>
    </format>
    <format dxfId="34">
      <pivotArea dataOnly="0" labelOnly="1" fieldPosition="0">
        <references count="2">
          <reference field="0" count="2">
            <x v="0"/>
            <x v="1"/>
          </reference>
          <reference field="13" count="1" selected="0">
            <x v="0"/>
          </reference>
        </references>
      </pivotArea>
    </format>
    <format dxfId="33">
      <pivotArea collapsedLevelsAreSubtotals="1" fieldPosition="0">
        <references count="2">
          <reference field="0" count="1">
            <x v="3"/>
          </reference>
          <reference field="13" count="1" selected="0">
            <x v="0"/>
          </reference>
        </references>
      </pivotArea>
    </format>
    <format dxfId="32">
      <pivotArea dataOnly="0" labelOnly="1" fieldPosition="0">
        <references count="2">
          <reference field="0" count="1">
            <x v="3"/>
          </reference>
          <reference field="13" count="1" selected="0">
            <x v="0"/>
          </reference>
        </references>
      </pivotArea>
    </format>
    <format dxfId="31">
      <pivotArea collapsedLevelsAreSubtotals="1" fieldPosition="0">
        <references count="2">
          <reference field="0" count="2">
            <x v="7"/>
            <x v="8"/>
          </reference>
          <reference field="13" count="1" selected="0">
            <x v="0"/>
          </reference>
        </references>
      </pivotArea>
    </format>
    <format dxfId="30">
      <pivotArea dataOnly="0" labelOnly="1" fieldPosition="0">
        <references count="2">
          <reference field="0" count="2">
            <x v="7"/>
            <x v="8"/>
          </reference>
          <reference field="13" count="1" selected="0">
            <x v="0"/>
          </reference>
        </references>
      </pivotArea>
    </format>
    <format dxfId="29">
      <pivotArea collapsedLevelsAreSubtotals="1" fieldPosition="0">
        <references count="2">
          <reference field="0" count="2">
            <x v="0"/>
            <x v="1"/>
          </reference>
          <reference field="13" count="1" selected="0">
            <x v="0"/>
          </reference>
        </references>
      </pivotArea>
    </format>
    <format dxfId="28">
      <pivotArea dataOnly="0" labelOnly="1" fieldPosition="0">
        <references count="2">
          <reference field="0" count="2">
            <x v="0"/>
            <x v="1"/>
          </reference>
          <reference field="13" count="1" selected="0">
            <x v="0"/>
          </reference>
        </references>
      </pivotArea>
    </format>
    <format dxfId="27">
      <pivotArea collapsedLevelsAreSubtotals="1" fieldPosition="0">
        <references count="2">
          <reference field="0" count="1">
            <x v="3"/>
          </reference>
          <reference field="13" count="1" selected="0">
            <x v="0"/>
          </reference>
        </references>
      </pivotArea>
    </format>
    <format dxfId="26">
      <pivotArea dataOnly="0" labelOnly="1" fieldPosition="0">
        <references count="2">
          <reference field="0" count="1">
            <x v="3"/>
          </reference>
          <reference field="13" count="1" selected="0">
            <x v="0"/>
          </reference>
        </references>
      </pivotArea>
    </format>
    <format dxfId="25">
      <pivotArea collapsedLevelsAreSubtotals="1" fieldPosition="0">
        <references count="2">
          <reference field="0" count="2">
            <x v="7"/>
            <x v="8"/>
          </reference>
          <reference field="13" count="1" selected="0">
            <x v="0"/>
          </reference>
        </references>
      </pivotArea>
    </format>
    <format dxfId="24">
      <pivotArea dataOnly="0" labelOnly="1" fieldPosition="0">
        <references count="2">
          <reference field="0" count="2">
            <x v="7"/>
            <x v="8"/>
          </reference>
          <reference field="13" count="1" selected="0">
            <x v="0"/>
          </reference>
        </references>
      </pivotArea>
    </format>
  </formats>
  <pivotTableStyleInfo name="PivotStyleLight16" showRowHeaders="1" showColHeaders="1" showRowStripes="0" showColStripes="0" showLastColumn="1"/>
</pivotTableDefinition>
</file>

<file path=xl/tables/table1.xml><?xml version="1.0" encoding="utf-8"?>
<table xmlns="http://schemas.openxmlformats.org/spreadsheetml/2006/main" id="2" name="Tabela2" displayName="Tabela2" ref="A6:B18" totalsRowShown="0">
  <autoFilter ref="A6:B18"/>
  <tableColumns count="2">
    <tableColumn id="1" name="Recursos" dataDxfId="23"/>
    <tableColumn id="2" name="Total Gasto"/>
  </tableColumns>
  <tableStyleInfo name="TableStyleMedium2" showFirstColumn="0" showLastColumn="0" showRowStripes="1" showColumnStripes="0"/>
</table>
</file>

<file path=xl/tables/table2.xml><?xml version="1.0" encoding="utf-8"?>
<table xmlns="http://schemas.openxmlformats.org/spreadsheetml/2006/main" id="3" name="Tabela24" displayName="Tabela24" ref="A23:B35" totalsRowShown="0">
  <autoFilter ref="A23:B35"/>
  <tableColumns count="2">
    <tableColumn id="1" name="Recursos" dataDxfId="22"/>
    <tableColumn id="2" name="Diferença" dataDxfId="21"/>
  </tableColumns>
  <tableStyleInfo name="TableStyleMedium2" showFirstColumn="0" showLastColumn="0" showRowStripes="1" showColumnStripes="0"/>
</table>
</file>

<file path=xl/tables/table3.xml><?xml version="1.0" encoding="utf-8"?>
<table xmlns="http://schemas.openxmlformats.org/spreadsheetml/2006/main" id="1" name="Tb_dados" displayName="Tb_dados" ref="A1:N626" totalsRowShown="0" headerRowDxfId="20" dataDxfId="19">
  <autoFilter ref="A1:N626"/>
  <tableColumns count="14">
    <tableColumn id="1" name="Recurso" dataDxfId="18"/>
    <tableColumn id="2" name="Data" dataDxfId="17"/>
    <tableColumn id="3" name="Número da Guia" dataDxfId="16"/>
    <tableColumn id="4" name="Departamento" dataDxfId="15"/>
    <tableColumn id="5" name="Favorecido" dataDxfId="14"/>
    <tableColumn id="6" name="Descrição" dataDxfId="13"/>
    <tableColumn id="7" name="Executado" dataDxfId="12"/>
    <tableColumn id="8" name="Valor Débito" dataDxfId="11"/>
    <tableColumn id="9" name="Valor Crédito" dataDxfId="10"/>
    <tableColumn id="10" name="Débito " dataDxfId="9">
      <calculatedColumnFormula>IF(G2="Não",0,H2)</calculatedColumnFormula>
    </tableColumn>
    <tableColumn id="11" name="Valor Reservado" dataDxfId="8">
      <calculatedColumnFormula>IF(G2="Não",H2,0)</calculatedColumnFormula>
    </tableColumn>
    <tableColumn id="12" name="M" dataDxfId="7">
      <calculatedColumnFormula>MONTH(B2)</calculatedColumnFormula>
    </tableColumn>
    <tableColumn id="13" name="Mês" dataDxfId="6">
      <calculatedColumnFormula>VLOOKUP(L2,mês!A:B,2,0)</calculatedColumnFormula>
    </tableColumn>
    <tableColumn id="14" name="Tipo Recurso" dataDxfId="5">
      <calculatedColumnFormula>LEFT(A2,SEARCH("-",A2)-1)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Azul">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4">
    <tabColor rgb="FFFF0000"/>
  </sheetPr>
  <dimension ref="A1:E10"/>
  <sheetViews>
    <sheetView showGridLines="0" workbookViewId="0">
      <selection activeCell="H14" sqref="H14"/>
    </sheetView>
  </sheetViews>
  <sheetFormatPr defaultRowHeight="14.25" x14ac:dyDescent="0.2"/>
  <cols>
    <col min="1" max="1" width="10.75" customWidth="1"/>
    <col min="2" max="2" width="17.75" customWidth="1"/>
    <col min="3" max="3" width="12.25" customWidth="1"/>
    <col min="4" max="4" width="10.625" customWidth="1"/>
    <col min="5" max="5" width="11.125" customWidth="1"/>
  </cols>
  <sheetData>
    <row r="1" spans="1:5" ht="23.25" x14ac:dyDescent="0.2">
      <c r="A1" s="30" t="s">
        <v>24</v>
      </c>
      <c r="B1" s="30"/>
      <c r="C1" s="30"/>
      <c r="D1" s="30"/>
      <c r="E1" s="30"/>
    </row>
    <row r="2" spans="1:5" ht="17.45" customHeight="1" x14ac:dyDescent="0.2">
      <c r="A2" s="10" t="s">
        <v>0</v>
      </c>
      <c r="B2" s="5" t="s">
        <v>47</v>
      </c>
    </row>
    <row r="4" spans="1:5" x14ac:dyDescent="0.2">
      <c r="B4" s="6" t="s">
        <v>22</v>
      </c>
    </row>
    <row r="5" spans="1:5" x14ac:dyDescent="0.2">
      <c r="A5" s="8" t="s">
        <v>8</v>
      </c>
      <c r="B5" s="5" t="s">
        <v>42</v>
      </c>
      <c r="C5" s="5" t="s">
        <v>29</v>
      </c>
      <c r="D5" s="5" t="s">
        <v>28</v>
      </c>
      <c r="E5" s="5" t="s">
        <v>30</v>
      </c>
    </row>
    <row r="6" spans="1:5" x14ac:dyDescent="0.2">
      <c r="A6" s="7" t="s">
        <v>10</v>
      </c>
      <c r="B6" s="12">
        <v>99904.87000000001</v>
      </c>
      <c r="C6" s="1">
        <v>0</v>
      </c>
      <c r="D6" s="1">
        <v>0</v>
      </c>
      <c r="E6" s="1">
        <v>99904.87000000001</v>
      </c>
    </row>
    <row r="7" spans="1:5" x14ac:dyDescent="0.2">
      <c r="A7" s="7" t="s">
        <v>11</v>
      </c>
      <c r="B7" s="12">
        <v>24538.03</v>
      </c>
      <c r="C7" s="1">
        <v>1364.55</v>
      </c>
      <c r="D7" s="1">
        <v>0</v>
      </c>
      <c r="E7" s="1">
        <v>123078.35</v>
      </c>
    </row>
    <row r="8" spans="1:5" x14ac:dyDescent="0.2">
      <c r="A8" s="7" t="s">
        <v>12</v>
      </c>
      <c r="B8" s="12"/>
      <c r="C8" s="1">
        <v>0</v>
      </c>
      <c r="D8" s="1">
        <v>3960</v>
      </c>
      <c r="E8" s="1">
        <v>119118.35</v>
      </c>
    </row>
    <row r="9" spans="1:5" x14ac:dyDescent="0.2">
      <c r="A9" s="7" t="s">
        <v>13</v>
      </c>
      <c r="B9" s="12"/>
      <c r="C9" s="1">
        <v>1200</v>
      </c>
      <c r="D9" s="1">
        <v>0</v>
      </c>
      <c r="E9" s="1">
        <v>117918.35</v>
      </c>
    </row>
    <row r="10" spans="1:5" x14ac:dyDescent="0.2">
      <c r="A10" s="7" t="s">
        <v>44</v>
      </c>
      <c r="B10" s="12">
        <v>124442.90000000001</v>
      </c>
      <c r="C10" s="1">
        <v>2564.5500000000002</v>
      </c>
      <c r="D10" s="1">
        <v>3960</v>
      </c>
      <c r="E10" s="1"/>
    </row>
  </sheetData>
  <mergeCells count="1">
    <mergeCell ref="A1:E1"/>
  </mergeCells>
  <pageMargins left="0.511811024" right="0.511811024" top="0.78740157499999996" bottom="0.78740157499999996" header="0.31496062000000002" footer="0.31496062000000002"/>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6">
    <tabColor rgb="FF00B0F0"/>
  </sheetPr>
  <dimension ref="A1:E415"/>
  <sheetViews>
    <sheetView tabSelected="1" topLeftCell="A4" workbookViewId="0">
      <selection activeCell="G27" sqref="G27"/>
    </sheetView>
  </sheetViews>
  <sheetFormatPr defaultRowHeight="14.25" x14ac:dyDescent="0.2"/>
  <cols>
    <col min="1" max="1" width="18" customWidth="1"/>
    <col min="2" max="2" width="14.875" customWidth="1"/>
    <col min="3" max="3" width="12.75" customWidth="1"/>
    <col min="4" max="4" width="15.75" style="2" customWidth="1"/>
    <col min="5" max="5" width="14" customWidth="1"/>
    <col min="6" max="6" width="12.375" bestFit="1" customWidth="1"/>
  </cols>
  <sheetData>
    <row r="1" spans="1:5" ht="23.25" x14ac:dyDescent="0.2">
      <c r="A1" s="30" t="s">
        <v>23</v>
      </c>
      <c r="B1" s="30"/>
      <c r="C1" s="30"/>
      <c r="D1" s="30"/>
      <c r="E1" s="30"/>
    </row>
    <row r="3" spans="1:5" x14ac:dyDescent="0.2">
      <c r="B3" s="6" t="s">
        <v>22</v>
      </c>
      <c r="D3"/>
    </row>
    <row r="4" spans="1:5" x14ac:dyDescent="0.2">
      <c r="A4" s="10" t="s">
        <v>43</v>
      </c>
      <c r="B4" s="1" t="s">
        <v>31</v>
      </c>
      <c r="C4" s="5" t="s">
        <v>32</v>
      </c>
      <c r="D4" s="5" t="s">
        <v>33</v>
      </c>
      <c r="E4" s="5" t="s">
        <v>45</v>
      </c>
    </row>
    <row r="5" spans="1:5" x14ac:dyDescent="0.2">
      <c r="A5" s="11" t="s">
        <v>1010</v>
      </c>
      <c r="B5" s="1">
        <v>607083.53</v>
      </c>
      <c r="C5" s="1">
        <v>73489.88</v>
      </c>
      <c r="D5" s="1">
        <v>0</v>
      </c>
      <c r="E5" s="1">
        <v>533593.65</v>
      </c>
    </row>
    <row r="6" spans="1:5" x14ac:dyDescent="0.2">
      <c r="A6" s="11" t="s">
        <v>1011</v>
      </c>
      <c r="B6" s="1">
        <v>1518556.05</v>
      </c>
      <c r="C6" s="1">
        <v>452973.23999999993</v>
      </c>
      <c r="D6" s="1">
        <v>0</v>
      </c>
      <c r="E6" s="1">
        <v>1065582.81</v>
      </c>
    </row>
    <row r="7" spans="1:5" x14ac:dyDescent="0.2">
      <c r="A7" s="11" t="s">
        <v>1012</v>
      </c>
      <c r="B7" s="1">
        <v>1187397.6300000001</v>
      </c>
      <c r="C7" s="1">
        <v>90796.889999999985</v>
      </c>
      <c r="D7" s="1">
        <v>8459.630000000001</v>
      </c>
      <c r="E7" s="1">
        <v>1088141.1100000003</v>
      </c>
    </row>
    <row r="8" spans="1:5" x14ac:dyDescent="0.2">
      <c r="A8" s="11" t="s">
        <v>1013</v>
      </c>
      <c r="B8" s="1">
        <v>188341.98</v>
      </c>
      <c r="C8" s="1">
        <v>28669.38</v>
      </c>
      <c r="D8" s="1">
        <v>0</v>
      </c>
      <c r="E8" s="1">
        <v>159672.6</v>
      </c>
    </row>
    <row r="9" spans="1:5" x14ac:dyDescent="0.2">
      <c r="A9" s="11" t="s">
        <v>1014</v>
      </c>
      <c r="B9" s="1">
        <v>48205864.75</v>
      </c>
      <c r="C9" s="1">
        <v>6647207.7300000004</v>
      </c>
      <c r="D9" s="1">
        <v>1274305.3999999999</v>
      </c>
      <c r="E9" s="1">
        <v>40284351.619999997</v>
      </c>
    </row>
    <row r="10" spans="1:5" x14ac:dyDescent="0.2">
      <c r="A10" s="11" t="s">
        <v>1015</v>
      </c>
      <c r="B10" s="1">
        <v>911.28</v>
      </c>
      <c r="C10" s="1">
        <v>911.28</v>
      </c>
      <c r="D10" s="1">
        <v>0</v>
      </c>
      <c r="E10" s="1">
        <v>0</v>
      </c>
    </row>
    <row r="11" spans="1:5" x14ac:dyDescent="0.2">
      <c r="A11" s="11" t="s">
        <v>1016</v>
      </c>
      <c r="B11" s="1">
        <v>57933.34</v>
      </c>
      <c r="C11" s="1">
        <v>15612.03</v>
      </c>
      <c r="D11" s="1">
        <v>0</v>
      </c>
      <c r="E11" s="1">
        <v>42321.31</v>
      </c>
    </row>
    <row r="12" spans="1:5" x14ac:dyDescent="0.2">
      <c r="A12" s="11" t="s">
        <v>1017</v>
      </c>
      <c r="B12" s="1">
        <v>114442.25</v>
      </c>
      <c r="C12" s="1">
        <v>0</v>
      </c>
      <c r="D12" s="1">
        <v>0</v>
      </c>
      <c r="E12" s="1">
        <v>114442.25</v>
      </c>
    </row>
    <row r="13" spans="1:5" x14ac:dyDescent="0.2">
      <c r="A13" s="11" t="s">
        <v>44</v>
      </c>
      <c r="B13" s="1">
        <v>51880530.810000002</v>
      </c>
      <c r="C13" s="1">
        <v>7309660.4300000006</v>
      </c>
      <c r="D13" s="1">
        <v>1282765.0299999998</v>
      </c>
      <c r="E13" s="1">
        <v>43288105.350000001</v>
      </c>
    </row>
    <row r="14" spans="1:5" x14ac:dyDescent="0.2">
      <c r="D14"/>
    </row>
    <row r="15" spans="1:5" x14ac:dyDescent="0.2">
      <c r="D15"/>
    </row>
    <row r="16" spans="1:5" x14ac:dyDescent="0.2">
      <c r="D16"/>
    </row>
    <row r="17" spans="4:4" x14ac:dyDescent="0.2">
      <c r="D17"/>
    </row>
    <row r="18" spans="4:4" x14ac:dyDescent="0.2">
      <c r="D18"/>
    </row>
    <row r="19" spans="4:4" x14ac:dyDescent="0.2">
      <c r="D19"/>
    </row>
    <row r="20" spans="4:4" x14ac:dyDescent="0.2">
      <c r="D20"/>
    </row>
    <row r="21" spans="4:4" x14ac:dyDescent="0.2">
      <c r="D21"/>
    </row>
    <row r="22" spans="4:4" x14ac:dyDescent="0.2">
      <c r="D22"/>
    </row>
    <row r="23" spans="4:4" x14ac:dyDescent="0.2">
      <c r="D23"/>
    </row>
    <row r="24" spans="4:4" x14ac:dyDescent="0.2">
      <c r="D24"/>
    </row>
    <row r="25" spans="4:4" x14ac:dyDescent="0.2">
      <c r="D25"/>
    </row>
    <row r="26" spans="4:4" x14ac:dyDescent="0.2">
      <c r="D26"/>
    </row>
    <row r="27" spans="4:4" x14ac:dyDescent="0.2">
      <c r="D27"/>
    </row>
    <row r="28" spans="4:4" x14ac:dyDescent="0.2">
      <c r="D28"/>
    </row>
    <row r="29" spans="4:4" x14ac:dyDescent="0.2">
      <c r="D29"/>
    </row>
    <row r="30" spans="4:4" x14ac:dyDescent="0.2">
      <c r="D30"/>
    </row>
    <row r="31" spans="4:4" x14ac:dyDescent="0.2">
      <c r="D31"/>
    </row>
    <row r="32" spans="4:4" x14ac:dyDescent="0.2">
      <c r="D32"/>
    </row>
    <row r="33" spans="4:4" x14ac:dyDescent="0.2">
      <c r="D33"/>
    </row>
    <row r="34" spans="4:4" x14ac:dyDescent="0.2">
      <c r="D34"/>
    </row>
    <row r="35" spans="4:4" x14ac:dyDescent="0.2">
      <c r="D35"/>
    </row>
    <row r="36" spans="4:4" x14ac:dyDescent="0.2">
      <c r="D36"/>
    </row>
    <row r="37" spans="4:4" x14ac:dyDescent="0.2">
      <c r="D37"/>
    </row>
    <row r="38" spans="4:4" x14ac:dyDescent="0.2">
      <c r="D38"/>
    </row>
    <row r="39" spans="4:4" x14ac:dyDescent="0.2">
      <c r="D39"/>
    </row>
    <row r="40" spans="4:4" x14ac:dyDescent="0.2">
      <c r="D40"/>
    </row>
    <row r="41" spans="4:4" x14ac:dyDescent="0.2">
      <c r="D41"/>
    </row>
    <row r="42" spans="4:4" x14ac:dyDescent="0.2">
      <c r="D42"/>
    </row>
    <row r="43" spans="4:4" x14ac:dyDescent="0.2">
      <c r="D43"/>
    </row>
    <row r="44" spans="4:4" x14ac:dyDescent="0.2">
      <c r="D44"/>
    </row>
    <row r="45" spans="4:4" x14ac:dyDescent="0.2">
      <c r="D45"/>
    </row>
    <row r="46" spans="4:4" x14ac:dyDescent="0.2">
      <c r="D46"/>
    </row>
    <row r="47" spans="4:4" x14ac:dyDescent="0.2">
      <c r="D47"/>
    </row>
    <row r="48" spans="4:4" x14ac:dyDescent="0.2">
      <c r="D48"/>
    </row>
    <row r="49" spans="4:4" x14ac:dyDescent="0.2">
      <c r="D49"/>
    </row>
    <row r="50" spans="4:4" x14ac:dyDescent="0.2">
      <c r="D50"/>
    </row>
    <row r="51" spans="4:4" x14ac:dyDescent="0.2">
      <c r="D51"/>
    </row>
    <row r="52" spans="4:4" x14ac:dyDescent="0.2">
      <c r="D52"/>
    </row>
    <row r="53" spans="4:4" x14ac:dyDescent="0.2">
      <c r="D53"/>
    </row>
    <row r="54" spans="4:4" x14ac:dyDescent="0.2">
      <c r="D54"/>
    </row>
    <row r="55" spans="4:4" x14ac:dyDescent="0.2">
      <c r="D55"/>
    </row>
    <row r="56" spans="4:4" x14ac:dyDescent="0.2">
      <c r="D56"/>
    </row>
    <row r="57" spans="4:4" x14ac:dyDescent="0.2">
      <c r="D57"/>
    </row>
    <row r="58" spans="4:4" x14ac:dyDescent="0.2">
      <c r="D58"/>
    </row>
    <row r="59" spans="4:4" x14ac:dyDescent="0.2">
      <c r="D59"/>
    </row>
    <row r="60" spans="4:4" x14ac:dyDescent="0.2">
      <c r="D60"/>
    </row>
    <row r="61" spans="4:4" x14ac:dyDescent="0.2">
      <c r="D61"/>
    </row>
    <row r="62" spans="4:4" x14ac:dyDescent="0.2">
      <c r="D62"/>
    </row>
    <row r="63" spans="4:4" x14ac:dyDescent="0.2">
      <c r="D63"/>
    </row>
    <row r="64" spans="4:4" x14ac:dyDescent="0.2">
      <c r="D64"/>
    </row>
    <row r="65" spans="4:4" x14ac:dyDescent="0.2">
      <c r="D65"/>
    </row>
    <row r="66" spans="4:4" x14ac:dyDescent="0.2">
      <c r="D66"/>
    </row>
    <row r="67" spans="4:4" x14ac:dyDescent="0.2">
      <c r="D67"/>
    </row>
    <row r="68" spans="4:4" x14ac:dyDescent="0.2">
      <c r="D68"/>
    </row>
    <row r="69" spans="4:4" x14ac:dyDescent="0.2">
      <c r="D69"/>
    </row>
    <row r="70" spans="4:4" x14ac:dyDescent="0.2">
      <c r="D70"/>
    </row>
    <row r="71" spans="4:4" x14ac:dyDescent="0.2">
      <c r="D71"/>
    </row>
    <row r="72" spans="4:4" x14ac:dyDescent="0.2">
      <c r="D72"/>
    </row>
    <row r="73" spans="4:4" x14ac:dyDescent="0.2">
      <c r="D73"/>
    </row>
    <row r="74" spans="4:4" x14ac:dyDescent="0.2">
      <c r="D74"/>
    </row>
    <row r="75" spans="4:4" x14ac:dyDescent="0.2">
      <c r="D75"/>
    </row>
    <row r="76" spans="4:4" x14ac:dyDescent="0.2">
      <c r="D76"/>
    </row>
    <row r="77" spans="4:4" x14ac:dyDescent="0.2">
      <c r="D77"/>
    </row>
    <row r="78" spans="4:4" x14ac:dyDescent="0.2">
      <c r="D78"/>
    </row>
    <row r="79" spans="4:4" x14ac:dyDescent="0.2">
      <c r="D79"/>
    </row>
    <row r="80" spans="4:4" x14ac:dyDescent="0.2">
      <c r="D80"/>
    </row>
    <row r="81" spans="4:4" x14ac:dyDescent="0.2">
      <c r="D81"/>
    </row>
    <row r="82" spans="4:4" x14ac:dyDescent="0.2">
      <c r="D82"/>
    </row>
    <row r="83" spans="4:4" x14ac:dyDescent="0.2">
      <c r="D83"/>
    </row>
    <row r="84" spans="4:4" x14ac:dyDescent="0.2">
      <c r="D84"/>
    </row>
    <row r="85" spans="4:4" x14ac:dyDescent="0.2">
      <c r="D85"/>
    </row>
    <row r="86" spans="4:4" x14ac:dyDescent="0.2">
      <c r="D86"/>
    </row>
    <row r="87" spans="4:4" x14ac:dyDescent="0.2">
      <c r="D87"/>
    </row>
    <row r="88" spans="4:4" x14ac:dyDescent="0.2">
      <c r="D88"/>
    </row>
    <row r="89" spans="4:4" x14ac:dyDescent="0.2">
      <c r="D89"/>
    </row>
    <row r="90" spans="4:4" x14ac:dyDescent="0.2">
      <c r="D90"/>
    </row>
    <row r="91" spans="4:4" x14ac:dyDescent="0.2">
      <c r="D91"/>
    </row>
    <row r="92" spans="4:4" x14ac:dyDescent="0.2">
      <c r="D92"/>
    </row>
    <row r="93" spans="4:4" x14ac:dyDescent="0.2">
      <c r="D93"/>
    </row>
    <row r="94" spans="4:4" x14ac:dyDescent="0.2">
      <c r="D94"/>
    </row>
    <row r="95" spans="4:4" x14ac:dyDescent="0.2">
      <c r="D95"/>
    </row>
    <row r="96" spans="4:4" x14ac:dyDescent="0.2">
      <c r="D96"/>
    </row>
    <row r="97" spans="4:4" x14ac:dyDescent="0.2">
      <c r="D97"/>
    </row>
    <row r="98" spans="4:4" x14ac:dyDescent="0.2">
      <c r="D98"/>
    </row>
    <row r="99" spans="4:4" x14ac:dyDescent="0.2">
      <c r="D99"/>
    </row>
    <row r="100" spans="4:4" x14ac:dyDescent="0.2">
      <c r="D100"/>
    </row>
    <row r="101" spans="4:4" x14ac:dyDescent="0.2">
      <c r="D101"/>
    </row>
    <row r="102" spans="4:4" x14ac:dyDescent="0.2">
      <c r="D102"/>
    </row>
    <row r="103" spans="4:4" x14ac:dyDescent="0.2">
      <c r="D103"/>
    </row>
    <row r="104" spans="4:4" x14ac:dyDescent="0.2">
      <c r="D104"/>
    </row>
    <row r="105" spans="4:4" x14ac:dyDescent="0.2">
      <c r="D105"/>
    </row>
    <row r="106" spans="4:4" x14ac:dyDescent="0.2">
      <c r="D106"/>
    </row>
    <row r="107" spans="4:4" x14ac:dyDescent="0.2">
      <c r="D107"/>
    </row>
    <row r="108" spans="4:4" x14ac:dyDescent="0.2">
      <c r="D108"/>
    </row>
    <row r="109" spans="4:4" x14ac:dyDescent="0.2">
      <c r="D109"/>
    </row>
    <row r="110" spans="4:4" x14ac:dyDescent="0.2">
      <c r="D110"/>
    </row>
    <row r="111" spans="4:4" x14ac:dyDescent="0.2">
      <c r="D111"/>
    </row>
    <row r="112" spans="4:4" x14ac:dyDescent="0.2">
      <c r="D112"/>
    </row>
    <row r="113" spans="4:4" x14ac:dyDescent="0.2">
      <c r="D113"/>
    </row>
    <row r="114" spans="4:4" x14ac:dyDescent="0.2">
      <c r="D114"/>
    </row>
    <row r="115" spans="4:4" x14ac:dyDescent="0.2">
      <c r="D115"/>
    </row>
    <row r="116" spans="4:4" x14ac:dyDescent="0.2">
      <c r="D116"/>
    </row>
    <row r="117" spans="4:4" x14ac:dyDescent="0.2">
      <c r="D117"/>
    </row>
    <row r="118" spans="4:4" x14ac:dyDescent="0.2">
      <c r="D118"/>
    </row>
    <row r="119" spans="4:4" x14ac:dyDescent="0.2">
      <c r="D119"/>
    </row>
    <row r="120" spans="4:4" x14ac:dyDescent="0.2">
      <c r="D120"/>
    </row>
    <row r="121" spans="4:4" x14ac:dyDescent="0.2">
      <c r="D121"/>
    </row>
    <row r="122" spans="4:4" x14ac:dyDescent="0.2">
      <c r="D122"/>
    </row>
    <row r="123" spans="4:4" x14ac:dyDescent="0.2">
      <c r="D123"/>
    </row>
    <row r="124" spans="4:4" x14ac:dyDescent="0.2">
      <c r="D124"/>
    </row>
    <row r="125" spans="4:4" x14ac:dyDescent="0.2">
      <c r="D125"/>
    </row>
    <row r="126" spans="4:4" x14ac:dyDescent="0.2">
      <c r="D126"/>
    </row>
    <row r="127" spans="4:4" x14ac:dyDescent="0.2">
      <c r="D127"/>
    </row>
    <row r="128" spans="4:4" x14ac:dyDescent="0.2">
      <c r="D128"/>
    </row>
    <row r="129" spans="4:4" x14ac:dyDescent="0.2">
      <c r="D129"/>
    </row>
    <row r="130" spans="4:4" x14ac:dyDescent="0.2">
      <c r="D130"/>
    </row>
    <row r="131" spans="4:4" x14ac:dyDescent="0.2">
      <c r="D131"/>
    </row>
    <row r="132" spans="4:4" x14ac:dyDescent="0.2">
      <c r="D132"/>
    </row>
    <row r="133" spans="4:4" x14ac:dyDescent="0.2">
      <c r="D133"/>
    </row>
    <row r="134" spans="4:4" x14ac:dyDescent="0.2">
      <c r="D134"/>
    </row>
    <row r="135" spans="4:4" x14ac:dyDescent="0.2">
      <c r="D135"/>
    </row>
    <row r="136" spans="4:4" x14ac:dyDescent="0.2">
      <c r="D136"/>
    </row>
    <row r="137" spans="4:4" x14ac:dyDescent="0.2">
      <c r="D137"/>
    </row>
    <row r="138" spans="4:4" x14ac:dyDescent="0.2">
      <c r="D138"/>
    </row>
    <row r="139" spans="4:4" x14ac:dyDescent="0.2">
      <c r="D139"/>
    </row>
    <row r="140" spans="4:4" x14ac:dyDescent="0.2">
      <c r="D140"/>
    </row>
    <row r="141" spans="4:4" x14ac:dyDescent="0.2">
      <c r="D141"/>
    </row>
    <row r="142" spans="4:4" x14ac:dyDescent="0.2">
      <c r="D142"/>
    </row>
    <row r="143" spans="4:4" x14ac:dyDescent="0.2">
      <c r="D143"/>
    </row>
    <row r="144" spans="4:4" x14ac:dyDescent="0.2">
      <c r="D144"/>
    </row>
    <row r="145" spans="4:4" x14ac:dyDescent="0.2">
      <c r="D145"/>
    </row>
    <row r="146" spans="4:4" x14ac:dyDescent="0.2">
      <c r="D146"/>
    </row>
    <row r="147" spans="4:4" x14ac:dyDescent="0.2">
      <c r="D147"/>
    </row>
    <row r="148" spans="4:4" x14ac:dyDescent="0.2">
      <c r="D148"/>
    </row>
    <row r="149" spans="4:4" x14ac:dyDescent="0.2">
      <c r="D149"/>
    </row>
    <row r="150" spans="4:4" x14ac:dyDescent="0.2">
      <c r="D150"/>
    </row>
    <row r="151" spans="4:4" x14ac:dyDescent="0.2">
      <c r="D151"/>
    </row>
    <row r="152" spans="4:4" x14ac:dyDescent="0.2">
      <c r="D152"/>
    </row>
    <row r="153" spans="4:4" x14ac:dyDescent="0.2">
      <c r="D153"/>
    </row>
    <row r="154" spans="4:4" x14ac:dyDescent="0.2">
      <c r="D154"/>
    </row>
    <row r="155" spans="4:4" x14ac:dyDescent="0.2">
      <c r="D155"/>
    </row>
    <row r="156" spans="4:4" x14ac:dyDescent="0.2">
      <c r="D156"/>
    </row>
    <row r="157" spans="4:4" x14ac:dyDescent="0.2">
      <c r="D157"/>
    </row>
    <row r="158" spans="4:4" x14ac:dyDescent="0.2">
      <c r="D158"/>
    </row>
    <row r="159" spans="4:4" x14ac:dyDescent="0.2">
      <c r="D159"/>
    </row>
    <row r="160" spans="4:4" x14ac:dyDescent="0.2">
      <c r="D160"/>
    </row>
    <row r="161" spans="4:4" x14ac:dyDescent="0.2">
      <c r="D161"/>
    </row>
    <row r="162" spans="4:4" x14ac:dyDescent="0.2">
      <c r="D162"/>
    </row>
    <row r="163" spans="4:4" x14ac:dyDescent="0.2">
      <c r="D163"/>
    </row>
    <row r="164" spans="4:4" x14ac:dyDescent="0.2">
      <c r="D164"/>
    </row>
    <row r="165" spans="4:4" x14ac:dyDescent="0.2">
      <c r="D165"/>
    </row>
    <row r="166" spans="4:4" x14ac:dyDescent="0.2">
      <c r="D166"/>
    </row>
    <row r="167" spans="4:4" x14ac:dyDescent="0.2">
      <c r="D167"/>
    </row>
    <row r="168" spans="4:4" x14ac:dyDescent="0.2">
      <c r="D168"/>
    </row>
    <row r="169" spans="4:4" x14ac:dyDescent="0.2">
      <c r="D169"/>
    </row>
    <row r="170" spans="4:4" x14ac:dyDescent="0.2">
      <c r="D170"/>
    </row>
    <row r="171" spans="4:4" x14ac:dyDescent="0.2">
      <c r="D171"/>
    </row>
    <row r="172" spans="4:4" x14ac:dyDescent="0.2">
      <c r="D172"/>
    </row>
    <row r="173" spans="4:4" x14ac:dyDescent="0.2">
      <c r="D173"/>
    </row>
    <row r="174" spans="4:4" x14ac:dyDescent="0.2">
      <c r="D174"/>
    </row>
    <row r="175" spans="4:4" x14ac:dyDescent="0.2">
      <c r="D175"/>
    </row>
    <row r="176" spans="4:4" x14ac:dyDescent="0.2">
      <c r="D176"/>
    </row>
    <row r="177" spans="4:4" x14ac:dyDescent="0.2">
      <c r="D177"/>
    </row>
    <row r="178" spans="4:4" x14ac:dyDescent="0.2">
      <c r="D178"/>
    </row>
    <row r="179" spans="4:4" x14ac:dyDescent="0.2">
      <c r="D179"/>
    </row>
    <row r="180" spans="4:4" x14ac:dyDescent="0.2">
      <c r="D180"/>
    </row>
    <row r="181" spans="4:4" x14ac:dyDescent="0.2">
      <c r="D181"/>
    </row>
    <row r="182" spans="4:4" x14ac:dyDescent="0.2">
      <c r="D182"/>
    </row>
    <row r="183" spans="4:4" x14ac:dyDescent="0.2">
      <c r="D183"/>
    </row>
    <row r="184" spans="4:4" x14ac:dyDescent="0.2">
      <c r="D184"/>
    </row>
    <row r="185" spans="4:4" x14ac:dyDescent="0.2">
      <c r="D185"/>
    </row>
    <row r="186" spans="4:4" x14ac:dyDescent="0.2">
      <c r="D186"/>
    </row>
    <row r="187" spans="4:4" x14ac:dyDescent="0.2">
      <c r="D187"/>
    </row>
    <row r="188" spans="4:4" x14ac:dyDescent="0.2">
      <c r="D188"/>
    </row>
    <row r="189" spans="4:4" x14ac:dyDescent="0.2">
      <c r="D189"/>
    </row>
    <row r="190" spans="4:4" x14ac:dyDescent="0.2">
      <c r="D190"/>
    </row>
    <row r="191" spans="4:4" x14ac:dyDescent="0.2">
      <c r="D191"/>
    </row>
    <row r="192" spans="4:4" x14ac:dyDescent="0.2">
      <c r="D192"/>
    </row>
    <row r="193" spans="4:4" x14ac:dyDescent="0.2">
      <c r="D193"/>
    </row>
    <row r="194" spans="4:4" x14ac:dyDescent="0.2">
      <c r="D194"/>
    </row>
    <row r="195" spans="4:4" x14ac:dyDescent="0.2">
      <c r="D195"/>
    </row>
    <row r="196" spans="4:4" x14ac:dyDescent="0.2">
      <c r="D196"/>
    </row>
    <row r="197" spans="4:4" x14ac:dyDescent="0.2">
      <c r="D197"/>
    </row>
    <row r="198" spans="4:4" x14ac:dyDescent="0.2">
      <c r="D198"/>
    </row>
    <row r="199" spans="4:4" x14ac:dyDescent="0.2">
      <c r="D199"/>
    </row>
    <row r="200" spans="4:4" x14ac:dyDescent="0.2">
      <c r="D200"/>
    </row>
    <row r="201" spans="4:4" x14ac:dyDescent="0.2">
      <c r="D201"/>
    </row>
    <row r="202" spans="4:4" x14ac:dyDescent="0.2">
      <c r="D202"/>
    </row>
    <row r="203" spans="4:4" x14ac:dyDescent="0.2">
      <c r="D203"/>
    </row>
    <row r="204" spans="4:4" x14ac:dyDescent="0.2">
      <c r="D204"/>
    </row>
    <row r="205" spans="4:4" x14ac:dyDescent="0.2">
      <c r="D205"/>
    </row>
    <row r="206" spans="4:4" x14ac:dyDescent="0.2">
      <c r="D206"/>
    </row>
    <row r="207" spans="4:4" x14ac:dyDescent="0.2">
      <c r="D207"/>
    </row>
    <row r="208" spans="4:4" x14ac:dyDescent="0.2">
      <c r="D208"/>
    </row>
    <row r="209" spans="4:4" x14ac:dyDescent="0.2">
      <c r="D209"/>
    </row>
    <row r="210" spans="4:4" x14ac:dyDescent="0.2">
      <c r="D210"/>
    </row>
    <row r="211" spans="4:4" x14ac:dyDescent="0.2">
      <c r="D211"/>
    </row>
    <row r="212" spans="4:4" x14ac:dyDescent="0.2">
      <c r="D212"/>
    </row>
    <row r="213" spans="4:4" x14ac:dyDescent="0.2">
      <c r="D213"/>
    </row>
    <row r="214" spans="4:4" x14ac:dyDescent="0.2">
      <c r="D214"/>
    </row>
    <row r="215" spans="4:4" x14ac:dyDescent="0.2">
      <c r="D215"/>
    </row>
    <row r="216" spans="4:4" x14ac:dyDescent="0.2">
      <c r="D216"/>
    </row>
    <row r="217" spans="4:4" x14ac:dyDescent="0.2">
      <c r="D217"/>
    </row>
    <row r="218" spans="4:4" x14ac:dyDescent="0.2">
      <c r="D218"/>
    </row>
    <row r="219" spans="4:4" x14ac:dyDescent="0.2">
      <c r="D219"/>
    </row>
    <row r="220" spans="4:4" x14ac:dyDescent="0.2">
      <c r="D220"/>
    </row>
    <row r="221" spans="4:4" x14ac:dyDescent="0.2">
      <c r="D221"/>
    </row>
    <row r="222" spans="4:4" x14ac:dyDescent="0.2">
      <c r="D222"/>
    </row>
    <row r="223" spans="4:4" x14ac:dyDescent="0.2">
      <c r="D223"/>
    </row>
    <row r="224" spans="4:4" x14ac:dyDescent="0.2">
      <c r="D224"/>
    </row>
    <row r="225" spans="4:4" x14ac:dyDescent="0.2">
      <c r="D225"/>
    </row>
    <row r="226" spans="4:4" x14ac:dyDescent="0.2">
      <c r="D226"/>
    </row>
    <row r="227" spans="4:4" x14ac:dyDescent="0.2">
      <c r="D227"/>
    </row>
    <row r="228" spans="4:4" x14ac:dyDescent="0.2">
      <c r="D228"/>
    </row>
    <row r="229" spans="4:4" x14ac:dyDescent="0.2">
      <c r="D229"/>
    </row>
    <row r="230" spans="4:4" x14ac:dyDescent="0.2">
      <c r="D230"/>
    </row>
    <row r="231" spans="4:4" x14ac:dyDescent="0.2">
      <c r="D231"/>
    </row>
    <row r="232" spans="4:4" x14ac:dyDescent="0.2">
      <c r="D232"/>
    </row>
    <row r="233" spans="4:4" x14ac:dyDescent="0.2">
      <c r="D233"/>
    </row>
    <row r="234" spans="4:4" x14ac:dyDescent="0.2">
      <c r="D234"/>
    </row>
    <row r="235" spans="4:4" x14ac:dyDescent="0.2">
      <c r="D235"/>
    </row>
    <row r="236" spans="4:4" x14ac:dyDescent="0.2">
      <c r="D236"/>
    </row>
    <row r="237" spans="4:4" x14ac:dyDescent="0.2">
      <c r="D237"/>
    </row>
    <row r="238" spans="4:4" x14ac:dyDescent="0.2">
      <c r="D238"/>
    </row>
    <row r="239" spans="4:4" x14ac:dyDescent="0.2">
      <c r="D239"/>
    </row>
    <row r="240" spans="4:4" x14ac:dyDescent="0.2">
      <c r="D240"/>
    </row>
    <row r="241" spans="4:4" x14ac:dyDescent="0.2">
      <c r="D241"/>
    </row>
    <row r="242" spans="4:4" x14ac:dyDescent="0.2">
      <c r="D242"/>
    </row>
    <row r="243" spans="4:4" x14ac:dyDescent="0.2">
      <c r="D243"/>
    </row>
    <row r="244" spans="4:4" x14ac:dyDescent="0.2">
      <c r="D244"/>
    </row>
    <row r="245" spans="4:4" x14ac:dyDescent="0.2">
      <c r="D245"/>
    </row>
    <row r="246" spans="4:4" x14ac:dyDescent="0.2">
      <c r="D246"/>
    </row>
    <row r="247" spans="4:4" x14ac:dyDescent="0.2">
      <c r="D247"/>
    </row>
    <row r="248" spans="4:4" x14ac:dyDescent="0.2">
      <c r="D248"/>
    </row>
    <row r="249" spans="4:4" x14ac:dyDescent="0.2">
      <c r="D249"/>
    </row>
    <row r="250" spans="4:4" x14ac:dyDescent="0.2">
      <c r="D250"/>
    </row>
    <row r="251" spans="4:4" x14ac:dyDescent="0.2">
      <c r="D251"/>
    </row>
    <row r="252" spans="4:4" x14ac:dyDescent="0.2">
      <c r="D252"/>
    </row>
    <row r="253" spans="4:4" x14ac:dyDescent="0.2">
      <c r="D253"/>
    </row>
    <row r="254" spans="4:4" x14ac:dyDescent="0.2">
      <c r="D254"/>
    </row>
    <row r="255" spans="4:4" x14ac:dyDescent="0.2">
      <c r="D255"/>
    </row>
    <row r="256" spans="4:4" x14ac:dyDescent="0.2">
      <c r="D256"/>
    </row>
    <row r="257" spans="4:4" x14ac:dyDescent="0.2">
      <c r="D257"/>
    </row>
    <row r="258" spans="4:4" x14ac:dyDescent="0.2">
      <c r="D258"/>
    </row>
    <row r="259" spans="4:4" x14ac:dyDescent="0.2">
      <c r="D259"/>
    </row>
    <row r="260" spans="4:4" x14ac:dyDescent="0.2">
      <c r="D260"/>
    </row>
    <row r="261" spans="4:4" x14ac:dyDescent="0.2">
      <c r="D261"/>
    </row>
    <row r="262" spans="4:4" x14ac:dyDescent="0.2">
      <c r="D262"/>
    </row>
    <row r="263" spans="4:4" x14ac:dyDescent="0.2">
      <c r="D263"/>
    </row>
    <row r="264" spans="4:4" x14ac:dyDescent="0.2">
      <c r="D264"/>
    </row>
    <row r="265" spans="4:4" x14ac:dyDescent="0.2">
      <c r="D265"/>
    </row>
    <row r="266" spans="4:4" x14ac:dyDescent="0.2">
      <c r="D266"/>
    </row>
    <row r="267" spans="4:4" x14ac:dyDescent="0.2">
      <c r="D267"/>
    </row>
    <row r="268" spans="4:4" x14ac:dyDescent="0.2">
      <c r="D268"/>
    </row>
    <row r="269" spans="4:4" x14ac:dyDescent="0.2">
      <c r="D269"/>
    </row>
    <row r="270" spans="4:4" x14ac:dyDescent="0.2">
      <c r="D270"/>
    </row>
    <row r="271" spans="4:4" x14ac:dyDescent="0.2">
      <c r="D271"/>
    </row>
    <row r="272" spans="4:4" x14ac:dyDescent="0.2">
      <c r="D272"/>
    </row>
    <row r="273" spans="4:4" x14ac:dyDescent="0.2">
      <c r="D273"/>
    </row>
    <row r="274" spans="4:4" x14ac:dyDescent="0.2">
      <c r="D274"/>
    </row>
    <row r="275" spans="4:4" x14ac:dyDescent="0.2">
      <c r="D275"/>
    </row>
    <row r="276" spans="4:4" x14ac:dyDescent="0.2">
      <c r="D276"/>
    </row>
    <row r="277" spans="4:4" x14ac:dyDescent="0.2">
      <c r="D277"/>
    </row>
    <row r="278" spans="4:4" x14ac:dyDescent="0.2">
      <c r="D278"/>
    </row>
    <row r="279" spans="4:4" x14ac:dyDescent="0.2">
      <c r="D279"/>
    </row>
    <row r="280" spans="4:4" x14ac:dyDescent="0.2">
      <c r="D280"/>
    </row>
    <row r="281" spans="4:4" x14ac:dyDescent="0.2">
      <c r="D281"/>
    </row>
    <row r="282" spans="4:4" x14ac:dyDescent="0.2">
      <c r="D282"/>
    </row>
    <row r="283" spans="4:4" x14ac:dyDescent="0.2">
      <c r="D283"/>
    </row>
    <row r="284" spans="4:4" x14ac:dyDescent="0.2">
      <c r="D284"/>
    </row>
    <row r="285" spans="4:4" x14ac:dyDescent="0.2">
      <c r="D285"/>
    </row>
    <row r="286" spans="4:4" x14ac:dyDescent="0.2">
      <c r="D286"/>
    </row>
    <row r="287" spans="4:4" x14ac:dyDescent="0.2">
      <c r="D287"/>
    </row>
    <row r="288" spans="4:4" x14ac:dyDescent="0.2">
      <c r="D288"/>
    </row>
    <row r="289" spans="4:4" x14ac:dyDescent="0.2">
      <c r="D289"/>
    </row>
    <row r="290" spans="4:4" x14ac:dyDescent="0.2">
      <c r="D290"/>
    </row>
    <row r="291" spans="4:4" x14ac:dyDescent="0.2">
      <c r="D291"/>
    </row>
    <row r="292" spans="4:4" x14ac:dyDescent="0.2">
      <c r="D292"/>
    </row>
    <row r="293" spans="4:4" x14ac:dyDescent="0.2">
      <c r="D293"/>
    </row>
    <row r="294" spans="4:4" x14ac:dyDescent="0.2">
      <c r="D294"/>
    </row>
    <row r="295" spans="4:4" x14ac:dyDescent="0.2">
      <c r="D295"/>
    </row>
    <row r="296" spans="4:4" x14ac:dyDescent="0.2">
      <c r="D296"/>
    </row>
    <row r="297" spans="4:4" x14ac:dyDescent="0.2">
      <c r="D297"/>
    </row>
    <row r="298" spans="4:4" x14ac:dyDescent="0.2">
      <c r="D298"/>
    </row>
    <row r="299" spans="4:4" x14ac:dyDescent="0.2">
      <c r="D299"/>
    </row>
    <row r="300" spans="4:4" x14ac:dyDescent="0.2">
      <c r="D300"/>
    </row>
    <row r="301" spans="4:4" x14ac:dyDescent="0.2">
      <c r="D301"/>
    </row>
    <row r="302" spans="4:4" x14ac:dyDescent="0.2">
      <c r="D302"/>
    </row>
    <row r="303" spans="4:4" x14ac:dyDescent="0.2">
      <c r="D303"/>
    </row>
    <row r="304" spans="4:4" x14ac:dyDescent="0.2">
      <c r="D304"/>
    </row>
    <row r="305" spans="4:4" x14ac:dyDescent="0.2">
      <c r="D305"/>
    </row>
    <row r="306" spans="4:4" x14ac:dyDescent="0.2">
      <c r="D306"/>
    </row>
    <row r="307" spans="4:4" x14ac:dyDescent="0.2">
      <c r="D307"/>
    </row>
    <row r="308" spans="4:4" x14ac:dyDescent="0.2">
      <c r="D308"/>
    </row>
    <row r="309" spans="4:4" x14ac:dyDescent="0.2">
      <c r="D309"/>
    </row>
    <row r="310" spans="4:4" x14ac:dyDescent="0.2">
      <c r="D310"/>
    </row>
    <row r="311" spans="4:4" x14ac:dyDescent="0.2">
      <c r="D311"/>
    </row>
    <row r="312" spans="4:4" x14ac:dyDescent="0.2">
      <c r="D312"/>
    </row>
    <row r="313" spans="4:4" x14ac:dyDescent="0.2">
      <c r="D313"/>
    </row>
    <row r="314" spans="4:4" x14ac:dyDescent="0.2">
      <c r="D314"/>
    </row>
    <row r="315" spans="4:4" x14ac:dyDescent="0.2">
      <c r="D315"/>
    </row>
    <row r="316" spans="4:4" x14ac:dyDescent="0.2">
      <c r="D316"/>
    </row>
    <row r="317" spans="4:4" x14ac:dyDescent="0.2">
      <c r="D317"/>
    </row>
    <row r="318" spans="4:4" x14ac:dyDescent="0.2">
      <c r="D318"/>
    </row>
    <row r="319" spans="4:4" x14ac:dyDescent="0.2">
      <c r="D319"/>
    </row>
    <row r="320" spans="4:4" x14ac:dyDescent="0.2">
      <c r="D320"/>
    </row>
    <row r="321" spans="4:4" x14ac:dyDescent="0.2">
      <c r="D321"/>
    </row>
    <row r="322" spans="4:4" x14ac:dyDescent="0.2">
      <c r="D322"/>
    </row>
    <row r="323" spans="4:4" x14ac:dyDescent="0.2">
      <c r="D323"/>
    </row>
    <row r="324" spans="4:4" x14ac:dyDescent="0.2">
      <c r="D324"/>
    </row>
    <row r="325" spans="4:4" x14ac:dyDescent="0.2">
      <c r="D325"/>
    </row>
    <row r="326" spans="4:4" x14ac:dyDescent="0.2">
      <c r="D326"/>
    </row>
    <row r="327" spans="4:4" x14ac:dyDescent="0.2">
      <c r="D327"/>
    </row>
    <row r="328" spans="4:4" x14ac:dyDescent="0.2">
      <c r="D328"/>
    </row>
    <row r="329" spans="4:4" x14ac:dyDescent="0.2">
      <c r="D329"/>
    </row>
    <row r="330" spans="4:4" x14ac:dyDescent="0.2">
      <c r="D330"/>
    </row>
    <row r="331" spans="4:4" x14ac:dyDescent="0.2">
      <c r="D331"/>
    </row>
    <row r="332" spans="4:4" x14ac:dyDescent="0.2">
      <c r="D332"/>
    </row>
    <row r="333" spans="4:4" x14ac:dyDescent="0.2">
      <c r="D333"/>
    </row>
    <row r="334" spans="4:4" x14ac:dyDescent="0.2">
      <c r="D334"/>
    </row>
    <row r="335" spans="4:4" x14ac:dyDescent="0.2">
      <c r="D335"/>
    </row>
    <row r="336" spans="4:4" x14ac:dyDescent="0.2">
      <c r="D336"/>
    </row>
    <row r="337" spans="4:4" x14ac:dyDescent="0.2">
      <c r="D337"/>
    </row>
    <row r="338" spans="4:4" x14ac:dyDescent="0.2">
      <c r="D338"/>
    </row>
    <row r="339" spans="4:4" x14ac:dyDescent="0.2">
      <c r="D339"/>
    </row>
    <row r="340" spans="4:4" x14ac:dyDescent="0.2">
      <c r="D340"/>
    </row>
    <row r="341" spans="4:4" x14ac:dyDescent="0.2">
      <c r="D341"/>
    </row>
    <row r="342" spans="4:4" x14ac:dyDescent="0.2">
      <c r="D342"/>
    </row>
    <row r="343" spans="4:4" x14ac:dyDescent="0.2">
      <c r="D343"/>
    </row>
    <row r="344" spans="4:4" x14ac:dyDescent="0.2">
      <c r="D344"/>
    </row>
    <row r="345" spans="4:4" x14ac:dyDescent="0.2">
      <c r="D345"/>
    </row>
    <row r="346" spans="4:4" x14ac:dyDescent="0.2">
      <c r="D346"/>
    </row>
    <row r="347" spans="4:4" x14ac:dyDescent="0.2">
      <c r="D347"/>
    </row>
    <row r="348" spans="4:4" x14ac:dyDescent="0.2">
      <c r="D348"/>
    </row>
    <row r="349" spans="4:4" x14ac:dyDescent="0.2">
      <c r="D349"/>
    </row>
    <row r="350" spans="4:4" x14ac:dyDescent="0.2">
      <c r="D350"/>
    </row>
    <row r="351" spans="4:4" x14ac:dyDescent="0.2">
      <c r="D351"/>
    </row>
    <row r="352" spans="4:4" x14ac:dyDescent="0.2">
      <c r="D352"/>
    </row>
    <row r="353" spans="4:4" x14ac:dyDescent="0.2">
      <c r="D353"/>
    </row>
    <row r="354" spans="4:4" x14ac:dyDescent="0.2">
      <c r="D354"/>
    </row>
    <row r="355" spans="4:4" x14ac:dyDescent="0.2">
      <c r="D355"/>
    </row>
    <row r="356" spans="4:4" x14ac:dyDescent="0.2">
      <c r="D356"/>
    </row>
    <row r="357" spans="4:4" x14ac:dyDescent="0.2">
      <c r="D357"/>
    </row>
    <row r="358" spans="4:4" x14ac:dyDescent="0.2">
      <c r="D358"/>
    </row>
    <row r="359" spans="4:4" x14ac:dyDescent="0.2">
      <c r="D359"/>
    </row>
    <row r="360" spans="4:4" x14ac:dyDescent="0.2">
      <c r="D360"/>
    </row>
    <row r="361" spans="4:4" x14ac:dyDescent="0.2">
      <c r="D361"/>
    </row>
    <row r="362" spans="4:4" x14ac:dyDescent="0.2">
      <c r="D362"/>
    </row>
    <row r="363" spans="4:4" x14ac:dyDescent="0.2">
      <c r="D363"/>
    </row>
    <row r="364" spans="4:4" x14ac:dyDescent="0.2">
      <c r="D364"/>
    </row>
    <row r="365" spans="4:4" x14ac:dyDescent="0.2">
      <c r="D365"/>
    </row>
    <row r="366" spans="4:4" x14ac:dyDescent="0.2">
      <c r="D366"/>
    </row>
    <row r="367" spans="4:4" x14ac:dyDescent="0.2">
      <c r="D367"/>
    </row>
    <row r="368" spans="4:4" x14ac:dyDescent="0.2">
      <c r="D368"/>
    </row>
    <row r="369" spans="4:4" x14ac:dyDescent="0.2">
      <c r="D369"/>
    </row>
    <row r="370" spans="4:4" x14ac:dyDescent="0.2">
      <c r="D370"/>
    </row>
    <row r="371" spans="4:4" x14ac:dyDescent="0.2">
      <c r="D371"/>
    </row>
    <row r="372" spans="4:4" x14ac:dyDescent="0.2">
      <c r="D372"/>
    </row>
    <row r="373" spans="4:4" x14ac:dyDescent="0.2">
      <c r="D373"/>
    </row>
    <row r="374" spans="4:4" x14ac:dyDescent="0.2">
      <c r="D374"/>
    </row>
    <row r="375" spans="4:4" x14ac:dyDescent="0.2">
      <c r="D375"/>
    </row>
    <row r="376" spans="4:4" x14ac:dyDescent="0.2">
      <c r="D376"/>
    </row>
    <row r="377" spans="4:4" x14ac:dyDescent="0.2">
      <c r="D377"/>
    </row>
    <row r="378" spans="4:4" x14ac:dyDescent="0.2">
      <c r="D378"/>
    </row>
    <row r="379" spans="4:4" x14ac:dyDescent="0.2">
      <c r="D379"/>
    </row>
    <row r="380" spans="4:4" x14ac:dyDescent="0.2">
      <c r="D380"/>
    </row>
    <row r="381" spans="4:4" x14ac:dyDescent="0.2">
      <c r="D381"/>
    </row>
    <row r="382" spans="4:4" x14ac:dyDescent="0.2">
      <c r="D382"/>
    </row>
    <row r="383" spans="4:4" x14ac:dyDescent="0.2">
      <c r="D383"/>
    </row>
    <row r="384" spans="4:4" x14ac:dyDescent="0.2">
      <c r="D384"/>
    </row>
    <row r="385" spans="4:4" x14ac:dyDescent="0.2">
      <c r="D385"/>
    </row>
    <row r="386" spans="4:4" x14ac:dyDescent="0.2">
      <c r="D386"/>
    </row>
    <row r="387" spans="4:4" x14ac:dyDescent="0.2">
      <c r="D387"/>
    </row>
    <row r="388" spans="4:4" x14ac:dyDescent="0.2">
      <c r="D388"/>
    </row>
    <row r="389" spans="4:4" x14ac:dyDescent="0.2">
      <c r="D389"/>
    </row>
    <row r="390" spans="4:4" x14ac:dyDescent="0.2">
      <c r="D390"/>
    </row>
    <row r="391" spans="4:4" x14ac:dyDescent="0.2">
      <c r="D391"/>
    </row>
    <row r="392" spans="4:4" x14ac:dyDescent="0.2">
      <c r="D392"/>
    </row>
    <row r="393" spans="4:4" x14ac:dyDescent="0.2">
      <c r="D393"/>
    </row>
    <row r="394" spans="4:4" x14ac:dyDescent="0.2">
      <c r="D394"/>
    </row>
    <row r="395" spans="4:4" x14ac:dyDescent="0.2">
      <c r="D395"/>
    </row>
    <row r="396" spans="4:4" x14ac:dyDescent="0.2">
      <c r="D396"/>
    </row>
    <row r="397" spans="4:4" x14ac:dyDescent="0.2">
      <c r="D397"/>
    </row>
    <row r="398" spans="4:4" x14ac:dyDescent="0.2">
      <c r="D398"/>
    </row>
    <row r="399" spans="4:4" x14ac:dyDescent="0.2">
      <c r="D399"/>
    </row>
    <row r="400" spans="4:4" x14ac:dyDescent="0.2">
      <c r="D400"/>
    </row>
    <row r="401" spans="4:4" x14ac:dyDescent="0.2">
      <c r="D401"/>
    </row>
    <row r="402" spans="4:4" x14ac:dyDescent="0.2">
      <c r="D402"/>
    </row>
    <row r="403" spans="4:4" x14ac:dyDescent="0.2">
      <c r="D403"/>
    </row>
    <row r="404" spans="4:4" x14ac:dyDescent="0.2">
      <c r="D404"/>
    </row>
    <row r="405" spans="4:4" x14ac:dyDescent="0.2">
      <c r="D405"/>
    </row>
    <row r="406" spans="4:4" x14ac:dyDescent="0.2">
      <c r="D406"/>
    </row>
    <row r="407" spans="4:4" x14ac:dyDescent="0.2">
      <c r="D407"/>
    </row>
    <row r="408" spans="4:4" x14ac:dyDescent="0.2">
      <c r="D408"/>
    </row>
    <row r="409" spans="4:4" x14ac:dyDescent="0.2">
      <c r="D409"/>
    </row>
    <row r="410" spans="4:4" x14ac:dyDescent="0.2">
      <c r="D410"/>
    </row>
    <row r="411" spans="4:4" x14ac:dyDescent="0.2">
      <c r="D411"/>
    </row>
    <row r="412" spans="4:4" x14ac:dyDescent="0.2">
      <c r="D412"/>
    </row>
    <row r="413" spans="4:4" x14ac:dyDescent="0.2">
      <c r="D413"/>
    </row>
    <row r="414" spans="4:4" x14ac:dyDescent="0.2">
      <c r="D414"/>
    </row>
    <row r="415" spans="4:4" x14ac:dyDescent="0.2">
      <c r="D415"/>
    </row>
  </sheetData>
  <dataConsolidate/>
  <mergeCells count="1">
    <mergeCell ref="A1:E1"/>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E18"/>
  <sheetViews>
    <sheetView workbookViewId="0">
      <selection activeCell="B11" sqref="B11"/>
    </sheetView>
  </sheetViews>
  <sheetFormatPr defaultRowHeight="14.25" x14ac:dyDescent="0.2"/>
  <cols>
    <col min="1" max="1" width="13.125" customWidth="1"/>
    <col min="2" max="2" width="14.375" customWidth="1"/>
    <col min="3" max="3" width="14.125" customWidth="1"/>
    <col min="4" max="4" width="16.75" customWidth="1"/>
    <col min="5" max="5" width="14.125" customWidth="1"/>
  </cols>
  <sheetData>
    <row r="1" spans="1:5" ht="46.5" customHeight="1" x14ac:dyDescent="0.2">
      <c r="A1" s="15" t="s">
        <v>41</v>
      </c>
      <c r="B1" s="15"/>
      <c r="C1" s="15"/>
      <c r="D1" s="15"/>
      <c r="E1" s="4"/>
    </row>
    <row r="2" spans="1:5" ht="81.599999999999994" customHeight="1" x14ac:dyDescent="0.2"/>
    <row r="3" spans="1:5" x14ac:dyDescent="0.2">
      <c r="A3" s="6" t="s">
        <v>38</v>
      </c>
      <c r="B3" s="14" t="s">
        <v>39</v>
      </c>
    </row>
    <row r="4" spans="1:5" x14ac:dyDescent="0.2">
      <c r="A4" s="11" t="s">
        <v>1010</v>
      </c>
      <c r="B4" s="3">
        <v>533593.65</v>
      </c>
    </row>
    <row r="5" spans="1:5" x14ac:dyDescent="0.2">
      <c r="A5" s="11" t="s">
        <v>1011</v>
      </c>
      <c r="B5" s="3">
        <v>1065582.81</v>
      </c>
    </row>
    <row r="6" spans="1:5" x14ac:dyDescent="0.2">
      <c r="A6" s="11" t="s">
        <v>1012</v>
      </c>
      <c r="B6" s="3">
        <v>1088141.1099999999</v>
      </c>
    </row>
    <row r="7" spans="1:5" x14ac:dyDescent="0.2">
      <c r="A7" s="11" t="s">
        <v>1013</v>
      </c>
      <c r="B7" s="3">
        <v>159672.6</v>
      </c>
    </row>
    <row r="8" spans="1:5" x14ac:dyDescent="0.2">
      <c r="A8" s="11" t="s">
        <v>44</v>
      </c>
      <c r="B8" s="3">
        <v>2846990.1700000004</v>
      </c>
      <c r="D8" s="18"/>
    </row>
    <row r="9" spans="1:5" ht="15" x14ac:dyDescent="0.25">
      <c r="D9" s="16"/>
    </row>
    <row r="10" spans="1:5" x14ac:dyDescent="0.2">
      <c r="D10" s="17"/>
    </row>
    <row r="11" spans="1:5" x14ac:dyDescent="0.2">
      <c r="D11" s="18"/>
    </row>
    <row r="13" spans="1:5" ht="15" x14ac:dyDescent="0.25">
      <c r="D13" s="13"/>
    </row>
    <row r="14" spans="1:5" x14ac:dyDescent="0.2">
      <c r="D14" s="3"/>
      <c r="E14" s="18"/>
    </row>
    <row r="15" spans="1:5" x14ac:dyDescent="0.2">
      <c r="E15" s="19"/>
    </row>
    <row r="16" spans="1:5" ht="15" x14ac:dyDescent="0.25">
      <c r="E16" s="13"/>
    </row>
    <row r="17" spans="4:5" ht="15" x14ac:dyDescent="0.25">
      <c r="D17" s="16"/>
      <c r="E17" s="17"/>
    </row>
    <row r="18" spans="4:5" x14ac:dyDescent="0.2">
      <c r="D18" s="17"/>
    </row>
  </sheetData>
  <pageMargins left="0.51181102362204722" right="0.51181102362204722" top="0.78740157480314965" bottom="0.78740157480314965" header="0.31496062992125984" footer="0.31496062992125984"/>
  <pageSetup paperSize="9" scale="115"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3"/>
  <sheetViews>
    <sheetView workbookViewId="0">
      <selection activeCell="D25" sqref="D25"/>
    </sheetView>
  </sheetViews>
  <sheetFormatPr defaultRowHeight="14.25" x14ac:dyDescent="0.2"/>
  <cols>
    <col min="1" max="1" width="41.375" customWidth="1"/>
    <col min="2" max="2" width="11.375" customWidth="1"/>
    <col min="3" max="3" width="9.875" customWidth="1"/>
    <col min="4" max="4" width="10.625" customWidth="1"/>
    <col min="5" max="5" width="11.375" customWidth="1"/>
  </cols>
  <sheetData>
    <row r="1" spans="1:5" ht="23.25" x14ac:dyDescent="0.2">
      <c r="A1" s="30" t="s">
        <v>37</v>
      </c>
      <c r="B1" s="30"/>
      <c r="C1" s="30"/>
      <c r="D1" s="30"/>
      <c r="E1" s="30"/>
    </row>
    <row r="3" spans="1:5" x14ac:dyDescent="0.2">
      <c r="B3" s="6" t="s">
        <v>22</v>
      </c>
    </row>
    <row r="4" spans="1:5" x14ac:dyDescent="0.2">
      <c r="A4" s="6" t="s">
        <v>36</v>
      </c>
      <c r="B4" s="5" t="s">
        <v>34</v>
      </c>
      <c r="C4" s="5" t="s">
        <v>35</v>
      </c>
      <c r="D4" s="5" t="s">
        <v>28</v>
      </c>
      <c r="E4" s="14" t="s">
        <v>46</v>
      </c>
    </row>
    <row r="5" spans="1:5" x14ac:dyDescent="0.2">
      <c r="A5" s="11" t="s">
        <v>783</v>
      </c>
      <c r="B5" s="9">
        <v>16316.13</v>
      </c>
      <c r="C5" s="9">
        <v>0</v>
      </c>
      <c r="D5" s="9">
        <v>0</v>
      </c>
      <c r="E5" s="9">
        <v>16316.13</v>
      </c>
    </row>
    <row r="6" spans="1:5" x14ac:dyDescent="0.2">
      <c r="A6" s="11" t="s">
        <v>788</v>
      </c>
      <c r="B6" s="9">
        <v>412.39</v>
      </c>
      <c r="C6" s="9">
        <v>0</v>
      </c>
      <c r="D6" s="9">
        <v>0</v>
      </c>
      <c r="E6" s="9">
        <v>412.39</v>
      </c>
    </row>
    <row r="7" spans="1:5" x14ac:dyDescent="0.2">
      <c r="A7" s="11" t="s">
        <v>102</v>
      </c>
      <c r="B7" s="9">
        <v>74484.27</v>
      </c>
      <c r="C7" s="9">
        <v>1458</v>
      </c>
      <c r="D7" s="9">
        <v>3960</v>
      </c>
      <c r="E7" s="9">
        <v>69066.27</v>
      </c>
    </row>
    <row r="8" spans="1:5" x14ac:dyDescent="0.2">
      <c r="A8" s="11" t="s">
        <v>805</v>
      </c>
      <c r="B8" s="9">
        <v>7976.94</v>
      </c>
      <c r="C8" s="9">
        <v>0</v>
      </c>
      <c r="D8" s="9">
        <v>0</v>
      </c>
      <c r="E8" s="9">
        <v>7976.94</v>
      </c>
    </row>
    <row r="9" spans="1:5" x14ac:dyDescent="0.2">
      <c r="A9" s="11" t="s">
        <v>816</v>
      </c>
      <c r="B9" s="9">
        <v>715.14</v>
      </c>
      <c r="C9" s="9">
        <v>0</v>
      </c>
      <c r="D9" s="9">
        <v>0</v>
      </c>
      <c r="E9" s="9">
        <v>715.14</v>
      </c>
    </row>
    <row r="10" spans="1:5" x14ac:dyDescent="0.2">
      <c r="A10" s="11" t="s">
        <v>916</v>
      </c>
      <c r="B10" s="9">
        <v>2325.9699999999998</v>
      </c>
      <c r="C10" s="9">
        <v>0</v>
      </c>
      <c r="D10" s="9">
        <v>0</v>
      </c>
      <c r="E10" s="9">
        <v>2325.9699999999998</v>
      </c>
    </row>
    <row r="11" spans="1:5" x14ac:dyDescent="0.2">
      <c r="A11" s="11" t="s">
        <v>118</v>
      </c>
      <c r="B11" s="9">
        <v>238805.39</v>
      </c>
      <c r="C11" s="9">
        <v>23412.309999999998</v>
      </c>
      <c r="D11" s="9">
        <v>1830</v>
      </c>
      <c r="E11" s="9">
        <v>213563.08000000002</v>
      </c>
    </row>
    <row r="12" spans="1:5" x14ac:dyDescent="0.2">
      <c r="A12" s="11" t="s">
        <v>466</v>
      </c>
      <c r="B12" s="9">
        <v>2716.3599999999997</v>
      </c>
      <c r="C12" s="9">
        <v>764.56</v>
      </c>
      <c r="D12" s="9">
        <v>0</v>
      </c>
      <c r="E12" s="9">
        <v>1951.7999999999997</v>
      </c>
    </row>
    <row r="13" spans="1:5" x14ac:dyDescent="0.2">
      <c r="A13" s="11" t="s">
        <v>476</v>
      </c>
      <c r="B13" s="9">
        <v>4316.16</v>
      </c>
      <c r="C13" s="9">
        <v>500.5</v>
      </c>
      <c r="D13" s="9">
        <v>0</v>
      </c>
      <c r="E13" s="9">
        <v>3815.66</v>
      </c>
    </row>
    <row r="14" spans="1:5" x14ac:dyDescent="0.2">
      <c r="A14" s="11" t="s">
        <v>567</v>
      </c>
      <c r="B14" s="9">
        <v>110790.19</v>
      </c>
      <c r="C14" s="9">
        <v>5462.6</v>
      </c>
      <c r="D14" s="9">
        <v>1601.85</v>
      </c>
      <c r="E14" s="9">
        <v>103725.73999999999</v>
      </c>
    </row>
    <row r="15" spans="1:5" x14ac:dyDescent="0.2">
      <c r="A15" s="11" t="s">
        <v>586</v>
      </c>
      <c r="B15" s="9">
        <v>18859.48</v>
      </c>
      <c r="C15" s="9">
        <v>6290.96</v>
      </c>
      <c r="D15" s="9">
        <v>0</v>
      </c>
      <c r="E15" s="9">
        <v>12568.52</v>
      </c>
    </row>
    <row r="16" spans="1:5" x14ac:dyDescent="0.2">
      <c r="A16" s="11" t="s">
        <v>605</v>
      </c>
      <c r="B16" s="9">
        <v>18128.07</v>
      </c>
      <c r="C16" s="9">
        <v>5880</v>
      </c>
      <c r="D16" s="9">
        <v>0</v>
      </c>
      <c r="E16" s="9">
        <v>12248.07</v>
      </c>
    </row>
    <row r="17" spans="1:5" x14ac:dyDescent="0.2">
      <c r="A17" s="11" t="s">
        <v>607</v>
      </c>
      <c r="B17" s="9">
        <v>188341.98</v>
      </c>
      <c r="C17" s="9">
        <v>28669.379999999997</v>
      </c>
      <c r="D17" s="9">
        <v>0</v>
      </c>
      <c r="E17" s="9">
        <v>159672.6</v>
      </c>
    </row>
    <row r="18" spans="1:5" x14ac:dyDescent="0.2">
      <c r="A18" s="11" t="s">
        <v>613</v>
      </c>
      <c r="B18" s="9">
        <v>459137.55</v>
      </c>
      <c r="C18" s="9">
        <v>42597.440000000002</v>
      </c>
      <c r="D18" s="9">
        <v>1067.78</v>
      </c>
      <c r="E18" s="9">
        <v>415472.32999999996</v>
      </c>
    </row>
    <row r="19" spans="1:5" x14ac:dyDescent="0.2">
      <c r="A19" s="11" t="s">
        <v>655</v>
      </c>
      <c r="B19" s="9">
        <v>10279.25</v>
      </c>
      <c r="C19" s="9">
        <v>800</v>
      </c>
      <c r="D19" s="9">
        <v>0</v>
      </c>
      <c r="E19" s="9">
        <v>9479.25</v>
      </c>
    </row>
    <row r="20" spans="1:5" x14ac:dyDescent="0.2">
      <c r="A20" s="11" t="s">
        <v>728</v>
      </c>
      <c r="B20" s="9">
        <v>3751.61</v>
      </c>
      <c r="C20" s="9">
        <v>3165.21</v>
      </c>
      <c r="D20" s="9">
        <v>0</v>
      </c>
      <c r="E20" s="9">
        <v>586.40000000000009</v>
      </c>
    </row>
    <row r="21" spans="1:5" x14ac:dyDescent="0.2">
      <c r="A21" s="11" t="s">
        <v>750</v>
      </c>
      <c r="B21" s="9">
        <v>4680</v>
      </c>
      <c r="C21" s="9">
        <v>465.31</v>
      </c>
      <c r="D21" s="9">
        <v>0</v>
      </c>
      <c r="E21" s="9">
        <v>4214.6899999999996</v>
      </c>
    </row>
    <row r="22" spans="1:5" x14ac:dyDescent="0.2">
      <c r="A22" s="11" t="s">
        <v>798</v>
      </c>
      <c r="B22" s="9">
        <v>369.98</v>
      </c>
      <c r="C22" s="9">
        <v>0</v>
      </c>
      <c r="D22" s="9">
        <v>0</v>
      </c>
      <c r="E22" s="9">
        <v>369.98</v>
      </c>
    </row>
    <row r="23" spans="1:5" x14ac:dyDescent="0.2">
      <c r="A23" s="11" t="s">
        <v>878</v>
      </c>
      <c r="B23" s="9">
        <v>805.42</v>
      </c>
      <c r="C23" s="9">
        <v>0</v>
      </c>
      <c r="D23" s="9">
        <v>0</v>
      </c>
      <c r="E23" s="9">
        <v>805.42</v>
      </c>
    </row>
    <row r="24" spans="1:5" x14ac:dyDescent="0.2">
      <c r="A24" s="11" t="s">
        <v>888</v>
      </c>
      <c r="B24" s="9">
        <v>39850.660000000003</v>
      </c>
      <c r="C24" s="9">
        <v>0</v>
      </c>
      <c r="D24" s="9">
        <v>0</v>
      </c>
      <c r="E24" s="9">
        <v>39850.660000000003</v>
      </c>
    </row>
    <row r="25" spans="1:5" x14ac:dyDescent="0.2">
      <c r="A25" s="11" t="s">
        <v>894</v>
      </c>
      <c r="B25" s="9">
        <v>22193.27</v>
      </c>
      <c r="C25" s="9">
        <v>0</v>
      </c>
      <c r="D25" s="9">
        <v>0</v>
      </c>
      <c r="E25" s="9">
        <v>22193.27</v>
      </c>
    </row>
    <row r="26" spans="1:5" x14ac:dyDescent="0.2">
      <c r="A26" s="11" t="s">
        <v>897</v>
      </c>
      <c r="B26" s="9">
        <v>128.66</v>
      </c>
      <c r="C26" s="9">
        <v>0</v>
      </c>
      <c r="D26" s="9">
        <v>0</v>
      </c>
      <c r="E26" s="9">
        <v>128.66</v>
      </c>
    </row>
    <row r="27" spans="1:5" x14ac:dyDescent="0.2">
      <c r="A27" s="11" t="s">
        <v>899</v>
      </c>
      <c r="B27" s="9">
        <v>5000</v>
      </c>
      <c r="C27" s="9">
        <v>0</v>
      </c>
      <c r="D27" s="9">
        <v>0</v>
      </c>
      <c r="E27" s="9">
        <v>5000</v>
      </c>
    </row>
    <row r="28" spans="1:5" x14ac:dyDescent="0.2">
      <c r="A28" s="11" t="s">
        <v>901</v>
      </c>
      <c r="B28" s="9">
        <v>409.99</v>
      </c>
      <c r="C28" s="9">
        <v>0</v>
      </c>
      <c r="D28" s="9">
        <v>0</v>
      </c>
      <c r="E28" s="9">
        <v>409.99</v>
      </c>
    </row>
    <row r="29" spans="1:5" x14ac:dyDescent="0.2">
      <c r="A29" s="11" t="s">
        <v>906</v>
      </c>
      <c r="B29" s="9">
        <v>5000</v>
      </c>
      <c r="C29" s="9">
        <v>0</v>
      </c>
      <c r="D29" s="9">
        <v>0</v>
      </c>
      <c r="E29" s="9">
        <v>5000</v>
      </c>
    </row>
    <row r="30" spans="1:5" x14ac:dyDescent="0.2">
      <c r="A30" s="11" t="s">
        <v>920</v>
      </c>
      <c r="B30" s="9">
        <v>36388.269999999997</v>
      </c>
      <c r="C30" s="9">
        <v>0</v>
      </c>
      <c r="D30" s="9">
        <v>0</v>
      </c>
      <c r="E30" s="9">
        <v>36388.269999999997</v>
      </c>
    </row>
    <row r="31" spans="1:5" x14ac:dyDescent="0.2">
      <c r="A31" s="11" t="s">
        <v>941</v>
      </c>
      <c r="B31" s="9">
        <v>65.33</v>
      </c>
      <c r="C31" s="9">
        <v>0</v>
      </c>
      <c r="D31" s="9">
        <v>0</v>
      </c>
      <c r="E31" s="9">
        <v>65.33</v>
      </c>
    </row>
    <row r="32" spans="1:5" x14ac:dyDescent="0.2">
      <c r="A32" s="11" t="s">
        <v>950</v>
      </c>
      <c r="B32" s="9">
        <v>103491.15</v>
      </c>
      <c r="C32" s="9">
        <v>0</v>
      </c>
      <c r="D32" s="9">
        <v>0</v>
      </c>
      <c r="E32" s="9">
        <v>103491.15</v>
      </c>
    </row>
    <row r="33" spans="1:5" x14ac:dyDescent="0.2">
      <c r="A33" s="11" t="s">
        <v>44</v>
      </c>
      <c r="B33" s="9">
        <v>1375739.6099999999</v>
      </c>
      <c r="C33" s="9">
        <v>119466.27</v>
      </c>
      <c r="D33" s="9">
        <v>8459.630000000001</v>
      </c>
      <c r="E33" s="9">
        <v>1247813.71</v>
      </c>
    </row>
  </sheetData>
  <mergeCells count="1">
    <mergeCell ref="A1:E1"/>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35"/>
  <sheetViews>
    <sheetView workbookViewId="0">
      <selection activeCell="E14" sqref="E14"/>
    </sheetView>
  </sheetViews>
  <sheetFormatPr defaultRowHeight="14.25" x14ac:dyDescent="0.2"/>
  <cols>
    <col min="1" max="1" width="13.125" customWidth="1"/>
    <col min="2" max="2" width="17.625" customWidth="1"/>
    <col min="4" max="4" width="13.125" customWidth="1"/>
    <col min="5" max="5" width="14.375" customWidth="1"/>
  </cols>
  <sheetData>
    <row r="1" spans="1:5" s="5" customFormat="1" x14ac:dyDescent="0.2"/>
    <row r="2" spans="1:5" s="5" customFormat="1" x14ac:dyDescent="0.2"/>
    <row r="4" spans="1:5" ht="23.25" x14ac:dyDescent="0.3">
      <c r="A4" s="20" t="s">
        <v>58</v>
      </c>
      <c r="D4" s="15" t="s">
        <v>59</v>
      </c>
      <c r="E4" s="15"/>
    </row>
    <row r="5" spans="1:5" x14ac:dyDescent="0.2">
      <c r="D5" s="5"/>
      <c r="E5" s="5"/>
    </row>
    <row r="6" spans="1:5" x14ac:dyDescent="0.2">
      <c r="A6" s="11" t="s">
        <v>38</v>
      </c>
      <c r="B6" s="14" t="s">
        <v>57</v>
      </c>
      <c r="D6" s="6" t="s">
        <v>38</v>
      </c>
      <c r="E6" s="14" t="s">
        <v>39</v>
      </c>
    </row>
    <row r="7" spans="1:5" x14ac:dyDescent="0.2">
      <c r="A7" s="11" t="s">
        <v>48</v>
      </c>
      <c r="B7" s="23"/>
      <c r="D7" s="11" t="s">
        <v>1010</v>
      </c>
      <c r="E7" s="3">
        <v>533593.65</v>
      </c>
    </row>
    <row r="8" spans="1:5" x14ac:dyDescent="0.2">
      <c r="A8" s="11" t="s">
        <v>49</v>
      </c>
      <c r="B8" s="12"/>
      <c r="D8" s="11" t="s">
        <v>1011</v>
      </c>
      <c r="E8" s="3">
        <v>1065582.81</v>
      </c>
    </row>
    <row r="9" spans="1:5" x14ac:dyDescent="0.2">
      <c r="A9" s="11" t="s">
        <v>50</v>
      </c>
      <c r="D9" s="11" t="s">
        <v>1012</v>
      </c>
      <c r="E9" s="3">
        <v>1088141.1099999999</v>
      </c>
    </row>
    <row r="10" spans="1:5" x14ac:dyDescent="0.2">
      <c r="A10" s="11" t="s">
        <v>60</v>
      </c>
      <c r="D10" s="11" t="s">
        <v>1013</v>
      </c>
      <c r="E10" s="3">
        <v>159672.6</v>
      </c>
    </row>
    <row r="11" spans="1:5" x14ac:dyDescent="0.2">
      <c r="A11" s="11" t="s">
        <v>51</v>
      </c>
      <c r="D11" s="11" t="s">
        <v>44</v>
      </c>
      <c r="E11" s="3">
        <v>2846990.1700000004</v>
      </c>
    </row>
    <row r="12" spans="1:5" x14ac:dyDescent="0.2">
      <c r="A12" s="11" t="s">
        <v>61</v>
      </c>
    </row>
    <row r="13" spans="1:5" x14ac:dyDescent="0.2">
      <c r="A13" s="11" t="s">
        <v>52</v>
      </c>
    </row>
    <row r="14" spans="1:5" x14ac:dyDescent="0.2">
      <c r="A14" s="11" t="s">
        <v>53</v>
      </c>
    </row>
    <row r="15" spans="1:5" x14ac:dyDescent="0.2">
      <c r="A15" s="11" t="s">
        <v>54</v>
      </c>
    </row>
    <row r="16" spans="1:5" x14ac:dyDescent="0.2">
      <c r="A16" s="11" t="s">
        <v>55</v>
      </c>
    </row>
    <row r="17" spans="1:2" x14ac:dyDescent="0.2">
      <c r="A17" s="11" t="s">
        <v>56</v>
      </c>
    </row>
    <row r="18" spans="1:2" ht="15" x14ac:dyDescent="0.25">
      <c r="A18" s="21" t="s">
        <v>44</v>
      </c>
      <c r="B18">
        <f>SUBTOTAL(109,B6:B17)</f>
        <v>0</v>
      </c>
    </row>
    <row r="21" spans="1:2" ht="15" x14ac:dyDescent="0.25">
      <c r="A21" s="22" t="s">
        <v>62</v>
      </c>
    </row>
    <row r="23" spans="1:2" x14ac:dyDescent="0.2">
      <c r="A23" s="11" t="s">
        <v>38</v>
      </c>
      <c r="B23" s="14" t="s">
        <v>63</v>
      </c>
    </row>
    <row r="24" spans="1:2" x14ac:dyDescent="0.2">
      <c r="A24" s="11" t="s">
        <v>48</v>
      </c>
      <c r="B24" s="23">
        <f>GETPIVOTDATA("Campo1",$D$6,"Tipo Recurso","CONVÊNIO ")-B7</f>
        <v>533593.65</v>
      </c>
    </row>
    <row r="25" spans="1:2" x14ac:dyDescent="0.2">
      <c r="A25" s="11" t="s">
        <v>49</v>
      </c>
      <c r="B25" s="23" t="e">
        <f>GETPIVOTDATA("Campo1",$D$6,"Tipo Recurso","RA ")-B8</f>
        <v>#REF!</v>
      </c>
    </row>
    <row r="26" spans="1:2" x14ac:dyDescent="0.2">
      <c r="A26" s="11" t="s">
        <v>50</v>
      </c>
      <c r="B26" s="23">
        <f>GETPIVOTDATA("Campo1",$D$6,"Tipo Recurso","RD ")-B9</f>
        <v>1065582.81</v>
      </c>
    </row>
    <row r="27" spans="1:2" x14ac:dyDescent="0.2">
      <c r="A27" s="11" t="s">
        <v>60</v>
      </c>
      <c r="B27" s="23">
        <f>GETPIVOTDATA("Campo1",$D$6,"Tipo Recurso","RI ")-B10</f>
        <v>1088141.1099999999</v>
      </c>
    </row>
    <row r="28" spans="1:2" x14ac:dyDescent="0.2">
      <c r="A28" s="11" t="s">
        <v>51</v>
      </c>
      <c r="B28" s="23" t="e">
        <f>GETPIVOTDATA("Campo1",$D$6,"Tipo Recurso","RORÇ ")-B11</f>
        <v>#REF!</v>
      </c>
    </row>
    <row r="29" spans="1:2" x14ac:dyDescent="0.2">
      <c r="A29" s="11" t="s">
        <v>61</v>
      </c>
      <c r="B29" s="23">
        <f>GETPIVOTDATA("Campo1",$D$6,"Tipo Recurso","RINF ")-B12</f>
        <v>159672.6</v>
      </c>
    </row>
    <row r="30" spans="1:2" x14ac:dyDescent="0.2">
      <c r="A30" s="11" t="s">
        <v>52</v>
      </c>
      <c r="B30" s="23" t="e">
        <f>GETPIVOTDATA("Campo1",$D$6,"Tipo Recurso","SEG ")-B12</f>
        <v>#REF!</v>
      </c>
    </row>
    <row r="31" spans="1:2" x14ac:dyDescent="0.2">
      <c r="A31" s="11" t="s">
        <v>53</v>
      </c>
      <c r="B31" s="23" t="e">
        <f>GETPIVOTDATA("Campo1",$D$6,"Tipo Recurso","TREIN ")-B14</f>
        <v>#REF!</v>
      </c>
    </row>
    <row r="32" spans="1:2" x14ac:dyDescent="0.2">
      <c r="A32" s="11" t="s">
        <v>54</v>
      </c>
      <c r="B32" s="23" t="e">
        <f>GETPIVOTDATA("Campo1",$D$6,"Tipo Recurso","MANUT ")-B15</f>
        <v>#REF!</v>
      </c>
    </row>
    <row r="33" spans="1:2" x14ac:dyDescent="0.2">
      <c r="A33" s="11" t="s">
        <v>55</v>
      </c>
      <c r="B33" s="23" t="e">
        <f>GETPIVOTDATA("Campo1",$D$6,"Tipo Recurso","PPO ")-B16</f>
        <v>#REF!</v>
      </c>
    </row>
    <row r="34" spans="1:2" x14ac:dyDescent="0.2">
      <c r="A34" s="11" t="s">
        <v>56</v>
      </c>
      <c r="B34" s="23" t="e">
        <f>GETPIVOTDATA("Campo1",$D$6,"Tipo Recurso","TRANS ")-B17</f>
        <v>#REF!</v>
      </c>
    </row>
    <row r="35" spans="1:2" ht="15" x14ac:dyDescent="0.25">
      <c r="A35" s="21" t="s">
        <v>44</v>
      </c>
      <c r="B35" s="23" t="e">
        <f>SUBTOTAL(109,B24:B34)</f>
        <v>#REF!</v>
      </c>
    </row>
  </sheetData>
  <pageMargins left="0.511811024" right="0.511811024" top="0.78740157499999996" bottom="0.78740157499999996" header="0.31496062000000002" footer="0.31496062000000002"/>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8">
    <tabColor rgb="FFFFC000"/>
  </sheetPr>
  <dimension ref="A1:N3565"/>
  <sheetViews>
    <sheetView zoomScale="106" workbookViewId="0">
      <selection activeCell="C628" sqref="C628"/>
    </sheetView>
  </sheetViews>
  <sheetFormatPr defaultRowHeight="14.25" x14ac:dyDescent="0.2"/>
  <cols>
    <col min="1" max="1" width="27.625" style="24" customWidth="1"/>
    <col min="2" max="2" width="10.625" style="25" customWidth="1"/>
    <col min="3" max="3" width="17.25" style="26" bestFit="1" customWidth="1"/>
    <col min="4" max="4" width="15.25" style="26" customWidth="1"/>
    <col min="5" max="5" width="27" style="27" customWidth="1"/>
    <col min="6" max="6" width="45.625" style="28" customWidth="1"/>
    <col min="7" max="7" width="12.125" style="26" customWidth="1"/>
    <col min="8" max="8" width="13.625" style="29" customWidth="1"/>
    <col min="9" max="9" width="14.375" style="29" customWidth="1"/>
    <col min="10" max="10" width="12" style="29" customWidth="1"/>
    <col min="11" max="11" width="17.5" style="29" customWidth="1"/>
    <col min="12" max="13" width="9" style="24"/>
    <col min="14" max="14" width="14.75" style="24" customWidth="1"/>
    <col min="15" max="16384" width="9" style="24"/>
  </cols>
  <sheetData>
    <row r="1" spans="1:14" x14ac:dyDescent="0.2">
      <c r="A1" s="24" t="s">
        <v>0</v>
      </c>
      <c r="B1" s="25" t="s">
        <v>1</v>
      </c>
      <c r="C1" s="26" t="s">
        <v>2</v>
      </c>
      <c r="D1" s="26" t="s">
        <v>3</v>
      </c>
      <c r="E1" s="27" t="s">
        <v>4</v>
      </c>
      <c r="F1" s="28" t="s">
        <v>5</v>
      </c>
      <c r="G1" s="26" t="s">
        <v>26</v>
      </c>
      <c r="H1" s="29" t="s">
        <v>6</v>
      </c>
      <c r="I1" s="29" t="s">
        <v>7</v>
      </c>
      <c r="J1" s="29" t="s">
        <v>27</v>
      </c>
      <c r="K1" s="29" t="s">
        <v>25</v>
      </c>
      <c r="L1" s="24" t="s">
        <v>9</v>
      </c>
      <c r="M1" s="24" t="s">
        <v>8</v>
      </c>
      <c r="N1" s="24" t="s">
        <v>40</v>
      </c>
    </row>
    <row r="2" spans="1:14" ht="57" customHeight="1" x14ac:dyDescent="0.2">
      <c r="A2" s="24" t="s">
        <v>64</v>
      </c>
      <c r="B2" s="25">
        <v>45673</v>
      </c>
      <c r="C2" s="26">
        <v>18845</v>
      </c>
      <c r="D2" s="26" t="s">
        <v>65</v>
      </c>
      <c r="E2" s="27" t="s">
        <v>66</v>
      </c>
      <c r="F2" s="28" t="s">
        <v>67</v>
      </c>
      <c r="G2" s="26" t="s">
        <v>68</v>
      </c>
      <c r="H2" s="29">
        <v>10000</v>
      </c>
      <c r="J2" s="29">
        <f>IF(G2="Não",0,H2)</f>
        <v>10000</v>
      </c>
      <c r="K2" s="29">
        <f>IF(G2="Não",H2,0)</f>
        <v>0</v>
      </c>
      <c r="L2" s="24">
        <f>MONTH(B2)</f>
        <v>1</v>
      </c>
      <c r="M2" s="24" t="str">
        <f>VLOOKUP(L2,mês!A:B,2,0)</f>
        <v>Janeiro</v>
      </c>
      <c r="N2" s="24" t="str">
        <f>LEFT(A2,SEARCH("-",A2)-1)</f>
        <v xml:space="preserve">Diretoria </v>
      </c>
    </row>
    <row r="3" spans="1:14" ht="57" customHeight="1" x14ac:dyDescent="0.2">
      <c r="A3" s="24" t="s">
        <v>64</v>
      </c>
      <c r="B3" s="25">
        <v>45673</v>
      </c>
      <c r="C3" s="26">
        <v>18846</v>
      </c>
      <c r="D3" s="26" t="s">
        <v>65</v>
      </c>
      <c r="E3" s="27" t="s">
        <v>66</v>
      </c>
      <c r="F3" s="28" t="s">
        <v>69</v>
      </c>
      <c r="G3" s="26" t="s">
        <v>68</v>
      </c>
      <c r="H3" s="29">
        <v>10000</v>
      </c>
      <c r="J3" s="29">
        <f t="shared" ref="J3:J66" si="0">IF(G3="Não",0,H3)</f>
        <v>10000</v>
      </c>
      <c r="K3" s="29">
        <f t="shared" ref="K3:K66" si="1">IF(G3="Não",H3,0)</f>
        <v>0</v>
      </c>
      <c r="L3" s="24">
        <f t="shared" ref="L3:L66" si="2">MONTH(B3)</f>
        <v>1</v>
      </c>
      <c r="M3" s="24" t="str">
        <f>VLOOKUP(L3,mês!A:B,2,0)</f>
        <v>Janeiro</v>
      </c>
      <c r="N3" s="24" t="str">
        <f t="shared" ref="N3:N66" si="3">LEFT(A3,SEARCH("-",A3)-1)</f>
        <v xml:space="preserve">Diretoria </v>
      </c>
    </row>
    <row r="4" spans="1:14" ht="57" customHeight="1" x14ac:dyDescent="0.2">
      <c r="A4" s="24" t="s">
        <v>64</v>
      </c>
      <c r="B4" s="25">
        <v>45674</v>
      </c>
      <c r="C4" s="26">
        <v>18854</v>
      </c>
      <c r="D4" s="26" t="s">
        <v>70</v>
      </c>
      <c r="E4" s="27" t="s">
        <v>71</v>
      </c>
      <c r="F4" s="28" t="s">
        <v>72</v>
      </c>
      <c r="G4" s="26" t="s">
        <v>68</v>
      </c>
      <c r="H4" s="29">
        <v>3000</v>
      </c>
      <c r="J4" s="29">
        <f t="shared" si="0"/>
        <v>3000</v>
      </c>
      <c r="K4" s="29">
        <f t="shared" si="1"/>
        <v>0</v>
      </c>
      <c r="L4" s="24">
        <f t="shared" si="2"/>
        <v>1</v>
      </c>
      <c r="M4" s="24" t="str">
        <f>VLOOKUP(L4,mês!A:B,2,0)</f>
        <v>Janeiro</v>
      </c>
      <c r="N4" s="24" t="str">
        <f t="shared" si="3"/>
        <v xml:space="preserve">Diretoria </v>
      </c>
    </row>
    <row r="5" spans="1:14" ht="57" customHeight="1" x14ac:dyDescent="0.2">
      <c r="A5" s="24" t="s">
        <v>64</v>
      </c>
      <c r="B5" s="25">
        <v>45700</v>
      </c>
      <c r="C5" s="26">
        <v>18947</v>
      </c>
      <c r="D5" s="26" t="s">
        <v>73</v>
      </c>
      <c r="E5" s="27" t="s">
        <v>74</v>
      </c>
      <c r="F5" s="28" t="s">
        <v>75</v>
      </c>
      <c r="G5" s="26" t="s">
        <v>68</v>
      </c>
      <c r="H5" s="29">
        <v>19.05</v>
      </c>
      <c r="J5" s="29">
        <f t="shared" si="0"/>
        <v>19.05</v>
      </c>
      <c r="K5" s="29">
        <f t="shared" si="1"/>
        <v>0</v>
      </c>
      <c r="L5" s="24">
        <f t="shared" si="2"/>
        <v>2</v>
      </c>
      <c r="M5" s="24" t="str">
        <f>VLOOKUP(L5,mês!A:B,2,0)</f>
        <v>Fevereiro</v>
      </c>
      <c r="N5" s="24" t="str">
        <f t="shared" si="3"/>
        <v xml:space="preserve">Diretoria </v>
      </c>
    </row>
    <row r="6" spans="1:14" ht="57" customHeight="1" x14ac:dyDescent="0.2">
      <c r="A6" s="24" t="s">
        <v>64</v>
      </c>
      <c r="B6" s="25">
        <v>45701</v>
      </c>
      <c r="C6" s="26">
        <v>18958</v>
      </c>
      <c r="D6" s="26" t="s">
        <v>65</v>
      </c>
      <c r="E6" s="27" t="s">
        <v>76</v>
      </c>
      <c r="F6" s="28" t="s">
        <v>77</v>
      </c>
      <c r="G6" s="26" t="s">
        <v>68</v>
      </c>
      <c r="H6" s="29">
        <v>100</v>
      </c>
      <c r="J6" s="29">
        <f t="shared" si="0"/>
        <v>100</v>
      </c>
      <c r="K6" s="29">
        <f t="shared" si="1"/>
        <v>0</v>
      </c>
      <c r="L6" s="24">
        <f t="shared" si="2"/>
        <v>2</v>
      </c>
      <c r="M6" s="24" t="str">
        <f>VLOOKUP(L6,mês!A:B,2,0)</f>
        <v>Fevereiro</v>
      </c>
      <c r="N6" s="24" t="str">
        <f t="shared" si="3"/>
        <v xml:space="preserve">Diretoria </v>
      </c>
    </row>
    <row r="7" spans="1:14" ht="57" customHeight="1" x14ac:dyDescent="0.2">
      <c r="A7" s="24" t="s">
        <v>64</v>
      </c>
      <c r="B7" s="25">
        <v>45723</v>
      </c>
      <c r="C7" s="26">
        <v>19017</v>
      </c>
      <c r="D7" s="26" t="s">
        <v>65</v>
      </c>
      <c r="E7" s="27" t="s">
        <v>78</v>
      </c>
      <c r="F7" s="28" t="s">
        <v>79</v>
      </c>
      <c r="G7" s="26" t="s">
        <v>68</v>
      </c>
      <c r="H7" s="29">
        <v>325.39</v>
      </c>
      <c r="J7" s="29">
        <f t="shared" si="0"/>
        <v>325.39</v>
      </c>
      <c r="K7" s="29">
        <f t="shared" si="1"/>
        <v>0</v>
      </c>
      <c r="L7" s="24">
        <f t="shared" si="2"/>
        <v>3</v>
      </c>
      <c r="M7" s="24" t="str">
        <f>VLOOKUP(L7,mês!A:B,2,0)</f>
        <v>Março</v>
      </c>
      <c r="N7" s="24" t="str">
        <f t="shared" si="3"/>
        <v xml:space="preserve">Diretoria </v>
      </c>
    </row>
    <row r="8" spans="1:14" ht="57" customHeight="1" x14ac:dyDescent="0.2">
      <c r="A8" s="24" t="s">
        <v>64</v>
      </c>
      <c r="B8" s="25">
        <v>45734</v>
      </c>
      <c r="C8" s="26">
        <v>19034</v>
      </c>
      <c r="D8" s="26" t="s">
        <v>80</v>
      </c>
      <c r="E8" s="27" t="s">
        <v>81</v>
      </c>
      <c r="F8" s="28" t="s">
        <v>82</v>
      </c>
      <c r="G8" s="26" t="s">
        <v>68</v>
      </c>
      <c r="H8" s="29">
        <v>240</v>
      </c>
      <c r="J8" s="29">
        <f t="shared" si="0"/>
        <v>240</v>
      </c>
      <c r="K8" s="29">
        <f t="shared" si="1"/>
        <v>0</v>
      </c>
      <c r="L8" s="24">
        <f t="shared" si="2"/>
        <v>3</v>
      </c>
      <c r="M8" s="24" t="str">
        <f>VLOOKUP(L8,mês!A:B,2,0)</f>
        <v>Março</v>
      </c>
      <c r="N8" s="24" t="str">
        <f t="shared" si="3"/>
        <v xml:space="preserve">Diretoria </v>
      </c>
    </row>
    <row r="9" spans="1:14" ht="57" customHeight="1" x14ac:dyDescent="0.2">
      <c r="A9" s="24" t="s">
        <v>64</v>
      </c>
      <c r="B9" s="25">
        <v>45761</v>
      </c>
      <c r="C9" s="26">
        <v>19115</v>
      </c>
      <c r="D9" s="26" t="s">
        <v>80</v>
      </c>
      <c r="E9" s="27" t="s">
        <v>81</v>
      </c>
      <c r="F9" s="28" t="s">
        <v>83</v>
      </c>
      <c r="G9" s="26" t="s">
        <v>68</v>
      </c>
      <c r="H9" s="29">
        <v>240</v>
      </c>
      <c r="J9" s="29">
        <f t="shared" si="0"/>
        <v>240</v>
      </c>
      <c r="K9" s="29">
        <f t="shared" si="1"/>
        <v>0</v>
      </c>
      <c r="L9" s="24">
        <f t="shared" si="2"/>
        <v>4</v>
      </c>
      <c r="M9" s="24" t="str">
        <f>VLOOKUP(L9,mês!A:B,2,0)</f>
        <v>Abril</v>
      </c>
      <c r="N9" s="24" t="str">
        <f t="shared" si="3"/>
        <v xml:space="preserve">Diretoria </v>
      </c>
    </row>
    <row r="10" spans="1:14" ht="57" customHeight="1" x14ac:dyDescent="0.2">
      <c r="A10" s="24" t="s">
        <v>64</v>
      </c>
      <c r="B10" s="25">
        <v>45782</v>
      </c>
      <c r="C10" s="26">
        <v>19187</v>
      </c>
      <c r="D10" s="26" t="s">
        <v>65</v>
      </c>
      <c r="E10" s="27" t="s">
        <v>84</v>
      </c>
      <c r="F10" s="28" t="s">
        <v>85</v>
      </c>
      <c r="G10" s="26" t="s">
        <v>68</v>
      </c>
      <c r="H10" s="29">
        <v>1000</v>
      </c>
      <c r="J10" s="29">
        <f t="shared" si="0"/>
        <v>1000</v>
      </c>
      <c r="K10" s="29">
        <f t="shared" si="1"/>
        <v>0</v>
      </c>
      <c r="L10" s="24">
        <f t="shared" si="2"/>
        <v>5</v>
      </c>
      <c r="M10" s="24" t="str">
        <f>VLOOKUP(L10,mês!A:B,2,0)</f>
        <v>Maio</v>
      </c>
      <c r="N10" s="24" t="str">
        <f t="shared" si="3"/>
        <v xml:space="preserve">Diretoria </v>
      </c>
    </row>
    <row r="11" spans="1:14" ht="57" customHeight="1" x14ac:dyDescent="0.2">
      <c r="A11" s="24" t="s">
        <v>64</v>
      </c>
      <c r="B11" s="25">
        <v>45784</v>
      </c>
      <c r="C11" s="26">
        <v>19189</v>
      </c>
      <c r="D11" s="26" t="s">
        <v>65</v>
      </c>
      <c r="E11" s="27" t="s">
        <v>84</v>
      </c>
      <c r="F11" s="28" t="s">
        <v>86</v>
      </c>
      <c r="G11" s="26" t="s">
        <v>68</v>
      </c>
      <c r="H11" s="29">
        <v>1000</v>
      </c>
      <c r="J11" s="29">
        <f t="shared" si="0"/>
        <v>1000</v>
      </c>
      <c r="K11" s="29">
        <f t="shared" si="1"/>
        <v>0</v>
      </c>
      <c r="L11" s="24">
        <f t="shared" si="2"/>
        <v>5</v>
      </c>
      <c r="M11" s="24" t="str">
        <f>VLOOKUP(L11,mês!A:B,2,0)</f>
        <v>Maio</v>
      </c>
      <c r="N11" s="24" t="str">
        <f t="shared" si="3"/>
        <v xml:space="preserve">Diretoria </v>
      </c>
    </row>
    <row r="12" spans="1:14" ht="57" customHeight="1" x14ac:dyDescent="0.2">
      <c r="A12" s="24" t="s">
        <v>64</v>
      </c>
      <c r="B12" s="25">
        <v>45784</v>
      </c>
      <c r="C12" s="26">
        <v>19190</v>
      </c>
      <c r="D12" s="26" t="s">
        <v>65</v>
      </c>
      <c r="E12" s="27" t="s">
        <v>84</v>
      </c>
      <c r="F12" s="28" t="s">
        <v>87</v>
      </c>
      <c r="G12" s="26" t="s">
        <v>68</v>
      </c>
      <c r="H12" s="29">
        <v>1000</v>
      </c>
      <c r="J12" s="29">
        <f t="shared" si="0"/>
        <v>1000</v>
      </c>
      <c r="K12" s="29">
        <f t="shared" si="1"/>
        <v>0</v>
      </c>
      <c r="L12" s="24">
        <f t="shared" si="2"/>
        <v>5</v>
      </c>
      <c r="M12" s="24" t="str">
        <f>VLOOKUP(L12,mês!A:B,2,0)</f>
        <v>Maio</v>
      </c>
      <c r="N12" s="24" t="str">
        <f t="shared" si="3"/>
        <v xml:space="preserve">Diretoria </v>
      </c>
    </row>
    <row r="13" spans="1:14" ht="57" customHeight="1" x14ac:dyDescent="0.2">
      <c r="A13" s="24" t="s">
        <v>64</v>
      </c>
      <c r="B13" s="25">
        <v>45784</v>
      </c>
      <c r="C13" s="26">
        <v>19191</v>
      </c>
      <c r="D13" s="26" t="s">
        <v>65</v>
      </c>
      <c r="E13" s="27" t="s">
        <v>84</v>
      </c>
      <c r="F13" s="28" t="s">
        <v>88</v>
      </c>
      <c r="G13" s="26" t="s">
        <v>68</v>
      </c>
      <c r="H13" s="29">
        <v>1000</v>
      </c>
      <c r="J13" s="29">
        <f t="shared" si="0"/>
        <v>1000</v>
      </c>
      <c r="K13" s="29">
        <f t="shared" si="1"/>
        <v>0</v>
      </c>
      <c r="L13" s="24">
        <f t="shared" si="2"/>
        <v>5</v>
      </c>
      <c r="M13" s="24" t="str">
        <f>VLOOKUP(L13,mês!A:B,2,0)</f>
        <v>Maio</v>
      </c>
      <c r="N13" s="24" t="str">
        <f t="shared" si="3"/>
        <v xml:space="preserve">Diretoria </v>
      </c>
    </row>
    <row r="14" spans="1:14" ht="57" customHeight="1" x14ac:dyDescent="0.2">
      <c r="A14" s="24" t="s">
        <v>64</v>
      </c>
      <c r="B14" s="25">
        <v>45784</v>
      </c>
      <c r="C14" s="26">
        <v>19192</v>
      </c>
      <c r="D14" s="26" t="s">
        <v>65</v>
      </c>
      <c r="E14" s="27" t="s">
        <v>84</v>
      </c>
      <c r="F14" s="28" t="s">
        <v>89</v>
      </c>
      <c r="G14" s="26" t="s">
        <v>68</v>
      </c>
      <c r="H14" s="29">
        <v>5000</v>
      </c>
      <c r="J14" s="29">
        <f t="shared" si="0"/>
        <v>5000</v>
      </c>
      <c r="K14" s="29">
        <f t="shared" si="1"/>
        <v>0</v>
      </c>
      <c r="L14" s="24">
        <f t="shared" si="2"/>
        <v>5</v>
      </c>
      <c r="M14" s="24" t="str">
        <f>VLOOKUP(L14,mês!A:B,2,0)</f>
        <v>Maio</v>
      </c>
      <c r="N14" s="24" t="str">
        <f t="shared" si="3"/>
        <v xml:space="preserve">Diretoria </v>
      </c>
    </row>
    <row r="15" spans="1:14" ht="57" customHeight="1" x14ac:dyDescent="0.2">
      <c r="A15" s="24" t="s">
        <v>64</v>
      </c>
      <c r="B15" s="25">
        <v>45793</v>
      </c>
      <c r="C15" s="26">
        <v>19216</v>
      </c>
      <c r="D15" s="26" t="s">
        <v>80</v>
      </c>
      <c r="E15" s="27" t="s">
        <v>84</v>
      </c>
      <c r="F15" s="28" t="s">
        <v>90</v>
      </c>
      <c r="G15" s="26" t="s">
        <v>68</v>
      </c>
      <c r="H15" s="29">
        <v>240</v>
      </c>
      <c r="J15" s="29">
        <f t="shared" si="0"/>
        <v>240</v>
      </c>
      <c r="K15" s="29">
        <f t="shared" si="1"/>
        <v>0</v>
      </c>
      <c r="L15" s="24">
        <f t="shared" si="2"/>
        <v>5</v>
      </c>
      <c r="M15" s="24" t="str">
        <f>VLOOKUP(L15,mês!A:B,2,0)</f>
        <v>Maio</v>
      </c>
      <c r="N15" s="24" t="str">
        <f t="shared" si="3"/>
        <v xml:space="preserve">Diretoria </v>
      </c>
    </row>
    <row r="16" spans="1:14" ht="57" customHeight="1" x14ac:dyDescent="0.2">
      <c r="A16" s="24" t="s">
        <v>64</v>
      </c>
      <c r="B16" s="25">
        <v>45818</v>
      </c>
      <c r="C16" s="26">
        <v>19300</v>
      </c>
      <c r="D16" s="26" t="s">
        <v>91</v>
      </c>
      <c r="E16" s="27" t="s">
        <v>74</v>
      </c>
      <c r="F16" s="28" t="s">
        <v>92</v>
      </c>
      <c r="G16" s="26" t="s">
        <v>68</v>
      </c>
      <c r="H16" s="29">
        <v>285.3</v>
      </c>
      <c r="J16" s="29">
        <f t="shared" si="0"/>
        <v>285.3</v>
      </c>
      <c r="K16" s="29">
        <f t="shared" si="1"/>
        <v>0</v>
      </c>
      <c r="L16" s="24">
        <f t="shared" si="2"/>
        <v>6</v>
      </c>
      <c r="M16" s="24" t="str">
        <f>VLOOKUP(L16,mês!A:B,2,0)</f>
        <v>Junho</v>
      </c>
      <c r="N16" s="24" t="str">
        <f t="shared" si="3"/>
        <v xml:space="preserve">Diretoria </v>
      </c>
    </row>
    <row r="17" spans="1:14" ht="57" customHeight="1" x14ac:dyDescent="0.2">
      <c r="A17" s="24" t="s">
        <v>64</v>
      </c>
      <c r="B17" s="25">
        <v>45845</v>
      </c>
      <c r="C17" s="26">
        <v>19351</v>
      </c>
      <c r="D17" s="26" t="s">
        <v>65</v>
      </c>
      <c r="E17" s="27" t="s">
        <v>93</v>
      </c>
      <c r="F17" s="28" t="s">
        <v>94</v>
      </c>
      <c r="G17" s="26" t="s">
        <v>68</v>
      </c>
      <c r="H17" s="29">
        <v>8322.84</v>
      </c>
      <c r="J17" s="29">
        <f t="shared" si="0"/>
        <v>8322.84</v>
      </c>
      <c r="K17" s="29">
        <f t="shared" si="1"/>
        <v>0</v>
      </c>
      <c r="L17" s="24">
        <f t="shared" si="2"/>
        <v>7</v>
      </c>
      <c r="M17" s="24" t="str">
        <f>VLOOKUP(L17,mês!A:B,2,0)</f>
        <v>Julho</v>
      </c>
      <c r="N17" s="24" t="str">
        <f t="shared" si="3"/>
        <v xml:space="preserve">Diretoria </v>
      </c>
    </row>
    <row r="18" spans="1:14" ht="57" customHeight="1" x14ac:dyDescent="0.2">
      <c r="A18" s="24" t="s">
        <v>95</v>
      </c>
      <c r="B18" s="25">
        <v>45817</v>
      </c>
      <c r="C18" s="26">
        <v>19310</v>
      </c>
      <c r="D18" s="26" t="s">
        <v>96</v>
      </c>
      <c r="E18" s="27" t="s">
        <v>97</v>
      </c>
      <c r="F18" s="28" t="s">
        <v>98</v>
      </c>
      <c r="G18" s="26" t="s">
        <v>68</v>
      </c>
      <c r="H18" s="29">
        <v>113.95</v>
      </c>
      <c r="J18" s="29">
        <f t="shared" si="0"/>
        <v>113.95</v>
      </c>
      <c r="K18" s="29">
        <f t="shared" si="1"/>
        <v>0</v>
      </c>
      <c r="L18" s="24">
        <f t="shared" si="2"/>
        <v>6</v>
      </c>
      <c r="M18" s="24" t="str">
        <f>VLOOKUP(L18,mês!A:B,2,0)</f>
        <v>Junho</v>
      </c>
      <c r="N18" s="24" t="str">
        <f t="shared" si="3"/>
        <v xml:space="preserve">Diretoria </v>
      </c>
    </row>
    <row r="19" spans="1:14" ht="57" customHeight="1" x14ac:dyDescent="0.2">
      <c r="A19" s="24" t="s">
        <v>99</v>
      </c>
      <c r="B19" s="25">
        <v>45681</v>
      </c>
      <c r="C19" s="26">
        <v>18871</v>
      </c>
      <c r="D19" s="26" t="s">
        <v>91</v>
      </c>
      <c r="E19" s="27" t="s">
        <v>100</v>
      </c>
      <c r="F19" s="28" t="s">
        <v>101</v>
      </c>
      <c r="G19" s="26" t="s">
        <v>68</v>
      </c>
      <c r="H19" s="29">
        <v>59354.400000000001</v>
      </c>
      <c r="J19" s="29">
        <f t="shared" si="0"/>
        <v>59354.400000000001</v>
      </c>
      <c r="K19" s="29">
        <f t="shared" si="1"/>
        <v>0</v>
      </c>
      <c r="L19" s="24">
        <f t="shared" si="2"/>
        <v>1</v>
      </c>
      <c r="M19" s="24" t="str">
        <f>VLOOKUP(L19,mês!A:B,2,0)</f>
        <v>Janeiro</v>
      </c>
      <c r="N19" s="24" t="str">
        <f t="shared" si="3"/>
        <v xml:space="preserve">RD </v>
      </c>
    </row>
    <row r="20" spans="1:14" ht="57" customHeight="1" x14ac:dyDescent="0.2">
      <c r="A20" s="24" t="s">
        <v>102</v>
      </c>
      <c r="B20" s="25">
        <v>45707</v>
      </c>
      <c r="C20" s="26">
        <v>18975</v>
      </c>
      <c r="D20" s="26" t="s">
        <v>91</v>
      </c>
      <c r="E20" s="27" t="s">
        <v>103</v>
      </c>
      <c r="F20" s="28" t="s">
        <v>104</v>
      </c>
      <c r="G20" s="26" t="s">
        <v>68</v>
      </c>
      <c r="H20" s="29">
        <v>258</v>
      </c>
      <c r="J20" s="29">
        <f t="shared" si="0"/>
        <v>258</v>
      </c>
      <c r="K20" s="29">
        <f t="shared" si="1"/>
        <v>0</v>
      </c>
      <c r="L20" s="24">
        <f t="shared" si="2"/>
        <v>2</v>
      </c>
      <c r="M20" s="24" t="str">
        <f>VLOOKUP(L20,mês!A:B,2,0)</f>
        <v>Fevereiro</v>
      </c>
      <c r="N20" s="24" t="str">
        <f t="shared" si="3"/>
        <v xml:space="preserve">RI </v>
      </c>
    </row>
    <row r="21" spans="1:14" ht="57" customHeight="1" x14ac:dyDescent="0.2">
      <c r="A21" s="24" t="s">
        <v>102</v>
      </c>
      <c r="B21" s="25">
        <v>45741</v>
      </c>
      <c r="C21" s="26">
        <v>19055</v>
      </c>
      <c r="D21" s="26" t="s">
        <v>105</v>
      </c>
      <c r="E21" s="27" t="s">
        <v>106</v>
      </c>
      <c r="F21" s="28" t="s">
        <v>107</v>
      </c>
      <c r="G21" s="26" t="s">
        <v>108</v>
      </c>
      <c r="H21" s="29">
        <v>3960</v>
      </c>
      <c r="J21" s="29">
        <f t="shared" si="0"/>
        <v>0</v>
      </c>
      <c r="K21" s="29">
        <f t="shared" si="1"/>
        <v>3960</v>
      </c>
      <c r="L21" s="24">
        <f t="shared" si="2"/>
        <v>3</v>
      </c>
      <c r="M21" s="24" t="str">
        <f>VLOOKUP(L21,mês!A:B,2,0)</f>
        <v>Março</v>
      </c>
      <c r="N21" s="24" t="str">
        <f t="shared" si="3"/>
        <v xml:space="preserve">RI </v>
      </c>
    </row>
    <row r="22" spans="1:14" ht="57" customHeight="1" x14ac:dyDescent="0.2">
      <c r="A22" s="24" t="s">
        <v>102</v>
      </c>
      <c r="B22" s="25">
        <v>45754</v>
      </c>
      <c r="C22" s="26">
        <v>19095</v>
      </c>
      <c r="D22" s="26" t="s">
        <v>91</v>
      </c>
      <c r="E22" s="27" t="s">
        <v>103</v>
      </c>
      <c r="F22" s="28" t="s">
        <v>109</v>
      </c>
      <c r="G22" s="26" t="s">
        <v>68</v>
      </c>
      <c r="H22" s="29">
        <v>1200</v>
      </c>
      <c r="J22" s="29">
        <f t="shared" si="0"/>
        <v>1200</v>
      </c>
      <c r="K22" s="29">
        <f t="shared" si="1"/>
        <v>0</v>
      </c>
      <c r="L22" s="24">
        <f t="shared" si="2"/>
        <v>4</v>
      </c>
      <c r="M22" s="24" t="str">
        <f>VLOOKUP(L22,mês!A:B,2,0)</f>
        <v>Abril</v>
      </c>
      <c r="N22" s="24" t="str">
        <f t="shared" si="3"/>
        <v xml:space="preserve">RI </v>
      </c>
    </row>
    <row r="23" spans="1:14" ht="57" customHeight="1" x14ac:dyDescent="0.2">
      <c r="A23" s="24" t="s">
        <v>110</v>
      </c>
      <c r="B23" s="25">
        <v>45695</v>
      </c>
      <c r="C23" s="26">
        <v>18943</v>
      </c>
      <c r="D23" s="26" t="s">
        <v>111</v>
      </c>
      <c r="E23" s="27" t="s">
        <v>112</v>
      </c>
      <c r="F23" s="28" t="s">
        <v>113</v>
      </c>
      <c r="G23" s="26" t="s">
        <v>68</v>
      </c>
      <c r="H23" s="29">
        <v>1106.55</v>
      </c>
      <c r="J23" s="29">
        <f t="shared" si="0"/>
        <v>1106.55</v>
      </c>
      <c r="K23" s="29">
        <f t="shared" si="1"/>
        <v>0</v>
      </c>
      <c r="L23" s="24">
        <f t="shared" si="2"/>
        <v>2</v>
      </c>
      <c r="M23" s="24" t="str">
        <f>VLOOKUP(L23,mês!A:B,2,0)</f>
        <v>Fevereiro</v>
      </c>
      <c r="N23" s="24" t="str">
        <f t="shared" si="3"/>
        <v xml:space="preserve">RD </v>
      </c>
    </row>
    <row r="24" spans="1:14" ht="57" customHeight="1" x14ac:dyDescent="0.2">
      <c r="A24" s="24" t="s">
        <v>114</v>
      </c>
      <c r="B24" s="25">
        <v>45713</v>
      </c>
      <c r="C24" s="26">
        <v>18996</v>
      </c>
      <c r="D24" s="26" t="s">
        <v>115</v>
      </c>
      <c r="E24" s="27" t="s">
        <v>116</v>
      </c>
      <c r="F24" s="28" t="s">
        <v>117</v>
      </c>
      <c r="G24" s="26" t="s">
        <v>68</v>
      </c>
      <c r="H24" s="29">
        <v>11536</v>
      </c>
      <c r="J24" s="29">
        <f t="shared" si="0"/>
        <v>11536</v>
      </c>
      <c r="K24" s="29">
        <f t="shared" si="1"/>
        <v>0</v>
      </c>
      <c r="L24" s="24">
        <f t="shared" si="2"/>
        <v>2</v>
      </c>
      <c r="M24" s="24" t="str">
        <f>VLOOKUP(L24,mês!A:B,2,0)</f>
        <v>Fevereiro</v>
      </c>
      <c r="N24" s="24" t="str">
        <f t="shared" si="3"/>
        <v xml:space="preserve">RD </v>
      </c>
    </row>
    <row r="25" spans="1:14" ht="57" customHeight="1" x14ac:dyDescent="0.2">
      <c r="A25" s="24" t="s">
        <v>118</v>
      </c>
      <c r="B25" s="25">
        <v>45713</v>
      </c>
      <c r="C25" s="26">
        <v>18997</v>
      </c>
      <c r="D25" s="26" t="s">
        <v>91</v>
      </c>
      <c r="E25" s="27" t="s">
        <v>119</v>
      </c>
      <c r="F25" s="28" t="s">
        <v>120</v>
      </c>
      <c r="G25" s="26" t="s">
        <v>68</v>
      </c>
      <c r="H25" s="29">
        <v>149.4</v>
      </c>
      <c r="J25" s="29">
        <f t="shared" si="0"/>
        <v>149.4</v>
      </c>
      <c r="K25" s="29">
        <f t="shared" si="1"/>
        <v>0</v>
      </c>
      <c r="L25" s="24">
        <f t="shared" si="2"/>
        <v>2</v>
      </c>
      <c r="M25" s="24" t="str">
        <f>VLOOKUP(L25,mês!A:B,2,0)</f>
        <v>Fevereiro</v>
      </c>
      <c r="N25" s="24" t="str">
        <f t="shared" si="3"/>
        <v xml:space="preserve">RI </v>
      </c>
    </row>
    <row r="26" spans="1:14" ht="57" customHeight="1" x14ac:dyDescent="0.2">
      <c r="A26" s="24" t="s">
        <v>118</v>
      </c>
      <c r="B26" s="25">
        <v>45743</v>
      </c>
      <c r="C26" s="26">
        <v>19043</v>
      </c>
      <c r="D26" s="26" t="s">
        <v>65</v>
      </c>
      <c r="E26" s="27" t="s">
        <v>121</v>
      </c>
      <c r="F26" s="28" t="s">
        <v>122</v>
      </c>
      <c r="G26" s="26" t="s">
        <v>68</v>
      </c>
      <c r="H26" s="29">
        <v>97.5</v>
      </c>
      <c r="J26" s="29">
        <f t="shared" si="0"/>
        <v>97.5</v>
      </c>
      <c r="K26" s="29">
        <f t="shared" si="1"/>
        <v>0</v>
      </c>
      <c r="L26" s="24">
        <f t="shared" si="2"/>
        <v>3</v>
      </c>
      <c r="M26" s="24" t="str">
        <f>VLOOKUP(L26,mês!A:B,2,0)</f>
        <v>Março</v>
      </c>
      <c r="N26" s="24" t="str">
        <f t="shared" si="3"/>
        <v xml:space="preserve">RI </v>
      </c>
    </row>
    <row r="27" spans="1:14" ht="57" customHeight="1" x14ac:dyDescent="0.2">
      <c r="A27" s="24" t="s">
        <v>118</v>
      </c>
      <c r="B27" s="25">
        <v>45743</v>
      </c>
      <c r="C27" s="26">
        <v>19066</v>
      </c>
      <c r="D27" s="26" t="s">
        <v>91</v>
      </c>
      <c r="E27" s="27" t="s">
        <v>123</v>
      </c>
      <c r="F27" s="28" t="s">
        <v>124</v>
      </c>
      <c r="G27" s="26" t="s">
        <v>68</v>
      </c>
      <c r="H27" s="29">
        <v>2560</v>
      </c>
      <c r="J27" s="29">
        <f t="shared" si="0"/>
        <v>2560</v>
      </c>
      <c r="K27" s="29">
        <f t="shared" si="1"/>
        <v>0</v>
      </c>
      <c r="L27" s="24">
        <f t="shared" si="2"/>
        <v>3</v>
      </c>
      <c r="M27" s="24" t="str">
        <f>VLOOKUP(L27,mês!A:B,2,0)</f>
        <v>Março</v>
      </c>
      <c r="N27" s="24" t="str">
        <f t="shared" si="3"/>
        <v xml:space="preserve">RI </v>
      </c>
    </row>
    <row r="28" spans="1:14" ht="57" customHeight="1" x14ac:dyDescent="0.2">
      <c r="A28" s="24" t="s">
        <v>118</v>
      </c>
      <c r="B28" s="25">
        <v>45770</v>
      </c>
      <c r="C28" s="26">
        <v>19132</v>
      </c>
      <c r="D28" s="26" t="s">
        <v>91</v>
      </c>
      <c r="E28" s="27" t="s">
        <v>119</v>
      </c>
      <c r="F28" s="28" t="s">
        <v>125</v>
      </c>
      <c r="G28" s="26" t="s">
        <v>68</v>
      </c>
      <c r="H28" s="29">
        <v>3291.59</v>
      </c>
      <c r="J28" s="29">
        <f t="shared" si="0"/>
        <v>3291.59</v>
      </c>
      <c r="K28" s="29">
        <f t="shared" si="1"/>
        <v>0</v>
      </c>
      <c r="L28" s="24">
        <f t="shared" si="2"/>
        <v>4</v>
      </c>
      <c r="M28" s="24" t="str">
        <f>VLOOKUP(L28,mês!A:B,2,0)</f>
        <v>Abril</v>
      </c>
      <c r="N28" s="24" t="str">
        <f t="shared" si="3"/>
        <v xml:space="preserve">RI </v>
      </c>
    </row>
    <row r="29" spans="1:14" ht="57" customHeight="1" x14ac:dyDescent="0.2">
      <c r="A29" s="24" t="s">
        <v>118</v>
      </c>
      <c r="B29" s="25">
        <v>45772</v>
      </c>
      <c r="C29" s="26">
        <v>19144</v>
      </c>
      <c r="D29" s="26" t="s">
        <v>91</v>
      </c>
      <c r="E29" s="27" t="s">
        <v>126</v>
      </c>
      <c r="F29" s="28" t="s">
        <v>127</v>
      </c>
      <c r="G29" s="26" t="s">
        <v>68</v>
      </c>
      <c r="H29" s="29">
        <v>16338.82</v>
      </c>
      <c r="J29" s="29">
        <f t="shared" si="0"/>
        <v>16338.82</v>
      </c>
      <c r="K29" s="29">
        <f t="shared" si="1"/>
        <v>0</v>
      </c>
      <c r="L29" s="24">
        <f t="shared" si="2"/>
        <v>4</v>
      </c>
      <c r="M29" s="24" t="str">
        <f>VLOOKUP(L29,mês!A:B,2,0)</f>
        <v>Abril</v>
      </c>
      <c r="N29" s="24" t="str">
        <f t="shared" si="3"/>
        <v xml:space="preserve">RI </v>
      </c>
    </row>
    <row r="30" spans="1:14" ht="57" customHeight="1" x14ac:dyDescent="0.2">
      <c r="A30" s="24" t="s">
        <v>118</v>
      </c>
      <c r="B30" s="25">
        <v>45793</v>
      </c>
      <c r="C30" s="26">
        <v>19217</v>
      </c>
      <c r="D30" s="26" t="s">
        <v>91</v>
      </c>
      <c r="E30" s="27" t="s">
        <v>119</v>
      </c>
      <c r="F30" s="28" t="s">
        <v>128</v>
      </c>
      <c r="G30" s="26" t="s">
        <v>68</v>
      </c>
      <c r="H30" s="29">
        <v>975</v>
      </c>
      <c r="J30" s="29">
        <f t="shared" si="0"/>
        <v>975</v>
      </c>
      <c r="K30" s="29">
        <f t="shared" si="1"/>
        <v>0</v>
      </c>
      <c r="L30" s="24">
        <f t="shared" si="2"/>
        <v>5</v>
      </c>
      <c r="M30" s="24" t="str">
        <f>VLOOKUP(L30,mês!A:B,2,0)</f>
        <v>Maio</v>
      </c>
      <c r="N30" s="24" t="str">
        <f t="shared" si="3"/>
        <v xml:space="preserve">RI </v>
      </c>
    </row>
    <row r="31" spans="1:14" ht="57" customHeight="1" x14ac:dyDescent="0.2">
      <c r="A31" s="24" t="s">
        <v>118</v>
      </c>
      <c r="B31" s="25">
        <v>45814</v>
      </c>
      <c r="C31" s="26">
        <v>19304</v>
      </c>
      <c r="D31" s="26" t="s">
        <v>91</v>
      </c>
      <c r="E31" s="27" t="s">
        <v>119</v>
      </c>
      <c r="F31" s="28" t="s">
        <v>129</v>
      </c>
      <c r="G31" s="26" t="s">
        <v>108</v>
      </c>
      <c r="H31" s="29">
        <v>1480</v>
      </c>
      <c r="J31" s="29">
        <f t="shared" si="0"/>
        <v>0</v>
      </c>
      <c r="K31" s="29">
        <f t="shared" si="1"/>
        <v>1480</v>
      </c>
      <c r="L31" s="24">
        <f t="shared" si="2"/>
        <v>6</v>
      </c>
      <c r="M31" s="24" t="str">
        <f>VLOOKUP(L31,mês!A:B,2,0)</f>
        <v>Junho</v>
      </c>
      <c r="N31" s="24" t="str">
        <f t="shared" si="3"/>
        <v xml:space="preserve">RI </v>
      </c>
    </row>
    <row r="32" spans="1:14" ht="57" customHeight="1" x14ac:dyDescent="0.2">
      <c r="A32" s="24" t="s">
        <v>118</v>
      </c>
      <c r="B32" s="25">
        <v>45814</v>
      </c>
      <c r="C32" s="26">
        <v>19306</v>
      </c>
      <c r="D32" s="26" t="s">
        <v>91</v>
      </c>
      <c r="E32" s="27" t="s">
        <v>119</v>
      </c>
      <c r="F32" s="28" t="s">
        <v>130</v>
      </c>
      <c r="G32" s="26" t="s">
        <v>108</v>
      </c>
      <c r="H32" s="29">
        <v>350</v>
      </c>
      <c r="J32" s="29">
        <f t="shared" si="0"/>
        <v>0</v>
      </c>
      <c r="K32" s="29">
        <f t="shared" si="1"/>
        <v>350</v>
      </c>
      <c r="L32" s="24">
        <f t="shared" si="2"/>
        <v>6</v>
      </c>
      <c r="M32" s="24" t="str">
        <f>VLOOKUP(L32,mês!A:B,2,0)</f>
        <v>Junho</v>
      </c>
      <c r="N32" s="24" t="str">
        <f t="shared" si="3"/>
        <v xml:space="preserve">RI </v>
      </c>
    </row>
    <row r="33" spans="1:14" ht="57" customHeight="1" x14ac:dyDescent="0.2">
      <c r="A33" s="24" t="s">
        <v>131</v>
      </c>
      <c r="B33" s="25">
        <v>45707</v>
      </c>
      <c r="C33" s="26">
        <v>18977</v>
      </c>
      <c r="D33" s="26" t="s">
        <v>91</v>
      </c>
      <c r="E33" s="27" t="s">
        <v>132</v>
      </c>
      <c r="F33" s="28" t="s">
        <v>133</v>
      </c>
      <c r="G33" s="26" t="s">
        <v>68</v>
      </c>
      <c r="H33" s="29">
        <v>11020</v>
      </c>
      <c r="J33" s="29">
        <f t="shared" si="0"/>
        <v>11020</v>
      </c>
      <c r="K33" s="29">
        <f t="shared" si="1"/>
        <v>0</v>
      </c>
      <c r="L33" s="24">
        <f t="shared" si="2"/>
        <v>2</v>
      </c>
      <c r="M33" s="24" t="str">
        <f>VLOOKUP(L33,mês!A:B,2,0)</f>
        <v>Fevereiro</v>
      </c>
      <c r="N33" s="24" t="str">
        <f t="shared" si="3"/>
        <v xml:space="preserve">RD </v>
      </c>
    </row>
    <row r="34" spans="1:14" ht="57" customHeight="1" x14ac:dyDescent="0.2">
      <c r="A34" s="24" t="s">
        <v>134</v>
      </c>
      <c r="B34" s="25">
        <v>45771</v>
      </c>
      <c r="C34" s="26">
        <v>19139</v>
      </c>
      <c r="D34" s="26" t="s">
        <v>135</v>
      </c>
      <c r="E34" s="27" t="s">
        <v>136</v>
      </c>
      <c r="F34" s="28" t="s">
        <v>137</v>
      </c>
      <c r="G34" s="26" t="s">
        <v>68</v>
      </c>
      <c r="H34" s="29">
        <v>709.15</v>
      </c>
      <c r="J34" s="29">
        <f t="shared" si="0"/>
        <v>709.15</v>
      </c>
      <c r="K34" s="29">
        <f t="shared" si="1"/>
        <v>0</v>
      </c>
      <c r="L34" s="24">
        <f t="shared" si="2"/>
        <v>4</v>
      </c>
      <c r="M34" s="24" t="str">
        <f>VLOOKUP(L34,mês!A:B,2,0)</f>
        <v>Abril</v>
      </c>
      <c r="N34" s="24" t="str">
        <f t="shared" si="3"/>
        <v xml:space="preserve">RD </v>
      </c>
    </row>
    <row r="35" spans="1:14" ht="57" customHeight="1" x14ac:dyDescent="0.2">
      <c r="A35" s="24" t="s">
        <v>138</v>
      </c>
      <c r="B35" s="25">
        <v>45749</v>
      </c>
      <c r="C35" s="26">
        <v>19086</v>
      </c>
      <c r="D35" s="26" t="s">
        <v>139</v>
      </c>
      <c r="E35" s="27" t="s">
        <v>140</v>
      </c>
      <c r="F35" s="28" t="s">
        <v>141</v>
      </c>
      <c r="G35" s="26" t="s">
        <v>68</v>
      </c>
      <c r="H35" s="29">
        <v>2800.01</v>
      </c>
      <c r="J35" s="29">
        <f t="shared" si="0"/>
        <v>2800.01</v>
      </c>
      <c r="K35" s="29">
        <f t="shared" si="1"/>
        <v>0</v>
      </c>
      <c r="L35" s="24">
        <f t="shared" si="2"/>
        <v>4</v>
      </c>
      <c r="M35" s="24" t="str">
        <f>VLOOKUP(L35,mês!A:B,2,0)</f>
        <v>Abril</v>
      </c>
      <c r="N35" s="24" t="str">
        <f t="shared" si="3"/>
        <v xml:space="preserve">RD </v>
      </c>
    </row>
    <row r="36" spans="1:14" ht="57" customHeight="1" x14ac:dyDescent="0.2">
      <c r="A36" s="24" t="s">
        <v>142</v>
      </c>
      <c r="B36" s="25">
        <v>45692</v>
      </c>
      <c r="C36" s="26">
        <v>18919</v>
      </c>
      <c r="D36" s="26" t="s">
        <v>135</v>
      </c>
      <c r="E36" s="27" t="s">
        <v>136</v>
      </c>
      <c r="F36" s="28" t="s">
        <v>143</v>
      </c>
      <c r="G36" s="26" t="s">
        <v>68</v>
      </c>
      <c r="H36" s="29">
        <v>7800</v>
      </c>
      <c r="J36" s="29">
        <f t="shared" si="0"/>
        <v>7800</v>
      </c>
      <c r="K36" s="29">
        <f t="shared" si="1"/>
        <v>0</v>
      </c>
      <c r="L36" s="24">
        <f t="shared" si="2"/>
        <v>2</v>
      </c>
      <c r="M36" s="24" t="str">
        <f>VLOOKUP(L36,mês!A:B,2,0)</f>
        <v>Fevereiro</v>
      </c>
      <c r="N36" s="24" t="str">
        <f t="shared" si="3"/>
        <v xml:space="preserve">RD </v>
      </c>
    </row>
    <row r="37" spans="1:14" ht="57" customHeight="1" x14ac:dyDescent="0.2">
      <c r="A37" s="24" t="s">
        <v>144</v>
      </c>
      <c r="C37" s="26">
        <v>19294</v>
      </c>
      <c r="D37" s="26" t="s">
        <v>145</v>
      </c>
      <c r="E37" s="27" t="s">
        <v>146</v>
      </c>
      <c r="F37" s="28" t="s">
        <v>147</v>
      </c>
      <c r="G37" s="26" t="s">
        <v>108</v>
      </c>
      <c r="H37" s="29">
        <v>92</v>
      </c>
      <c r="J37" s="29">
        <f t="shared" si="0"/>
        <v>0</v>
      </c>
      <c r="K37" s="29">
        <f t="shared" si="1"/>
        <v>92</v>
      </c>
      <c r="L37" s="24">
        <f t="shared" si="2"/>
        <v>1</v>
      </c>
      <c r="M37" s="24" t="str">
        <f>VLOOKUP(L37,mês!A:B,2,0)</f>
        <v>Janeiro</v>
      </c>
      <c r="N37" s="24" t="str">
        <f t="shared" si="3"/>
        <v xml:space="preserve">Diretoria </v>
      </c>
    </row>
    <row r="38" spans="1:14" ht="57" customHeight="1" x14ac:dyDescent="0.2">
      <c r="A38" s="24" t="s">
        <v>144</v>
      </c>
      <c r="B38" s="25">
        <v>45671</v>
      </c>
      <c r="C38" s="26">
        <v>18819</v>
      </c>
      <c r="D38" s="26" t="s">
        <v>80</v>
      </c>
      <c r="E38" s="27" t="s">
        <v>148</v>
      </c>
      <c r="F38" s="28" t="s">
        <v>149</v>
      </c>
      <c r="G38" s="26" t="s">
        <v>68</v>
      </c>
      <c r="H38" s="29">
        <v>7800</v>
      </c>
      <c r="J38" s="29">
        <f t="shared" si="0"/>
        <v>7800</v>
      </c>
      <c r="K38" s="29">
        <f t="shared" si="1"/>
        <v>0</v>
      </c>
      <c r="L38" s="24">
        <f t="shared" si="2"/>
        <v>1</v>
      </c>
      <c r="M38" s="24" t="str">
        <f>VLOOKUP(L38,mês!A:B,2,0)</f>
        <v>Janeiro</v>
      </c>
      <c r="N38" s="24" t="str">
        <f t="shared" si="3"/>
        <v xml:space="preserve">Diretoria </v>
      </c>
    </row>
    <row r="39" spans="1:14" ht="57" customHeight="1" x14ac:dyDescent="0.2">
      <c r="A39" s="24" t="s">
        <v>144</v>
      </c>
      <c r="B39" s="25">
        <v>45671</v>
      </c>
      <c r="C39" s="26">
        <v>18820</v>
      </c>
      <c r="D39" s="26" t="s">
        <v>80</v>
      </c>
      <c r="E39" s="27" t="s">
        <v>148</v>
      </c>
      <c r="F39" s="28" t="s">
        <v>149</v>
      </c>
      <c r="G39" s="26" t="s">
        <v>68</v>
      </c>
      <c r="H39" s="29">
        <v>0</v>
      </c>
      <c r="J39" s="29">
        <f t="shared" si="0"/>
        <v>0</v>
      </c>
      <c r="K39" s="29">
        <f t="shared" si="1"/>
        <v>0</v>
      </c>
      <c r="L39" s="24">
        <f t="shared" si="2"/>
        <v>1</v>
      </c>
      <c r="M39" s="24" t="str">
        <f>VLOOKUP(L39,mês!A:B,2,0)</f>
        <v>Janeiro</v>
      </c>
      <c r="N39" s="24" t="str">
        <f t="shared" si="3"/>
        <v xml:space="preserve">Diretoria </v>
      </c>
    </row>
    <row r="40" spans="1:14" ht="57" customHeight="1" x14ac:dyDescent="0.2">
      <c r="A40" s="24" t="s">
        <v>144</v>
      </c>
      <c r="B40" s="25">
        <v>45671</v>
      </c>
      <c r="C40" s="26">
        <v>18825</v>
      </c>
      <c r="D40" s="26" t="s">
        <v>65</v>
      </c>
      <c r="E40" s="27" t="s">
        <v>150</v>
      </c>
      <c r="F40" s="28" t="s">
        <v>151</v>
      </c>
      <c r="G40" s="26" t="s">
        <v>68</v>
      </c>
      <c r="H40" s="29">
        <v>660</v>
      </c>
      <c r="J40" s="29">
        <f t="shared" si="0"/>
        <v>660</v>
      </c>
      <c r="K40" s="29">
        <f t="shared" si="1"/>
        <v>0</v>
      </c>
      <c r="L40" s="24">
        <f t="shared" si="2"/>
        <v>1</v>
      </c>
      <c r="M40" s="24" t="str">
        <f>VLOOKUP(L40,mês!A:B,2,0)</f>
        <v>Janeiro</v>
      </c>
      <c r="N40" s="24" t="str">
        <f t="shared" si="3"/>
        <v xml:space="preserve">Diretoria </v>
      </c>
    </row>
    <row r="41" spans="1:14" ht="57" customHeight="1" x14ac:dyDescent="0.2">
      <c r="A41" s="24" t="s">
        <v>144</v>
      </c>
      <c r="B41" s="25">
        <v>45671</v>
      </c>
      <c r="C41" s="26">
        <v>18824</v>
      </c>
      <c r="D41" s="26" t="s">
        <v>65</v>
      </c>
      <c r="E41" s="27" t="s">
        <v>152</v>
      </c>
      <c r="F41" s="28" t="s">
        <v>153</v>
      </c>
      <c r="G41" s="26" t="s">
        <v>68</v>
      </c>
      <c r="H41" s="29">
        <v>39009.949999999997</v>
      </c>
      <c r="J41" s="29">
        <f t="shared" si="0"/>
        <v>39009.949999999997</v>
      </c>
      <c r="K41" s="29">
        <f t="shared" si="1"/>
        <v>0</v>
      </c>
      <c r="L41" s="24">
        <f t="shared" si="2"/>
        <v>1</v>
      </c>
      <c r="M41" s="24" t="str">
        <f>VLOOKUP(L41,mês!A:B,2,0)</f>
        <v>Janeiro</v>
      </c>
      <c r="N41" s="24" t="str">
        <f t="shared" si="3"/>
        <v xml:space="preserve">Diretoria </v>
      </c>
    </row>
    <row r="42" spans="1:14" ht="57" customHeight="1" x14ac:dyDescent="0.2">
      <c r="A42" s="24" t="s">
        <v>144</v>
      </c>
      <c r="B42" s="25">
        <v>45672</v>
      </c>
      <c r="C42" s="26">
        <v>18836</v>
      </c>
      <c r="D42" s="26" t="s">
        <v>73</v>
      </c>
      <c r="E42" s="27" t="s">
        <v>154</v>
      </c>
      <c r="F42" s="28" t="s">
        <v>155</v>
      </c>
      <c r="G42" s="26" t="s">
        <v>68</v>
      </c>
      <c r="H42" s="29">
        <v>141155.41</v>
      </c>
      <c r="J42" s="29">
        <f t="shared" si="0"/>
        <v>141155.41</v>
      </c>
      <c r="K42" s="29">
        <f t="shared" si="1"/>
        <v>0</v>
      </c>
      <c r="L42" s="24">
        <f t="shared" si="2"/>
        <v>1</v>
      </c>
      <c r="M42" s="24" t="str">
        <f>VLOOKUP(L42,mês!A:B,2,0)</f>
        <v>Janeiro</v>
      </c>
      <c r="N42" s="24" t="str">
        <f t="shared" si="3"/>
        <v xml:space="preserve">Diretoria </v>
      </c>
    </row>
    <row r="43" spans="1:14" ht="57" customHeight="1" x14ac:dyDescent="0.2">
      <c r="A43" s="24" t="s">
        <v>144</v>
      </c>
      <c r="B43" s="25">
        <v>45673</v>
      </c>
      <c r="C43" s="26">
        <v>18841</v>
      </c>
      <c r="D43" s="26" t="s">
        <v>65</v>
      </c>
      <c r="E43" s="27" t="s">
        <v>156</v>
      </c>
      <c r="F43" s="28" t="s">
        <v>157</v>
      </c>
      <c r="G43" s="26" t="s">
        <v>68</v>
      </c>
      <c r="H43" s="29">
        <v>34220.75</v>
      </c>
      <c r="J43" s="29">
        <f t="shared" si="0"/>
        <v>34220.75</v>
      </c>
      <c r="K43" s="29">
        <f t="shared" si="1"/>
        <v>0</v>
      </c>
      <c r="L43" s="24">
        <f t="shared" si="2"/>
        <v>1</v>
      </c>
      <c r="M43" s="24" t="str">
        <f>VLOOKUP(L43,mês!A:B,2,0)</f>
        <v>Janeiro</v>
      </c>
      <c r="N43" s="24" t="str">
        <f t="shared" si="3"/>
        <v xml:space="preserve">Diretoria </v>
      </c>
    </row>
    <row r="44" spans="1:14" ht="57" customHeight="1" x14ac:dyDescent="0.2">
      <c r="A44" s="24" t="s">
        <v>144</v>
      </c>
      <c r="B44" s="25">
        <v>45673</v>
      </c>
      <c r="C44" s="26">
        <v>18842</v>
      </c>
      <c r="D44" s="26" t="s">
        <v>65</v>
      </c>
      <c r="E44" s="27" t="s">
        <v>156</v>
      </c>
      <c r="F44" s="28" t="s">
        <v>158</v>
      </c>
      <c r="G44" s="26" t="s">
        <v>68</v>
      </c>
      <c r="H44" s="29">
        <v>25821.5</v>
      </c>
      <c r="J44" s="29">
        <f t="shared" si="0"/>
        <v>25821.5</v>
      </c>
      <c r="K44" s="29">
        <f t="shared" si="1"/>
        <v>0</v>
      </c>
      <c r="L44" s="24">
        <f t="shared" si="2"/>
        <v>1</v>
      </c>
      <c r="M44" s="24" t="str">
        <f>VLOOKUP(L44,mês!A:B,2,0)</f>
        <v>Janeiro</v>
      </c>
      <c r="N44" s="24" t="str">
        <f t="shared" si="3"/>
        <v xml:space="preserve">Diretoria </v>
      </c>
    </row>
    <row r="45" spans="1:14" ht="57" customHeight="1" x14ac:dyDescent="0.2">
      <c r="A45" s="24" t="s">
        <v>144</v>
      </c>
      <c r="B45" s="25">
        <v>45673</v>
      </c>
      <c r="C45" s="26">
        <v>18843</v>
      </c>
      <c r="D45" s="26" t="s">
        <v>65</v>
      </c>
      <c r="E45" s="27" t="s">
        <v>66</v>
      </c>
      <c r="F45" s="28" t="s">
        <v>159</v>
      </c>
      <c r="G45" s="26" t="s">
        <v>68</v>
      </c>
      <c r="H45" s="29">
        <v>10000</v>
      </c>
      <c r="J45" s="29">
        <f t="shared" si="0"/>
        <v>10000</v>
      </c>
      <c r="K45" s="29">
        <f t="shared" si="1"/>
        <v>0</v>
      </c>
      <c r="L45" s="24">
        <f t="shared" si="2"/>
        <v>1</v>
      </c>
      <c r="M45" s="24" t="str">
        <f>VLOOKUP(L45,mês!A:B,2,0)</f>
        <v>Janeiro</v>
      </c>
      <c r="N45" s="24" t="str">
        <f t="shared" si="3"/>
        <v xml:space="preserve">Diretoria </v>
      </c>
    </row>
    <row r="46" spans="1:14" ht="57" customHeight="1" x14ac:dyDescent="0.2">
      <c r="A46" s="24" t="s">
        <v>144</v>
      </c>
      <c r="B46" s="25">
        <v>45673</v>
      </c>
      <c r="C46" s="26">
        <v>18844</v>
      </c>
      <c r="D46" s="26" t="s">
        <v>65</v>
      </c>
      <c r="E46" s="27" t="s">
        <v>66</v>
      </c>
      <c r="F46" s="28" t="s">
        <v>160</v>
      </c>
      <c r="G46" s="26" t="s">
        <v>68</v>
      </c>
      <c r="H46" s="29">
        <v>10000</v>
      </c>
      <c r="J46" s="29">
        <f t="shared" si="0"/>
        <v>10000</v>
      </c>
      <c r="K46" s="29">
        <f t="shared" si="1"/>
        <v>0</v>
      </c>
      <c r="L46" s="24">
        <f t="shared" si="2"/>
        <v>1</v>
      </c>
      <c r="M46" s="24" t="str">
        <f>VLOOKUP(L46,mês!A:B,2,0)</f>
        <v>Janeiro</v>
      </c>
      <c r="N46" s="24" t="str">
        <f t="shared" si="3"/>
        <v xml:space="preserve">Diretoria </v>
      </c>
    </row>
    <row r="47" spans="1:14" ht="57" customHeight="1" x14ac:dyDescent="0.2">
      <c r="A47" s="24" t="s">
        <v>144</v>
      </c>
      <c r="B47" s="25">
        <v>45673</v>
      </c>
      <c r="C47" s="26">
        <v>18848</v>
      </c>
      <c r="D47" s="26" t="s">
        <v>161</v>
      </c>
      <c r="E47" s="27" t="s">
        <v>162</v>
      </c>
      <c r="F47" s="28" t="s">
        <v>163</v>
      </c>
      <c r="G47" s="26" t="s">
        <v>68</v>
      </c>
      <c r="H47" s="29">
        <v>2560</v>
      </c>
      <c r="J47" s="29">
        <f t="shared" si="0"/>
        <v>2560</v>
      </c>
      <c r="K47" s="29">
        <f t="shared" si="1"/>
        <v>0</v>
      </c>
      <c r="L47" s="24">
        <f t="shared" si="2"/>
        <v>1</v>
      </c>
      <c r="M47" s="24" t="str">
        <f>VLOOKUP(L47,mês!A:B,2,0)</f>
        <v>Janeiro</v>
      </c>
      <c r="N47" s="24" t="str">
        <f t="shared" si="3"/>
        <v xml:space="preserve">Diretoria </v>
      </c>
    </row>
    <row r="48" spans="1:14" ht="57" customHeight="1" x14ac:dyDescent="0.2">
      <c r="A48" s="24" t="s">
        <v>144</v>
      </c>
      <c r="B48" s="25">
        <v>45673</v>
      </c>
      <c r="C48" s="26">
        <v>18849</v>
      </c>
      <c r="D48" s="26" t="s">
        <v>65</v>
      </c>
      <c r="E48" s="27" t="s">
        <v>136</v>
      </c>
      <c r="F48" s="28" t="s">
        <v>164</v>
      </c>
      <c r="G48" s="26" t="s">
        <v>68</v>
      </c>
      <c r="H48" s="29">
        <v>5173.01</v>
      </c>
      <c r="J48" s="29">
        <f t="shared" si="0"/>
        <v>5173.01</v>
      </c>
      <c r="K48" s="29">
        <f t="shared" si="1"/>
        <v>0</v>
      </c>
      <c r="L48" s="24">
        <f t="shared" si="2"/>
        <v>1</v>
      </c>
      <c r="M48" s="24" t="str">
        <f>VLOOKUP(L48,mês!A:B,2,0)</f>
        <v>Janeiro</v>
      </c>
      <c r="N48" s="24" t="str">
        <f t="shared" si="3"/>
        <v xml:space="preserve">Diretoria </v>
      </c>
    </row>
    <row r="49" spans="1:14" ht="57" customHeight="1" x14ac:dyDescent="0.2">
      <c r="A49" s="24" t="s">
        <v>144</v>
      </c>
      <c r="B49" s="25">
        <v>45673</v>
      </c>
      <c r="C49" s="26">
        <v>18850</v>
      </c>
      <c r="D49" s="26" t="s">
        <v>65</v>
      </c>
      <c r="E49" s="27" t="s">
        <v>136</v>
      </c>
      <c r="F49" s="28" t="s">
        <v>165</v>
      </c>
      <c r="G49" s="26" t="s">
        <v>68</v>
      </c>
      <c r="H49" s="29">
        <v>3634</v>
      </c>
      <c r="J49" s="29">
        <f t="shared" si="0"/>
        <v>3634</v>
      </c>
      <c r="K49" s="29">
        <f t="shared" si="1"/>
        <v>0</v>
      </c>
      <c r="L49" s="24">
        <f t="shared" si="2"/>
        <v>1</v>
      </c>
      <c r="M49" s="24" t="str">
        <f>VLOOKUP(L49,mês!A:B,2,0)</f>
        <v>Janeiro</v>
      </c>
      <c r="N49" s="24" t="str">
        <f t="shared" si="3"/>
        <v xml:space="preserve">Diretoria </v>
      </c>
    </row>
    <row r="50" spans="1:14" ht="57" customHeight="1" x14ac:dyDescent="0.2">
      <c r="A50" s="24" t="s">
        <v>144</v>
      </c>
      <c r="B50" s="25">
        <v>45673</v>
      </c>
      <c r="C50" s="26">
        <v>18847</v>
      </c>
      <c r="D50" s="26" t="s">
        <v>96</v>
      </c>
      <c r="E50" s="27" t="s">
        <v>166</v>
      </c>
      <c r="F50" s="28" t="s">
        <v>167</v>
      </c>
      <c r="G50" s="26" t="s">
        <v>68</v>
      </c>
      <c r="H50" s="29">
        <v>1851</v>
      </c>
      <c r="J50" s="29">
        <f t="shared" si="0"/>
        <v>1851</v>
      </c>
      <c r="K50" s="29">
        <f t="shared" si="1"/>
        <v>0</v>
      </c>
      <c r="L50" s="24">
        <f t="shared" si="2"/>
        <v>1</v>
      </c>
      <c r="M50" s="24" t="str">
        <f>VLOOKUP(L50,mês!A:B,2,0)</f>
        <v>Janeiro</v>
      </c>
      <c r="N50" s="24" t="str">
        <f t="shared" si="3"/>
        <v xml:space="preserve">Diretoria </v>
      </c>
    </row>
    <row r="51" spans="1:14" ht="57" customHeight="1" x14ac:dyDescent="0.2">
      <c r="A51" s="24" t="s">
        <v>144</v>
      </c>
      <c r="B51" s="25">
        <v>45674</v>
      </c>
      <c r="C51" s="26">
        <v>18851</v>
      </c>
      <c r="D51" s="26" t="s">
        <v>65</v>
      </c>
      <c r="E51" s="27" t="s">
        <v>112</v>
      </c>
      <c r="F51" s="28" t="s">
        <v>168</v>
      </c>
      <c r="G51" s="26" t="s">
        <v>68</v>
      </c>
      <c r="H51" s="29">
        <v>25201</v>
      </c>
      <c r="J51" s="29">
        <f t="shared" si="0"/>
        <v>25201</v>
      </c>
      <c r="K51" s="29">
        <f t="shared" si="1"/>
        <v>0</v>
      </c>
      <c r="L51" s="24">
        <f t="shared" si="2"/>
        <v>1</v>
      </c>
      <c r="M51" s="24" t="str">
        <f>VLOOKUP(L51,mês!A:B,2,0)</f>
        <v>Janeiro</v>
      </c>
      <c r="N51" s="24" t="str">
        <f t="shared" si="3"/>
        <v xml:space="preserve">Diretoria </v>
      </c>
    </row>
    <row r="52" spans="1:14" ht="57" customHeight="1" x14ac:dyDescent="0.2">
      <c r="A52" s="24" t="s">
        <v>144</v>
      </c>
      <c r="B52" s="25">
        <v>45677</v>
      </c>
      <c r="C52" s="26">
        <v>18859</v>
      </c>
      <c r="D52" s="26" t="s">
        <v>169</v>
      </c>
      <c r="E52" s="27" t="s">
        <v>170</v>
      </c>
      <c r="F52" s="28" t="s">
        <v>171</v>
      </c>
      <c r="G52" s="26" t="s">
        <v>68</v>
      </c>
      <c r="H52" s="29">
        <v>10800</v>
      </c>
      <c r="J52" s="29">
        <f t="shared" si="0"/>
        <v>10800</v>
      </c>
      <c r="K52" s="29">
        <f t="shared" si="1"/>
        <v>0</v>
      </c>
      <c r="L52" s="24">
        <f t="shared" si="2"/>
        <v>1</v>
      </c>
      <c r="M52" s="24" t="str">
        <f>VLOOKUP(L52,mês!A:B,2,0)</f>
        <v>Janeiro</v>
      </c>
      <c r="N52" s="24" t="str">
        <f t="shared" si="3"/>
        <v xml:space="preserve">Diretoria </v>
      </c>
    </row>
    <row r="53" spans="1:14" ht="57" customHeight="1" x14ac:dyDescent="0.2">
      <c r="A53" s="24" t="s">
        <v>144</v>
      </c>
      <c r="B53" s="25">
        <v>45678</v>
      </c>
      <c r="C53" s="26">
        <v>18835</v>
      </c>
      <c r="D53" s="26" t="s">
        <v>91</v>
      </c>
      <c r="E53" s="27" t="s">
        <v>74</v>
      </c>
      <c r="F53" s="28" t="s">
        <v>172</v>
      </c>
      <c r="G53" s="26" t="s">
        <v>68</v>
      </c>
      <c r="H53" s="29">
        <v>258.05</v>
      </c>
      <c r="J53" s="29">
        <f t="shared" si="0"/>
        <v>258.05</v>
      </c>
      <c r="K53" s="29">
        <f t="shared" si="1"/>
        <v>0</v>
      </c>
      <c r="L53" s="24">
        <f t="shared" si="2"/>
        <v>1</v>
      </c>
      <c r="M53" s="24" t="str">
        <f>VLOOKUP(L53,mês!A:B,2,0)</f>
        <v>Janeiro</v>
      </c>
      <c r="N53" s="24" t="str">
        <f t="shared" si="3"/>
        <v xml:space="preserve">Diretoria </v>
      </c>
    </row>
    <row r="54" spans="1:14" ht="57" customHeight="1" x14ac:dyDescent="0.2">
      <c r="A54" s="24" t="s">
        <v>144</v>
      </c>
      <c r="B54" s="25">
        <v>45679</v>
      </c>
      <c r="C54" s="26">
        <v>18860</v>
      </c>
      <c r="D54" s="26" t="s">
        <v>65</v>
      </c>
      <c r="E54" s="27" t="s">
        <v>173</v>
      </c>
      <c r="F54" s="28" t="s">
        <v>174</v>
      </c>
      <c r="G54" s="26" t="s">
        <v>68</v>
      </c>
      <c r="H54" s="29">
        <v>20328</v>
      </c>
      <c r="J54" s="29">
        <f t="shared" si="0"/>
        <v>20328</v>
      </c>
      <c r="K54" s="29">
        <f t="shared" si="1"/>
        <v>0</v>
      </c>
      <c r="L54" s="24">
        <f t="shared" si="2"/>
        <v>1</v>
      </c>
      <c r="M54" s="24" t="str">
        <f>VLOOKUP(L54,mês!A:B,2,0)</f>
        <v>Janeiro</v>
      </c>
      <c r="N54" s="24" t="str">
        <f t="shared" si="3"/>
        <v xml:space="preserve">Diretoria </v>
      </c>
    </row>
    <row r="55" spans="1:14" ht="57" customHeight="1" x14ac:dyDescent="0.2">
      <c r="A55" s="24" t="s">
        <v>144</v>
      </c>
      <c r="B55" s="25">
        <v>45680</v>
      </c>
      <c r="C55" s="26">
        <v>18865</v>
      </c>
      <c r="D55" s="26" t="s">
        <v>65</v>
      </c>
      <c r="E55" s="27" t="s">
        <v>136</v>
      </c>
      <c r="F55" s="28" t="s">
        <v>175</v>
      </c>
      <c r="G55" s="26" t="s">
        <v>68</v>
      </c>
      <c r="H55" s="29">
        <v>15455.75</v>
      </c>
      <c r="J55" s="29">
        <f t="shared" si="0"/>
        <v>15455.75</v>
      </c>
      <c r="K55" s="29">
        <f t="shared" si="1"/>
        <v>0</v>
      </c>
      <c r="L55" s="24">
        <f t="shared" si="2"/>
        <v>1</v>
      </c>
      <c r="M55" s="24" t="str">
        <f>VLOOKUP(L55,mês!A:B,2,0)</f>
        <v>Janeiro</v>
      </c>
      <c r="N55" s="24" t="str">
        <f t="shared" si="3"/>
        <v xml:space="preserve">Diretoria </v>
      </c>
    </row>
    <row r="56" spans="1:14" ht="57" customHeight="1" x14ac:dyDescent="0.2">
      <c r="A56" s="24" t="s">
        <v>144</v>
      </c>
      <c r="B56" s="25">
        <v>45684</v>
      </c>
      <c r="C56" s="26">
        <v>18872</v>
      </c>
      <c r="D56" s="26" t="s">
        <v>91</v>
      </c>
      <c r="E56" s="27" t="s">
        <v>176</v>
      </c>
      <c r="F56" s="28" t="s">
        <v>177</v>
      </c>
      <c r="G56" s="26" t="s">
        <v>68</v>
      </c>
      <c r="H56" s="29">
        <v>516.53</v>
      </c>
      <c r="J56" s="29">
        <f t="shared" si="0"/>
        <v>516.53</v>
      </c>
      <c r="K56" s="29">
        <f t="shared" si="1"/>
        <v>0</v>
      </c>
      <c r="L56" s="24">
        <f t="shared" si="2"/>
        <v>1</v>
      </c>
      <c r="M56" s="24" t="str">
        <f>VLOOKUP(L56,mês!A:B,2,0)</f>
        <v>Janeiro</v>
      </c>
      <c r="N56" s="24" t="str">
        <f t="shared" si="3"/>
        <v xml:space="preserve">Diretoria </v>
      </c>
    </row>
    <row r="57" spans="1:14" ht="57" customHeight="1" x14ac:dyDescent="0.2">
      <c r="A57" s="24" t="s">
        <v>144</v>
      </c>
      <c r="B57" s="25">
        <v>45684</v>
      </c>
      <c r="C57" s="26">
        <v>18873</v>
      </c>
      <c r="D57" s="26" t="s">
        <v>65</v>
      </c>
      <c r="E57" s="27" t="s">
        <v>178</v>
      </c>
      <c r="F57" s="28" t="s">
        <v>179</v>
      </c>
      <c r="G57" s="26" t="s">
        <v>68</v>
      </c>
      <c r="H57" s="29">
        <v>0.23</v>
      </c>
      <c r="J57" s="29">
        <f t="shared" si="0"/>
        <v>0.23</v>
      </c>
      <c r="K57" s="29">
        <f t="shared" si="1"/>
        <v>0</v>
      </c>
      <c r="L57" s="24">
        <f t="shared" si="2"/>
        <v>1</v>
      </c>
      <c r="M57" s="24" t="str">
        <f>VLOOKUP(L57,mês!A:B,2,0)</f>
        <v>Janeiro</v>
      </c>
      <c r="N57" s="24" t="str">
        <f t="shared" si="3"/>
        <v xml:space="preserve">Diretoria </v>
      </c>
    </row>
    <row r="58" spans="1:14" ht="57" customHeight="1" x14ac:dyDescent="0.2">
      <c r="A58" s="24" t="s">
        <v>144</v>
      </c>
      <c r="B58" s="25">
        <v>45685</v>
      </c>
      <c r="C58" s="26">
        <v>18881</v>
      </c>
      <c r="D58" s="26" t="s">
        <v>65</v>
      </c>
      <c r="E58" s="27" t="s">
        <v>173</v>
      </c>
      <c r="F58" s="28" t="s">
        <v>180</v>
      </c>
      <c r="G58" s="26" t="s">
        <v>68</v>
      </c>
      <c r="H58" s="29">
        <v>20328</v>
      </c>
      <c r="J58" s="29">
        <f t="shared" si="0"/>
        <v>20328</v>
      </c>
      <c r="K58" s="29">
        <f t="shared" si="1"/>
        <v>0</v>
      </c>
      <c r="L58" s="24">
        <f t="shared" si="2"/>
        <v>1</v>
      </c>
      <c r="M58" s="24" t="str">
        <f>VLOOKUP(L58,mês!A:B,2,0)</f>
        <v>Janeiro</v>
      </c>
      <c r="N58" s="24" t="str">
        <f t="shared" si="3"/>
        <v xml:space="preserve">Diretoria </v>
      </c>
    </row>
    <row r="59" spans="1:14" ht="57" customHeight="1" x14ac:dyDescent="0.2">
      <c r="A59" s="24" t="s">
        <v>144</v>
      </c>
      <c r="B59" s="25">
        <v>45685</v>
      </c>
      <c r="C59" s="26">
        <v>18882</v>
      </c>
      <c r="D59" s="26" t="s">
        <v>65</v>
      </c>
      <c r="E59" s="27" t="s">
        <v>173</v>
      </c>
      <c r="F59" s="28" t="s">
        <v>181</v>
      </c>
      <c r="G59" s="26" t="s">
        <v>68</v>
      </c>
      <c r="H59" s="29">
        <v>20328</v>
      </c>
      <c r="J59" s="29">
        <f t="shared" si="0"/>
        <v>20328</v>
      </c>
      <c r="K59" s="29">
        <f t="shared" si="1"/>
        <v>0</v>
      </c>
      <c r="L59" s="24">
        <f t="shared" si="2"/>
        <v>1</v>
      </c>
      <c r="M59" s="24" t="str">
        <f>VLOOKUP(L59,mês!A:B,2,0)</f>
        <v>Janeiro</v>
      </c>
      <c r="N59" s="24" t="str">
        <f t="shared" si="3"/>
        <v xml:space="preserve">Diretoria </v>
      </c>
    </row>
    <row r="60" spans="1:14" ht="57" customHeight="1" x14ac:dyDescent="0.2">
      <c r="A60" s="24" t="s">
        <v>144</v>
      </c>
      <c r="B60" s="25">
        <v>45686</v>
      </c>
      <c r="C60" s="26">
        <v>18884</v>
      </c>
      <c r="D60" s="26" t="s">
        <v>65</v>
      </c>
      <c r="E60" s="27" t="s">
        <v>182</v>
      </c>
      <c r="F60" s="28" t="s">
        <v>183</v>
      </c>
      <c r="G60" s="26" t="s">
        <v>68</v>
      </c>
      <c r="H60" s="29">
        <v>1600</v>
      </c>
      <c r="J60" s="29">
        <f t="shared" si="0"/>
        <v>1600</v>
      </c>
      <c r="K60" s="29">
        <f t="shared" si="1"/>
        <v>0</v>
      </c>
      <c r="L60" s="24">
        <f t="shared" si="2"/>
        <v>1</v>
      </c>
      <c r="M60" s="24" t="str">
        <f>VLOOKUP(L60,mês!A:B,2,0)</f>
        <v>Janeiro</v>
      </c>
      <c r="N60" s="24" t="str">
        <f t="shared" si="3"/>
        <v xml:space="preserve">Diretoria </v>
      </c>
    </row>
    <row r="61" spans="1:14" ht="57" customHeight="1" x14ac:dyDescent="0.2">
      <c r="A61" s="24" t="s">
        <v>144</v>
      </c>
      <c r="B61" s="25">
        <v>45686</v>
      </c>
      <c r="C61" s="26">
        <v>18888</v>
      </c>
      <c r="D61" s="26" t="s">
        <v>184</v>
      </c>
      <c r="E61" s="27" t="s">
        <v>185</v>
      </c>
      <c r="F61" s="28" t="s">
        <v>186</v>
      </c>
      <c r="G61" s="26" t="s">
        <v>68</v>
      </c>
      <c r="H61" s="29">
        <v>22710</v>
      </c>
      <c r="J61" s="29">
        <f t="shared" si="0"/>
        <v>22710</v>
      </c>
      <c r="K61" s="29">
        <f t="shared" si="1"/>
        <v>0</v>
      </c>
      <c r="L61" s="24">
        <f t="shared" si="2"/>
        <v>1</v>
      </c>
      <c r="M61" s="24" t="str">
        <f>VLOOKUP(L61,mês!A:B,2,0)</f>
        <v>Janeiro</v>
      </c>
      <c r="N61" s="24" t="str">
        <f t="shared" si="3"/>
        <v xml:space="preserve">Diretoria </v>
      </c>
    </row>
    <row r="62" spans="1:14" ht="57" customHeight="1" x14ac:dyDescent="0.2">
      <c r="A62" s="24" t="s">
        <v>144</v>
      </c>
      <c r="B62" s="25">
        <v>45686</v>
      </c>
      <c r="C62" s="26">
        <v>18891</v>
      </c>
      <c r="D62" s="26" t="s">
        <v>65</v>
      </c>
      <c r="E62" s="27" t="s">
        <v>187</v>
      </c>
      <c r="F62" s="28" t="s">
        <v>188</v>
      </c>
      <c r="G62" s="26" t="s">
        <v>68</v>
      </c>
      <c r="H62" s="29">
        <v>37.799999999999997</v>
      </c>
      <c r="J62" s="29">
        <f t="shared" si="0"/>
        <v>37.799999999999997</v>
      </c>
      <c r="K62" s="29">
        <f t="shared" si="1"/>
        <v>0</v>
      </c>
      <c r="L62" s="24">
        <f t="shared" si="2"/>
        <v>1</v>
      </c>
      <c r="M62" s="24" t="str">
        <f>VLOOKUP(L62,mês!A:B,2,0)</f>
        <v>Janeiro</v>
      </c>
      <c r="N62" s="24" t="str">
        <f t="shared" si="3"/>
        <v xml:space="preserve">Diretoria </v>
      </c>
    </row>
    <row r="63" spans="1:14" ht="57" customHeight="1" x14ac:dyDescent="0.2">
      <c r="A63" s="24" t="s">
        <v>144</v>
      </c>
      <c r="B63" s="25">
        <v>45687</v>
      </c>
      <c r="C63" s="26">
        <v>18898</v>
      </c>
      <c r="D63" s="26" t="s">
        <v>189</v>
      </c>
      <c r="E63" s="27" t="s">
        <v>190</v>
      </c>
      <c r="F63" s="28" t="s">
        <v>191</v>
      </c>
      <c r="G63" s="26" t="s">
        <v>68</v>
      </c>
      <c r="H63" s="29">
        <v>230</v>
      </c>
      <c r="J63" s="29">
        <f t="shared" si="0"/>
        <v>230</v>
      </c>
      <c r="K63" s="29">
        <f t="shared" si="1"/>
        <v>0</v>
      </c>
      <c r="L63" s="24">
        <f t="shared" si="2"/>
        <v>1</v>
      </c>
      <c r="M63" s="24" t="str">
        <f>VLOOKUP(L63,mês!A:B,2,0)</f>
        <v>Janeiro</v>
      </c>
      <c r="N63" s="24" t="str">
        <f t="shared" si="3"/>
        <v xml:space="preserve">Diretoria </v>
      </c>
    </row>
    <row r="64" spans="1:14" ht="57" customHeight="1" x14ac:dyDescent="0.2">
      <c r="A64" s="24" t="s">
        <v>144</v>
      </c>
      <c r="B64" s="25">
        <v>45687</v>
      </c>
      <c r="C64" s="26">
        <v>18899</v>
      </c>
      <c r="D64" s="26" t="s">
        <v>169</v>
      </c>
      <c r="E64" s="27" t="s">
        <v>170</v>
      </c>
      <c r="F64" s="28" t="s">
        <v>192</v>
      </c>
      <c r="G64" s="26" t="s">
        <v>68</v>
      </c>
      <c r="H64" s="29">
        <v>10800</v>
      </c>
      <c r="J64" s="29">
        <f t="shared" si="0"/>
        <v>10800</v>
      </c>
      <c r="K64" s="29">
        <f t="shared" si="1"/>
        <v>0</v>
      </c>
      <c r="L64" s="24">
        <f t="shared" si="2"/>
        <v>1</v>
      </c>
      <c r="M64" s="24" t="str">
        <f>VLOOKUP(L64,mês!A:B,2,0)</f>
        <v>Janeiro</v>
      </c>
      <c r="N64" s="24" t="str">
        <f t="shared" si="3"/>
        <v xml:space="preserve">Diretoria </v>
      </c>
    </row>
    <row r="65" spans="1:14" ht="57" customHeight="1" x14ac:dyDescent="0.2">
      <c r="A65" s="24" t="s">
        <v>144</v>
      </c>
      <c r="B65" s="25">
        <v>45687</v>
      </c>
      <c r="C65" s="26">
        <v>18900</v>
      </c>
      <c r="D65" s="26" t="s">
        <v>169</v>
      </c>
      <c r="E65" s="27" t="s">
        <v>193</v>
      </c>
      <c r="F65" s="28" t="s">
        <v>194</v>
      </c>
      <c r="G65" s="26" t="s">
        <v>68</v>
      </c>
      <c r="H65" s="29">
        <v>5090</v>
      </c>
      <c r="J65" s="29">
        <f t="shared" si="0"/>
        <v>5090</v>
      </c>
      <c r="K65" s="29">
        <f t="shared" si="1"/>
        <v>0</v>
      </c>
      <c r="L65" s="24">
        <f t="shared" si="2"/>
        <v>1</v>
      </c>
      <c r="M65" s="24" t="str">
        <f>VLOOKUP(L65,mês!A:B,2,0)</f>
        <v>Janeiro</v>
      </c>
      <c r="N65" s="24" t="str">
        <f t="shared" si="3"/>
        <v xml:space="preserve">Diretoria </v>
      </c>
    </row>
    <row r="66" spans="1:14" ht="57" customHeight="1" x14ac:dyDescent="0.2">
      <c r="A66" s="24" t="s">
        <v>144</v>
      </c>
      <c r="B66" s="25">
        <v>45688</v>
      </c>
      <c r="C66" s="26">
        <v>18880</v>
      </c>
      <c r="D66" s="26" t="s">
        <v>65</v>
      </c>
      <c r="E66" s="27" t="s">
        <v>74</v>
      </c>
      <c r="F66" s="28" t="s">
        <v>195</v>
      </c>
      <c r="G66" s="26" t="s">
        <v>68</v>
      </c>
      <c r="H66" s="29">
        <v>19.53</v>
      </c>
      <c r="J66" s="29">
        <f t="shared" si="0"/>
        <v>19.53</v>
      </c>
      <c r="K66" s="29">
        <f t="shared" si="1"/>
        <v>0</v>
      </c>
      <c r="L66" s="24">
        <f t="shared" si="2"/>
        <v>1</v>
      </c>
      <c r="M66" s="24" t="str">
        <f>VLOOKUP(L66,mês!A:B,2,0)</f>
        <v>Janeiro</v>
      </c>
      <c r="N66" s="24" t="str">
        <f t="shared" si="3"/>
        <v xml:space="preserve">Diretoria </v>
      </c>
    </row>
    <row r="67" spans="1:14" ht="57" customHeight="1" x14ac:dyDescent="0.2">
      <c r="A67" s="24" t="s">
        <v>144</v>
      </c>
      <c r="B67" s="25">
        <v>45688</v>
      </c>
      <c r="C67" s="26">
        <v>18906</v>
      </c>
      <c r="D67" s="26" t="s">
        <v>65</v>
      </c>
      <c r="E67" s="27" t="s">
        <v>196</v>
      </c>
      <c r="F67" s="28" t="s">
        <v>197</v>
      </c>
      <c r="G67" s="26" t="s">
        <v>68</v>
      </c>
      <c r="H67" s="29">
        <v>1133.8</v>
      </c>
      <c r="J67" s="29">
        <f t="shared" ref="J67:J130" si="4">IF(G67="Não",0,H67)</f>
        <v>1133.8</v>
      </c>
      <c r="K67" s="29">
        <f t="shared" ref="K67:K130" si="5">IF(G67="Não",H67,0)</f>
        <v>0</v>
      </c>
      <c r="L67" s="24">
        <f t="shared" ref="L67:L130" si="6">MONTH(B67)</f>
        <v>1</v>
      </c>
      <c r="M67" s="24" t="str">
        <f>VLOOKUP(L67,mês!A:B,2,0)</f>
        <v>Janeiro</v>
      </c>
      <c r="N67" s="24" t="str">
        <f t="shared" ref="N67:N130" si="7">LEFT(A67,SEARCH("-",A67)-1)</f>
        <v xml:space="preserve">Diretoria </v>
      </c>
    </row>
    <row r="68" spans="1:14" ht="57" customHeight="1" x14ac:dyDescent="0.2">
      <c r="A68" s="24" t="s">
        <v>144</v>
      </c>
      <c r="B68" s="25">
        <v>45688</v>
      </c>
      <c r="C68" s="26">
        <v>18909</v>
      </c>
      <c r="D68" s="26" t="s">
        <v>65</v>
      </c>
      <c r="E68" s="27" t="s">
        <v>198</v>
      </c>
      <c r="F68" s="28" t="s">
        <v>199</v>
      </c>
      <c r="G68" s="26" t="s">
        <v>68</v>
      </c>
      <c r="H68" s="29">
        <v>996.23</v>
      </c>
      <c r="J68" s="29">
        <f t="shared" si="4"/>
        <v>996.23</v>
      </c>
      <c r="K68" s="29">
        <f t="shared" si="5"/>
        <v>0</v>
      </c>
      <c r="L68" s="24">
        <f t="shared" si="6"/>
        <v>1</v>
      </c>
      <c r="M68" s="24" t="str">
        <f>VLOOKUP(L68,mês!A:B,2,0)</f>
        <v>Janeiro</v>
      </c>
      <c r="N68" s="24" t="str">
        <f t="shared" si="7"/>
        <v xml:space="preserve">Diretoria </v>
      </c>
    </row>
    <row r="69" spans="1:14" ht="57" customHeight="1" x14ac:dyDescent="0.2">
      <c r="A69" s="24" t="s">
        <v>144</v>
      </c>
      <c r="B69" s="25">
        <v>45688</v>
      </c>
      <c r="C69" s="26">
        <v>18908</v>
      </c>
      <c r="D69" s="26" t="s">
        <v>169</v>
      </c>
      <c r="E69" s="27" t="s">
        <v>193</v>
      </c>
      <c r="F69" s="28" t="s">
        <v>200</v>
      </c>
      <c r="G69" s="26" t="s">
        <v>68</v>
      </c>
      <c r="H69" s="29">
        <v>5090</v>
      </c>
      <c r="J69" s="29">
        <f t="shared" si="4"/>
        <v>5090</v>
      </c>
      <c r="K69" s="29">
        <f t="shared" si="5"/>
        <v>0</v>
      </c>
      <c r="L69" s="24">
        <f t="shared" si="6"/>
        <v>1</v>
      </c>
      <c r="M69" s="24" t="str">
        <f>VLOOKUP(L69,mês!A:B,2,0)</f>
        <v>Janeiro</v>
      </c>
      <c r="N69" s="24" t="str">
        <f t="shared" si="7"/>
        <v xml:space="preserve">Diretoria </v>
      </c>
    </row>
    <row r="70" spans="1:14" ht="57" customHeight="1" x14ac:dyDescent="0.2">
      <c r="A70" s="24" t="s">
        <v>144</v>
      </c>
      <c r="B70" s="25">
        <v>45692</v>
      </c>
      <c r="C70" s="26">
        <v>18874</v>
      </c>
      <c r="D70" s="26" t="s">
        <v>91</v>
      </c>
      <c r="E70" s="27" t="s">
        <v>201</v>
      </c>
      <c r="F70" s="28" t="s">
        <v>202</v>
      </c>
      <c r="G70" s="26" t="s">
        <v>68</v>
      </c>
      <c r="H70" s="29">
        <v>258.05</v>
      </c>
      <c r="J70" s="29">
        <f t="shared" si="4"/>
        <v>258.05</v>
      </c>
      <c r="K70" s="29">
        <f t="shared" si="5"/>
        <v>0</v>
      </c>
      <c r="L70" s="24">
        <f t="shared" si="6"/>
        <v>2</v>
      </c>
      <c r="M70" s="24" t="str">
        <f>VLOOKUP(L70,mês!A:B,2,0)</f>
        <v>Fevereiro</v>
      </c>
      <c r="N70" s="24" t="str">
        <f t="shared" si="7"/>
        <v xml:space="preserve">Diretoria </v>
      </c>
    </row>
    <row r="71" spans="1:14" ht="57" customHeight="1" x14ac:dyDescent="0.2">
      <c r="A71" s="24" t="s">
        <v>144</v>
      </c>
      <c r="B71" s="25">
        <v>45692</v>
      </c>
      <c r="C71" s="26">
        <v>18875</v>
      </c>
      <c r="D71" s="26" t="s">
        <v>91</v>
      </c>
      <c r="E71" s="27" t="s">
        <v>74</v>
      </c>
      <c r="F71" s="28" t="s">
        <v>203</v>
      </c>
      <c r="G71" s="26" t="s">
        <v>68</v>
      </c>
      <c r="H71" s="29">
        <v>258.05</v>
      </c>
      <c r="J71" s="29">
        <f t="shared" si="4"/>
        <v>258.05</v>
      </c>
      <c r="K71" s="29">
        <f t="shared" si="5"/>
        <v>0</v>
      </c>
      <c r="L71" s="24">
        <f t="shared" si="6"/>
        <v>2</v>
      </c>
      <c r="M71" s="24" t="str">
        <f>VLOOKUP(L71,mês!A:B,2,0)</f>
        <v>Fevereiro</v>
      </c>
      <c r="N71" s="24" t="str">
        <f t="shared" si="7"/>
        <v xml:space="preserve">Diretoria </v>
      </c>
    </row>
    <row r="72" spans="1:14" ht="57" customHeight="1" x14ac:dyDescent="0.2">
      <c r="A72" s="24" t="s">
        <v>144</v>
      </c>
      <c r="B72" s="25">
        <v>45693</v>
      </c>
      <c r="C72" s="26">
        <v>18924</v>
      </c>
      <c r="D72" s="26" t="s">
        <v>65</v>
      </c>
      <c r="E72" s="27" t="s">
        <v>136</v>
      </c>
      <c r="F72" s="28" t="s">
        <v>204</v>
      </c>
      <c r="G72" s="26" t="s">
        <v>68</v>
      </c>
      <c r="H72" s="29">
        <v>575.15</v>
      </c>
      <c r="J72" s="29">
        <f t="shared" si="4"/>
        <v>575.15</v>
      </c>
      <c r="K72" s="29">
        <f t="shared" si="5"/>
        <v>0</v>
      </c>
      <c r="L72" s="24">
        <f t="shared" si="6"/>
        <v>2</v>
      </c>
      <c r="M72" s="24" t="str">
        <f>VLOOKUP(L72,mês!A:B,2,0)</f>
        <v>Fevereiro</v>
      </c>
      <c r="N72" s="24" t="str">
        <f t="shared" si="7"/>
        <v xml:space="preserve">Diretoria </v>
      </c>
    </row>
    <row r="73" spans="1:14" ht="57" customHeight="1" x14ac:dyDescent="0.2">
      <c r="A73" s="24" t="s">
        <v>144</v>
      </c>
      <c r="B73" s="25">
        <v>45693</v>
      </c>
      <c r="C73" s="26">
        <v>18926</v>
      </c>
      <c r="D73" s="26" t="s">
        <v>65</v>
      </c>
      <c r="E73" s="27" t="s">
        <v>136</v>
      </c>
      <c r="F73" s="28" t="s">
        <v>205</v>
      </c>
      <c r="G73" s="26" t="s">
        <v>68</v>
      </c>
      <c r="H73" s="29">
        <v>2127.81</v>
      </c>
      <c r="J73" s="29">
        <f t="shared" si="4"/>
        <v>2127.81</v>
      </c>
      <c r="K73" s="29">
        <f t="shared" si="5"/>
        <v>0</v>
      </c>
      <c r="L73" s="24">
        <f t="shared" si="6"/>
        <v>2</v>
      </c>
      <c r="M73" s="24" t="str">
        <f>VLOOKUP(L73,mês!A:B,2,0)</f>
        <v>Fevereiro</v>
      </c>
      <c r="N73" s="24" t="str">
        <f t="shared" si="7"/>
        <v xml:space="preserve">Diretoria </v>
      </c>
    </row>
    <row r="74" spans="1:14" ht="57" customHeight="1" x14ac:dyDescent="0.2">
      <c r="A74" s="24" t="s">
        <v>144</v>
      </c>
      <c r="B74" s="25">
        <v>45693</v>
      </c>
      <c r="C74" s="26">
        <v>18927</v>
      </c>
      <c r="D74" s="26" t="s">
        <v>65</v>
      </c>
      <c r="E74" s="27" t="s">
        <v>136</v>
      </c>
      <c r="F74" s="28" t="s">
        <v>206</v>
      </c>
      <c r="G74" s="26" t="s">
        <v>68</v>
      </c>
      <c r="H74" s="29">
        <v>9600</v>
      </c>
      <c r="J74" s="29">
        <f t="shared" si="4"/>
        <v>9600</v>
      </c>
      <c r="K74" s="29">
        <f t="shared" si="5"/>
        <v>0</v>
      </c>
      <c r="L74" s="24">
        <f t="shared" si="6"/>
        <v>2</v>
      </c>
      <c r="M74" s="24" t="str">
        <f>VLOOKUP(L74,mês!A:B,2,0)</f>
        <v>Fevereiro</v>
      </c>
      <c r="N74" s="24" t="str">
        <f t="shared" si="7"/>
        <v xml:space="preserve">Diretoria </v>
      </c>
    </row>
    <row r="75" spans="1:14" ht="57" customHeight="1" x14ac:dyDescent="0.2">
      <c r="A75" s="24" t="s">
        <v>144</v>
      </c>
      <c r="B75" s="25">
        <v>45695</v>
      </c>
      <c r="C75" s="26">
        <v>18910</v>
      </c>
      <c r="D75" s="26" t="s">
        <v>91</v>
      </c>
      <c r="E75" s="27" t="s">
        <v>74</v>
      </c>
      <c r="F75" s="28" t="s">
        <v>207</v>
      </c>
      <c r="G75" s="26" t="s">
        <v>68</v>
      </c>
      <c r="H75" s="29">
        <v>25.86</v>
      </c>
      <c r="J75" s="29">
        <f t="shared" si="4"/>
        <v>25.86</v>
      </c>
      <c r="K75" s="29">
        <f t="shared" si="5"/>
        <v>0</v>
      </c>
      <c r="L75" s="24">
        <f t="shared" si="6"/>
        <v>2</v>
      </c>
      <c r="M75" s="24" t="str">
        <f>VLOOKUP(L75,mês!A:B,2,0)</f>
        <v>Fevereiro</v>
      </c>
      <c r="N75" s="24" t="str">
        <f t="shared" si="7"/>
        <v xml:space="preserve">Diretoria </v>
      </c>
    </row>
    <row r="76" spans="1:14" ht="57" customHeight="1" x14ac:dyDescent="0.2">
      <c r="A76" s="24" t="s">
        <v>144</v>
      </c>
      <c r="B76" s="25">
        <v>45695</v>
      </c>
      <c r="C76" s="26">
        <v>18932</v>
      </c>
      <c r="D76" s="26" t="s">
        <v>208</v>
      </c>
      <c r="E76" s="27" t="s">
        <v>209</v>
      </c>
      <c r="F76" s="28" t="s">
        <v>210</v>
      </c>
      <c r="G76" s="26" t="s">
        <v>68</v>
      </c>
      <c r="H76" s="29">
        <v>8864.7999999999993</v>
      </c>
      <c r="J76" s="29">
        <f t="shared" si="4"/>
        <v>8864.7999999999993</v>
      </c>
      <c r="K76" s="29">
        <f t="shared" si="5"/>
        <v>0</v>
      </c>
      <c r="L76" s="24">
        <f t="shared" si="6"/>
        <v>2</v>
      </c>
      <c r="M76" s="24" t="str">
        <f>VLOOKUP(L76,mês!A:B,2,0)</f>
        <v>Fevereiro</v>
      </c>
      <c r="N76" s="24" t="str">
        <f t="shared" si="7"/>
        <v xml:space="preserve">Diretoria </v>
      </c>
    </row>
    <row r="77" spans="1:14" ht="57" customHeight="1" x14ac:dyDescent="0.2">
      <c r="A77" s="24" t="s">
        <v>144</v>
      </c>
      <c r="B77" s="25">
        <v>45695</v>
      </c>
      <c r="C77" s="26">
        <v>18935</v>
      </c>
      <c r="D77" s="26" t="s">
        <v>65</v>
      </c>
      <c r="E77" s="27" t="s">
        <v>112</v>
      </c>
      <c r="F77" s="28" t="s">
        <v>211</v>
      </c>
      <c r="G77" s="26" t="s">
        <v>68</v>
      </c>
      <c r="H77" s="29">
        <v>2350</v>
      </c>
      <c r="J77" s="29">
        <f t="shared" si="4"/>
        <v>2350</v>
      </c>
      <c r="K77" s="29">
        <f t="shared" si="5"/>
        <v>0</v>
      </c>
      <c r="L77" s="24">
        <f t="shared" si="6"/>
        <v>2</v>
      </c>
      <c r="M77" s="24" t="str">
        <f>VLOOKUP(L77,mês!A:B,2,0)</f>
        <v>Fevereiro</v>
      </c>
      <c r="N77" s="24" t="str">
        <f t="shared" si="7"/>
        <v xml:space="preserve">Diretoria </v>
      </c>
    </row>
    <row r="78" spans="1:14" ht="57" customHeight="1" x14ac:dyDescent="0.2">
      <c r="A78" s="24" t="s">
        <v>144</v>
      </c>
      <c r="B78" s="25">
        <v>45695</v>
      </c>
      <c r="C78" s="26">
        <v>18937</v>
      </c>
      <c r="D78" s="26" t="s">
        <v>65</v>
      </c>
      <c r="E78" s="27" t="s">
        <v>112</v>
      </c>
      <c r="F78" s="28" t="s">
        <v>212</v>
      </c>
      <c r="G78" s="26" t="s">
        <v>68</v>
      </c>
      <c r="H78" s="29">
        <v>1830</v>
      </c>
      <c r="J78" s="29">
        <f t="shared" si="4"/>
        <v>1830</v>
      </c>
      <c r="K78" s="29">
        <f t="shared" si="5"/>
        <v>0</v>
      </c>
      <c r="L78" s="24">
        <f t="shared" si="6"/>
        <v>2</v>
      </c>
      <c r="M78" s="24" t="str">
        <f>VLOOKUP(L78,mês!A:B,2,0)</f>
        <v>Fevereiro</v>
      </c>
      <c r="N78" s="24" t="str">
        <f t="shared" si="7"/>
        <v xml:space="preserve">Diretoria </v>
      </c>
    </row>
    <row r="79" spans="1:14" ht="57" customHeight="1" x14ac:dyDescent="0.2">
      <c r="A79" s="24" t="s">
        <v>144</v>
      </c>
      <c r="B79" s="25">
        <v>45695</v>
      </c>
      <c r="C79" s="26">
        <v>18941</v>
      </c>
      <c r="D79" s="26" t="s">
        <v>65</v>
      </c>
      <c r="E79" s="27" t="s">
        <v>112</v>
      </c>
      <c r="F79" s="28" t="s">
        <v>213</v>
      </c>
      <c r="G79" s="26" t="s">
        <v>68</v>
      </c>
      <c r="H79" s="29">
        <v>15400</v>
      </c>
      <c r="J79" s="29">
        <f t="shared" si="4"/>
        <v>15400</v>
      </c>
      <c r="K79" s="29">
        <f t="shared" si="5"/>
        <v>0</v>
      </c>
      <c r="L79" s="24">
        <f t="shared" si="6"/>
        <v>2</v>
      </c>
      <c r="M79" s="24" t="str">
        <f>VLOOKUP(L79,mês!A:B,2,0)</f>
        <v>Fevereiro</v>
      </c>
      <c r="N79" s="24" t="str">
        <f t="shared" si="7"/>
        <v xml:space="preserve">Diretoria </v>
      </c>
    </row>
    <row r="80" spans="1:14" ht="57" customHeight="1" x14ac:dyDescent="0.2">
      <c r="A80" s="24" t="s">
        <v>144</v>
      </c>
      <c r="B80" s="25">
        <v>45700</v>
      </c>
      <c r="C80" s="26">
        <v>18954</v>
      </c>
      <c r="D80" s="26" t="s">
        <v>65</v>
      </c>
      <c r="E80" s="27" t="s">
        <v>173</v>
      </c>
      <c r="F80" s="28" t="s">
        <v>214</v>
      </c>
      <c r="G80" s="26" t="s">
        <v>68</v>
      </c>
      <c r="H80" s="29">
        <v>20328</v>
      </c>
      <c r="J80" s="29">
        <f t="shared" si="4"/>
        <v>20328</v>
      </c>
      <c r="K80" s="29">
        <f t="shared" si="5"/>
        <v>0</v>
      </c>
      <c r="L80" s="24">
        <f t="shared" si="6"/>
        <v>2</v>
      </c>
      <c r="M80" s="24" t="str">
        <f>VLOOKUP(L80,mês!A:B,2,0)</f>
        <v>Fevereiro</v>
      </c>
      <c r="N80" s="24" t="str">
        <f t="shared" si="7"/>
        <v xml:space="preserve">Diretoria </v>
      </c>
    </row>
    <row r="81" spans="1:14" ht="57" customHeight="1" x14ac:dyDescent="0.2">
      <c r="A81" s="24" t="s">
        <v>144</v>
      </c>
      <c r="B81" s="25">
        <v>45700</v>
      </c>
      <c r="C81" s="26">
        <v>18956</v>
      </c>
      <c r="D81" s="26" t="s">
        <v>91</v>
      </c>
      <c r="E81" s="27" t="s">
        <v>176</v>
      </c>
      <c r="F81" s="28" t="s">
        <v>215</v>
      </c>
      <c r="G81" s="26" t="s">
        <v>68</v>
      </c>
      <c r="H81" s="29">
        <v>373.6</v>
      </c>
      <c r="J81" s="29">
        <f t="shared" si="4"/>
        <v>373.6</v>
      </c>
      <c r="K81" s="29">
        <f t="shared" si="5"/>
        <v>0</v>
      </c>
      <c r="L81" s="24">
        <f t="shared" si="6"/>
        <v>2</v>
      </c>
      <c r="M81" s="24" t="str">
        <f>VLOOKUP(L81,mês!A:B,2,0)</f>
        <v>Fevereiro</v>
      </c>
      <c r="N81" s="24" t="str">
        <f t="shared" si="7"/>
        <v xml:space="preserve">Diretoria </v>
      </c>
    </row>
    <row r="82" spans="1:14" ht="57" customHeight="1" x14ac:dyDescent="0.2">
      <c r="A82" s="24" t="s">
        <v>144</v>
      </c>
      <c r="B82" s="25">
        <v>45702</v>
      </c>
      <c r="C82" s="26">
        <v>18962</v>
      </c>
      <c r="D82" s="26" t="s">
        <v>65</v>
      </c>
      <c r="E82" s="27" t="s">
        <v>216</v>
      </c>
      <c r="F82" s="28" t="s">
        <v>217</v>
      </c>
      <c r="G82" s="26" t="s">
        <v>68</v>
      </c>
      <c r="H82" s="29">
        <v>2244.77</v>
      </c>
      <c r="J82" s="29">
        <f t="shared" si="4"/>
        <v>2244.77</v>
      </c>
      <c r="K82" s="29">
        <f t="shared" si="5"/>
        <v>0</v>
      </c>
      <c r="L82" s="24">
        <f t="shared" si="6"/>
        <v>2</v>
      </c>
      <c r="M82" s="24" t="str">
        <f>VLOOKUP(L82,mês!A:B,2,0)</f>
        <v>Fevereiro</v>
      </c>
      <c r="N82" s="24" t="str">
        <f t="shared" si="7"/>
        <v xml:space="preserve">Diretoria </v>
      </c>
    </row>
    <row r="83" spans="1:14" ht="57" customHeight="1" x14ac:dyDescent="0.2">
      <c r="A83" s="24" t="s">
        <v>144</v>
      </c>
      <c r="B83" s="25">
        <v>45706</v>
      </c>
      <c r="C83" s="26">
        <v>18968</v>
      </c>
      <c r="D83" s="26" t="s">
        <v>70</v>
      </c>
      <c r="E83" s="27" t="s">
        <v>218</v>
      </c>
      <c r="F83" s="28" t="s">
        <v>219</v>
      </c>
      <c r="G83" s="26" t="s">
        <v>68</v>
      </c>
      <c r="H83" s="29">
        <v>770</v>
      </c>
      <c r="J83" s="29">
        <f t="shared" si="4"/>
        <v>770</v>
      </c>
      <c r="K83" s="29">
        <f t="shared" si="5"/>
        <v>0</v>
      </c>
      <c r="L83" s="24">
        <f t="shared" si="6"/>
        <v>2</v>
      </c>
      <c r="M83" s="24" t="str">
        <f>VLOOKUP(L83,mês!A:B,2,0)</f>
        <v>Fevereiro</v>
      </c>
      <c r="N83" s="24" t="str">
        <f t="shared" si="7"/>
        <v xml:space="preserve">Diretoria </v>
      </c>
    </row>
    <row r="84" spans="1:14" ht="57" customHeight="1" x14ac:dyDescent="0.2">
      <c r="A84" s="24" t="s">
        <v>144</v>
      </c>
      <c r="B84" s="25">
        <v>45706</v>
      </c>
      <c r="C84" s="26">
        <v>18972</v>
      </c>
      <c r="D84" s="26" t="s">
        <v>220</v>
      </c>
      <c r="E84" s="27" t="s">
        <v>221</v>
      </c>
      <c r="F84" s="28" t="s">
        <v>222</v>
      </c>
      <c r="G84" s="26" t="s">
        <v>68</v>
      </c>
      <c r="H84" s="29">
        <v>2022.57</v>
      </c>
      <c r="J84" s="29">
        <f t="shared" si="4"/>
        <v>2022.57</v>
      </c>
      <c r="K84" s="29">
        <f t="shared" si="5"/>
        <v>0</v>
      </c>
      <c r="L84" s="24">
        <f t="shared" si="6"/>
        <v>2</v>
      </c>
      <c r="M84" s="24" t="str">
        <f>VLOOKUP(L84,mês!A:B,2,0)</f>
        <v>Fevereiro</v>
      </c>
      <c r="N84" s="24" t="str">
        <f t="shared" si="7"/>
        <v xml:space="preserve">Diretoria </v>
      </c>
    </row>
    <row r="85" spans="1:14" ht="57" customHeight="1" x14ac:dyDescent="0.2">
      <c r="A85" s="24" t="s">
        <v>144</v>
      </c>
      <c r="B85" s="25">
        <v>45707</v>
      </c>
      <c r="C85" s="26">
        <v>18974</v>
      </c>
      <c r="D85" s="26" t="s">
        <v>65</v>
      </c>
      <c r="E85" s="27" t="s">
        <v>223</v>
      </c>
      <c r="F85" s="28" t="s">
        <v>224</v>
      </c>
      <c r="G85" s="26" t="s">
        <v>68</v>
      </c>
      <c r="H85" s="29">
        <v>1492</v>
      </c>
      <c r="J85" s="29">
        <f t="shared" si="4"/>
        <v>1492</v>
      </c>
      <c r="K85" s="29">
        <f t="shared" si="5"/>
        <v>0</v>
      </c>
      <c r="L85" s="24">
        <f t="shared" si="6"/>
        <v>2</v>
      </c>
      <c r="M85" s="24" t="str">
        <f>VLOOKUP(L85,mês!A:B,2,0)</f>
        <v>Fevereiro</v>
      </c>
      <c r="N85" s="24" t="str">
        <f t="shared" si="7"/>
        <v xml:space="preserve">Diretoria </v>
      </c>
    </row>
    <row r="86" spans="1:14" ht="57" customHeight="1" x14ac:dyDescent="0.2">
      <c r="A86" s="24" t="s">
        <v>144</v>
      </c>
      <c r="B86" s="25">
        <v>45708</v>
      </c>
      <c r="C86" s="26">
        <v>18979</v>
      </c>
      <c r="D86" s="26" t="s">
        <v>65</v>
      </c>
      <c r="E86" s="27" t="s">
        <v>225</v>
      </c>
      <c r="F86" s="28" t="s">
        <v>226</v>
      </c>
      <c r="G86" s="26" t="s">
        <v>68</v>
      </c>
      <c r="H86" s="29">
        <v>290</v>
      </c>
      <c r="J86" s="29">
        <f t="shared" si="4"/>
        <v>290</v>
      </c>
      <c r="K86" s="29">
        <f t="shared" si="5"/>
        <v>0</v>
      </c>
      <c r="L86" s="24">
        <f t="shared" si="6"/>
        <v>2</v>
      </c>
      <c r="M86" s="24" t="str">
        <f>VLOOKUP(L86,mês!A:B,2,0)</f>
        <v>Fevereiro</v>
      </c>
      <c r="N86" s="24" t="str">
        <f t="shared" si="7"/>
        <v xml:space="preserve">Diretoria </v>
      </c>
    </row>
    <row r="87" spans="1:14" ht="57" customHeight="1" x14ac:dyDescent="0.2">
      <c r="A87" s="24" t="s">
        <v>144</v>
      </c>
      <c r="B87" s="25">
        <v>45709</v>
      </c>
      <c r="C87" s="26">
        <v>18983</v>
      </c>
      <c r="D87" s="26" t="s">
        <v>65</v>
      </c>
      <c r="E87" s="27" t="s">
        <v>173</v>
      </c>
      <c r="F87" s="28" t="s">
        <v>227</v>
      </c>
      <c r="G87" s="26" t="s">
        <v>68</v>
      </c>
      <c r="H87" s="29">
        <v>20328</v>
      </c>
      <c r="J87" s="29">
        <f t="shared" si="4"/>
        <v>20328</v>
      </c>
      <c r="K87" s="29">
        <f t="shared" si="5"/>
        <v>0</v>
      </c>
      <c r="L87" s="24">
        <f t="shared" si="6"/>
        <v>2</v>
      </c>
      <c r="M87" s="24" t="str">
        <f>VLOOKUP(L87,mês!A:B,2,0)</f>
        <v>Fevereiro</v>
      </c>
      <c r="N87" s="24" t="str">
        <f t="shared" si="7"/>
        <v xml:space="preserve">Diretoria </v>
      </c>
    </row>
    <row r="88" spans="1:14" ht="57" customHeight="1" x14ac:dyDescent="0.2">
      <c r="A88" s="24" t="s">
        <v>144</v>
      </c>
      <c r="B88" s="25">
        <v>45712</v>
      </c>
      <c r="C88" s="26">
        <v>18992</v>
      </c>
      <c r="D88" s="26" t="s">
        <v>228</v>
      </c>
      <c r="E88" s="27" t="s">
        <v>173</v>
      </c>
      <c r="F88" s="28" t="s">
        <v>229</v>
      </c>
      <c r="G88" s="26" t="s">
        <v>68</v>
      </c>
      <c r="H88" s="29">
        <v>0</v>
      </c>
      <c r="J88" s="29">
        <f t="shared" si="4"/>
        <v>0</v>
      </c>
      <c r="K88" s="29">
        <f t="shared" si="5"/>
        <v>0</v>
      </c>
      <c r="L88" s="24">
        <f t="shared" si="6"/>
        <v>2</v>
      </c>
      <c r="M88" s="24" t="str">
        <f>VLOOKUP(L88,mês!A:B,2,0)</f>
        <v>Fevereiro</v>
      </c>
      <c r="N88" s="24" t="str">
        <f t="shared" si="7"/>
        <v xml:space="preserve">Diretoria </v>
      </c>
    </row>
    <row r="89" spans="1:14" ht="57" customHeight="1" x14ac:dyDescent="0.2">
      <c r="A89" s="24" t="s">
        <v>144</v>
      </c>
      <c r="B89" s="25">
        <v>45713</v>
      </c>
      <c r="C89" s="26">
        <v>18995</v>
      </c>
      <c r="D89" s="26" t="s">
        <v>65</v>
      </c>
      <c r="E89" s="27" t="s">
        <v>230</v>
      </c>
      <c r="F89" s="28" t="s">
        <v>231</v>
      </c>
      <c r="G89" s="26" t="s">
        <v>68</v>
      </c>
      <c r="H89" s="29">
        <v>1500</v>
      </c>
      <c r="J89" s="29">
        <f t="shared" si="4"/>
        <v>1500</v>
      </c>
      <c r="K89" s="29">
        <f t="shared" si="5"/>
        <v>0</v>
      </c>
      <c r="L89" s="24">
        <f t="shared" si="6"/>
        <v>2</v>
      </c>
      <c r="M89" s="24" t="str">
        <f>VLOOKUP(L89,mês!A:B,2,0)</f>
        <v>Fevereiro</v>
      </c>
      <c r="N89" s="24" t="str">
        <f t="shared" si="7"/>
        <v xml:space="preserve">Diretoria </v>
      </c>
    </row>
    <row r="90" spans="1:14" ht="57" customHeight="1" x14ac:dyDescent="0.2">
      <c r="A90" s="24" t="s">
        <v>144</v>
      </c>
      <c r="B90" s="25">
        <v>45714</v>
      </c>
      <c r="C90" s="26">
        <v>19003</v>
      </c>
      <c r="D90" s="26" t="s">
        <v>73</v>
      </c>
      <c r="E90" s="27" t="s">
        <v>232</v>
      </c>
      <c r="F90" s="28" t="s">
        <v>233</v>
      </c>
      <c r="G90" s="26" t="s">
        <v>68</v>
      </c>
      <c r="H90" s="29">
        <v>125.8</v>
      </c>
      <c r="J90" s="29">
        <f t="shared" si="4"/>
        <v>125.8</v>
      </c>
      <c r="K90" s="29">
        <f t="shared" si="5"/>
        <v>0</v>
      </c>
      <c r="L90" s="24">
        <f t="shared" si="6"/>
        <v>2</v>
      </c>
      <c r="M90" s="24" t="str">
        <f>VLOOKUP(L90,mês!A:B,2,0)</f>
        <v>Fevereiro</v>
      </c>
      <c r="N90" s="24" t="str">
        <f t="shared" si="7"/>
        <v xml:space="preserve">Diretoria </v>
      </c>
    </row>
    <row r="91" spans="1:14" ht="57" customHeight="1" x14ac:dyDescent="0.2">
      <c r="A91" s="24" t="s">
        <v>144</v>
      </c>
      <c r="B91" s="25">
        <v>45714</v>
      </c>
      <c r="C91" s="26">
        <v>19001</v>
      </c>
      <c r="D91" s="26" t="s">
        <v>145</v>
      </c>
      <c r="E91" s="27" t="s">
        <v>234</v>
      </c>
      <c r="F91" s="28" t="s">
        <v>235</v>
      </c>
      <c r="G91" s="26" t="s">
        <v>68</v>
      </c>
      <c r="H91" s="29">
        <v>814.46</v>
      </c>
      <c r="J91" s="29">
        <f t="shared" si="4"/>
        <v>814.46</v>
      </c>
      <c r="K91" s="29">
        <f t="shared" si="5"/>
        <v>0</v>
      </c>
      <c r="L91" s="24">
        <f t="shared" si="6"/>
        <v>2</v>
      </c>
      <c r="M91" s="24" t="str">
        <f>VLOOKUP(L91,mês!A:B,2,0)</f>
        <v>Fevereiro</v>
      </c>
      <c r="N91" s="24" t="str">
        <f t="shared" si="7"/>
        <v xml:space="preserve">Diretoria </v>
      </c>
    </row>
    <row r="92" spans="1:14" ht="57" customHeight="1" x14ac:dyDescent="0.2">
      <c r="A92" s="24" t="s">
        <v>144</v>
      </c>
      <c r="B92" s="25">
        <v>45715</v>
      </c>
      <c r="C92" s="26">
        <v>19007</v>
      </c>
      <c r="D92" s="26" t="s">
        <v>73</v>
      </c>
      <c r="E92" s="27" t="s">
        <v>162</v>
      </c>
      <c r="F92" s="28" t="s">
        <v>236</v>
      </c>
      <c r="G92" s="26" t="s">
        <v>68</v>
      </c>
      <c r="H92" s="29">
        <v>11840</v>
      </c>
      <c r="J92" s="29">
        <f t="shared" si="4"/>
        <v>11840</v>
      </c>
      <c r="K92" s="29">
        <f t="shared" si="5"/>
        <v>0</v>
      </c>
      <c r="L92" s="24">
        <f t="shared" si="6"/>
        <v>2</v>
      </c>
      <c r="M92" s="24" t="str">
        <f>VLOOKUP(L92,mês!A:B,2,0)</f>
        <v>Fevereiro</v>
      </c>
      <c r="N92" s="24" t="str">
        <f t="shared" si="7"/>
        <v xml:space="preserve">Diretoria </v>
      </c>
    </row>
    <row r="93" spans="1:14" ht="57" customHeight="1" x14ac:dyDescent="0.2">
      <c r="A93" s="24" t="s">
        <v>144</v>
      </c>
      <c r="B93" s="25">
        <v>45716</v>
      </c>
      <c r="C93" s="26">
        <v>18999</v>
      </c>
      <c r="D93" s="26" t="s">
        <v>237</v>
      </c>
      <c r="E93" s="27" t="s">
        <v>238</v>
      </c>
      <c r="F93" s="28" t="s">
        <v>239</v>
      </c>
      <c r="G93" s="26" t="s">
        <v>68</v>
      </c>
      <c r="H93" s="29">
        <v>14.99</v>
      </c>
      <c r="J93" s="29">
        <f t="shared" si="4"/>
        <v>14.99</v>
      </c>
      <c r="K93" s="29">
        <f t="shared" si="5"/>
        <v>0</v>
      </c>
      <c r="L93" s="24">
        <f t="shared" si="6"/>
        <v>2</v>
      </c>
      <c r="M93" s="24" t="str">
        <f>VLOOKUP(L93,mês!A:B,2,0)</f>
        <v>Fevereiro</v>
      </c>
      <c r="N93" s="24" t="str">
        <f t="shared" si="7"/>
        <v xml:space="preserve">Diretoria </v>
      </c>
    </row>
    <row r="94" spans="1:14" ht="57" customHeight="1" x14ac:dyDescent="0.2">
      <c r="A94" s="24" t="s">
        <v>144</v>
      </c>
      <c r="B94" s="25">
        <v>45716</v>
      </c>
      <c r="C94" s="26">
        <v>19010</v>
      </c>
      <c r="D94" s="26" t="s">
        <v>65</v>
      </c>
      <c r="E94" s="27" t="s">
        <v>198</v>
      </c>
      <c r="F94" s="28" t="s">
        <v>240</v>
      </c>
      <c r="G94" s="26" t="s">
        <v>68</v>
      </c>
      <c r="H94" s="29">
        <v>991.52</v>
      </c>
      <c r="J94" s="29">
        <f t="shared" si="4"/>
        <v>991.52</v>
      </c>
      <c r="K94" s="29">
        <f t="shared" si="5"/>
        <v>0</v>
      </c>
      <c r="L94" s="24">
        <f t="shared" si="6"/>
        <v>2</v>
      </c>
      <c r="M94" s="24" t="str">
        <f>VLOOKUP(L94,mês!A:B,2,0)</f>
        <v>Fevereiro</v>
      </c>
      <c r="N94" s="24" t="str">
        <f t="shared" si="7"/>
        <v xml:space="preserve">Diretoria </v>
      </c>
    </row>
    <row r="95" spans="1:14" ht="57" customHeight="1" x14ac:dyDescent="0.2">
      <c r="A95" s="24" t="s">
        <v>144</v>
      </c>
      <c r="B95" s="25">
        <v>45716</v>
      </c>
      <c r="C95" s="26">
        <v>19012</v>
      </c>
      <c r="D95" s="26" t="s">
        <v>65</v>
      </c>
      <c r="E95" s="27" t="s">
        <v>173</v>
      </c>
      <c r="F95" s="28" t="s">
        <v>241</v>
      </c>
      <c r="G95" s="26" t="s">
        <v>68</v>
      </c>
      <c r="H95" s="29">
        <v>7338</v>
      </c>
      <c r="J95" s="29">
        <f t="shared" si="4"/>
        <v>7338</v>
      </c>
      <c r="K95" s="29">
        <f t="shared" si="5"/>
        <v>0</v>
      </c>
      <c r="L95" s="24">
        <f t="shared" si="6"/>
        <v>2</v>
      </c>
      <c r="M95" s="24" t="str">
        <f>VLOOKUP(L95,mês!A:B,2,0)</f>
        <v>Fevereiro</v>
      </c>
      <c r="N95" s="24" t="str">
        <f t="shared" si="7"/>
        <v xml:space="preserve">Diretoria </v>
      </c>
    </row>
    <row r="96" spans="1:14" ht="57" customHeight="1" x14ac:dyDescent="0.2">
      <c r="A96" s="24" t="s">
        <v>144</v>
      </c>
      <c r="B96" s="25">
        <v>45722</v>
      </c>
      <c r="C96" s="26">
        <v>19014</v>
      </c>
      <c r="D96" s="26" t="s">
        <v>65</v>
      </c>
      <c r="E96" s="27" t="s">
        <v>242</v>
      </c>
      <c r="F96" s="28" t="s">
        <v>243</v>
      </c>
      <c r="G96" s="26" t="s">
        <v>68</v>
      </c>
      <c r="H96" s="29">
        <v>262.58</v>
      </c>
      <c r="J96" s="29">
        <f t="shared" si="4"/>
        <v>262.58</v>
      </c>
      <c r="K96" s="29">
        <f t="shared" si="5"/>
        <v>0</v>
      </c>
      <c r="L96" s="24">
        <f t="shared" si="6"/>
        <v>3</v>
      </c>
      <c r="M96" s="24" t="str">
        <f>VLOOKUP(L96,mês!A:B,2,0)</f>
        <v>Março</v>
      </c>
      <c r="N96" s="24" t="str">
        <f t="shared" si="7"/>
        <v xml:space="preserve">Diretoria </v>
      </c>
    </row>
    <row r="97" spans="1:14" ht="57" customHeight="1" x14ac:dyDescent="0.2">
      <c r="A97" s="24" t="s">
        <v>144</v>
      </c>
      <c r="B97" s="25">
        <v>45723</v>
      </c>
      <c r="C97" s="26">
        <v>19016</v>
      </c>
      <c r="D97" s="26" t="s">
        <v>65</v>
      </c>
      <c r="E97" s="27" t="s">
        <v>152</v>
      </c>
      <c r="F97" s="28" t="s">
        <v>244</v>
      </c>
      <c r="G97" s="26" t="s">
        <v>68</v>
      </c>
      <c r="H97" s="29">
        <v>153597.24</v>
      </c>
      <c r="J97" s="29">
        <f t="shared" si="4"/>
        <v>153597.24</v>
      </c>
      <c r="K97" s="29">
        <f t="shared" si="5"/>
        <v>0</v>
      </c>
      <c r="L97" s="24">
        <f t="shared" si="6"/>
        <v>3</v>
      </c>
      <c r="M97" s="24" t="str">
        <f>VLOOKUP(L97,mês!A:B,2,0)</f>
        <v>Março</v>
      </c>
      <c r="N97" s="24" t="str">
        <f t="shared" si="7"/>
        <v xml:space="preserve">Diretoria </v>
      </c>
    </row>
    <row r="98" spans="1:14" ht="57" customHeight="1" x14ac:dyDescent="0.2">
      <c r="A98" s="24" t="s">
        <v>144</v>
      </c>
      <c r="B98" s="25">
        <v>45726</v>
      </c>
      <c r="C98" s="26">
        <v>19023</v>
      </c>
      <c r="D98" s="26" t="s">
        <v>65</v>
      </c>
      <c r="E98" s="27" t="s">
        <v>112</v>
      </c>
      <c r="F98" s="28" t="s">
        <v>245</v>
      </c>
      <c r="G98" s="26" t="s">
        <v>68</v>
      </c>
      <c r="H98" s="29">
        <v>1400</v>
      </c>
      <c r="J98" s="29">
        <f t="shared" si="4"/>
        <v>1400</v>
      </c>
      <c r="K98" s="29">
        <f t="shared" si="5"/>
        <v>0</v>
      </c>
      <c r="L98" s="24">
        <f t="shared" si="6"/>
        <v>3</v>
      </c>
      <c r="M98" s="24" t="str">
        <f>VLOOKUP(L98,mês!A:B,2,0)</f>
        <v>Março</v>
      </c>
      <c r="N98" s="24" t="str">
        <f t="shared" si="7"/>
        <v xml:space="preserve">Diretoria </v>
      </c>
    </row>
    <row r="99" spans="1:14" ht="57" customHeight="1" x14ac:dyDescent="0.2">
      <c r="A99" s="24" t="s">
        <v>144</v>
      </c>
      <c r="B99" s="25">
        <v>45728</v>
      </c>
      <c r="C99" s="26">
        <v>19026</v>
      </c>
      <c r="D99" s="26" t="s">
        <v>65</v>
      </c>
      <c r="E99" s="27" t="s">
        <v>216</v>
      </c>
      <c r="F99" s="28" t="s">
        <v>246</v>
      </c>
      <c r="G99" s="26" t="s">
        <v>68</v>
      </c>
      <c r="H99" s="29">
        <v>2275.66</v>
      </c>
      <c r="J99" s="29">
        <f t="shared" si="4"/>
        <v>2275.66</v>
      </c>
      <c r="K99" s="29">
        <f t="shared" si="5"/>
        <v>0</v>
      </c>
      <c r="L99" s="24">
        <f t="shared" si="6"/>
        <v>3</v>
      </c>
      <c r="M99" s="24" t="str">
        <f>VLOOKUP(L99,mês!A:B,2,0)</f>
        <v>Março</v>
      </c>
      <c r="N99" s="24" t="str">
        <f t="shared" si="7"/>
        <v xml:space="preserve">Diretoria </v>
      </c>
    </row>
    <row r="100" spans="1:14" ht="57" customHeight="1" x14ac:dyDescent="0.2">
      <c r="A100" s="24" t="s">
        <v>144</v>
      </c>
      <c r="B100" s="25">
        <v>45730</v>
      </c>
      <c r="C100" s="26">
        <v>19029</v>
      </c>
      <c r="D100" s="26" t="s">
        <v>65</v>
      </c>
      <c r="E100" s="27" t="s">
        <v>247</v>
      </c>
      <c r="F100" s="28" t="s">
        <v>248</v>
      </c>
      <c r="G100" s="26" t="s">
        <v>68</v>
      </c>
      <c r="H100" s="29">
        <v>7040</v>
      </c>
      <c r="J100" s="29">
        <f t="shared" si="4"/>
        <v>7040</v>
      </c>
      <c r="K100" s="29">
        <f t="shared" si="5"/>
        <v>0</v>
      </c>
      <c r="L100" s="24">
        <f t="shared" si="6"/>
        <v>3</v>
      </c>
      <c r="M100" s="24" t="str">
        <f>VLOOKUP(L100,mês!A:B,2,0)</f>
        <v>Março</v>
      </c>
      <c r="N100" s="24" t="str">
        <f t="shared" si="7"/>
        <v xml:space="preserve">Diretoria </v>
      </c>
    </row>
    <row r="101" spans="1:14" ht="57" customHeight="1" x14ac:dyDescent="0.2">
      <c r="A101" s="24" t="s">
        <v>144</v>
      </c>
      <c r="B101" s="25">
        <v>45733</v>
      </c>
      <c r="C101" s="26">
        <v>19032</v>
      </c>
      <c r="D101" s="26" t="s">
        <v>111</v>
      </c>
      <c r="E101" s="27" t="s">
        <v>74</v>
      </c>
      <c r="F101" s="28" t="s">
        <v>249</v>
      </c>
      <c r="G101" s="26" t="s">
        <v>68</v>
      </c>
      <c r="H101" s="29">
        <v>16.66</v>
      </c>
      <c r="J101" s="29">
        <f t="shared" si="4"/>
        <v>16.66</v>
      </c>
      <c r="K101" s="29">
        <f t="shared" si="5"/>
        <v>0</v>
      </c>
      <c r="L101" s="24">
        <f t="shared" si="6"/>
        <v>3</v>
      </c>
      <c r="M101" s="24" t="str">
        <f>VLOOKUP(L101,mês!A:B,2,0)</f>
        <v>Março</v>
      </c>
      <c r="N101" s="24" t="str">
        <f t="shared" si="7"/>
        <v xml:space="preserve">Diretoria </v>
      </c>
    </row>
    <row r="102" spans="1:14" ht="57" customHeight="1" x14ac:dyDescent="0.2">
      <c r="A102" s="24" t="s">
        <v>144</v>
      </c>
      <c r="B102" s="25">
        <v>45735</v>
      </c>
      <c r="C102" s="26">
        <v>19038</v>
      </c>
      <c r="D102" s="26" t="s">
        <v>73</v>
      </c>
      <c r="E102" s="27" t="s">
        <v>250</v>
      </c>
      <c r="F102" s="28" t="s">
        <v>251</v>
      </c>
      <c r="G102" s="26" t="s">
        <v>68</v>
      </c>
      <c r="H102" s="29">
        <v>470</v>
      </c>
      <c r="J102" s="29">
        <f t="shared" si="4"/>
        <v>470</v>
      </c>
      <c r="K102" s="29">
        <f t="shared" si="5"/>
        <v>0</v>
      </c>
      <c r="L102" s="24">
        <f t="shared" si="6"/>
        <v>3</v>
      </c>
      <c r="M102" s="24" t="str">
        <f>VLOOKUP(L102,mês!A:B,2,0)</f>
        <v>Março</v>
      </c>
      <c r="N102" s="24" t="str">
        <f t="shared" si="7"/>
        <v xml:space="preserve">Diretoria </v>
      </c>
    </row>
    <row r="103" spans="1:14" ht="57" customHeight="1" x14ac:dyDescent="0.2">
      <c r="A103" s="24" t="s">
        <v>144</v>
      </c>
      <c r="B103" s="25">
        <v>45735</v>
      </c>
      <c r="C103" s="26">
        <v>19039</v>
      </c>
      <c r="D103" s="26" t="s">
        <v>65</v>
      </c>
      <c r="E103" s="27" t="s">
        <v>173</v>
      </c>
      <c r="F103" s="28" t="s">
        <v>252</v>
      </c>
      <c r="G103" s="26" t="s">
        <v>68</v>
      </c>
      <c r="H103" s="29">
        <v>21888</v>
      </c>
      <c r="J103" s="29">
        <f t="shared" si="4"/>
        <v>21888</v>
      </c>
      <c r="K103" s="29">
        <f t="shared" si="5"/>
        <v>0</v>
      </c>
      <c r="L103" s="24">
        <f t="shared" si="6"/>
        <v>3</v>
      </c>
      <c r="M103" s="24" t="str">
        <f>VLOOKUP(L103,mês!A:B,2,0)</f>
        <v>Março</v>
      </c>
      <c r="N103" s="24" t="str">
        <f t="shared" si="7"/>
        <v xml:space="preserve">Diretoria </v>
      </c>
    </row>
    <row r="104" spans="1:14" ht="57" customHeight="1" x14ac:dyDescent="0.2">
      <c r="A104" s="24" t="s">
        <v>144</v>
      </c>
      <c r="B104" s="25">
        <v>45735</v>
      </c>
      <c r="C104" s="26">
        <v>19040</v>
      </c>
      <c r="D104" s="26" t="s">
        <v>65</v>
      </c>
      <c r="E104" s="27" t="s">
        <v>173</v>
      </c>
      <c r="F104" s="28" t="s">
        <v>253</v>
      </c>
      <c r="G104" s="26" t="s">
        <v>68</v>
      </c>
      <c r="H104" s="29">
        <v>20328</v>
      </c>
      <c r="J104" s="29">
        <f t="shared" si="4"/>
        <v>20328</v>
      </c>
      <c r="K104" s="29">
        <f t="shared" si="5"/>
        <v>0</v>
      </c>
      <c r="L104" s="24">
        <f t="shared" si="6"/>
        <v>3</v>
      </c>
      <c r="M104" s="24" t="str">
        <f>VLOOKUP(L104,mês!A:B,2,0)</f>
        <v>Março</v>
      </c>
      <c r="N104" s="24" t="str">
        <f t="shared" si="7"/>
        <v xml:space="preserve">Diretoria </v>
      </c>
    </row>
    <row r="105" spans="1:14" ht="57" customHeight="1" x14ac:dyDescent="0.2">
      <c r="A105" s="24" t="s">
        <v>144</v>
      </c>
      <c r="B105" s="25">
        <v>45735</v>
      </c>
      <c r="C105" s="26">
        <v>19041</v>
      </c>
      <c r="D105" s="26" t="s">
        <v>65</v>
      </c>
      <c r="E105" s="27" t="s">
        <v>173</v>
      </c>
      <c r="F105" s="28" t="s">
        <v>254</v>
      </c>
      <c r="G105" s="26" t="s">
        <v>68</v>
      </c>
      <c r="H105" s="29">
        <v>21600</v>
      </c>
      <c r="J105" s="29">
        <f t="shared" si="4"/>
        <v>21600</v>
      </c>
      <c r="K105" s="29">
        <f t="shared" si="5"/>
        <v>0</v>
      </c>
      <c r="L105" s="24">
        <f t="shared" si="6"/>
        <v>3</v>
      </c>
      <c r="M105" s="24" t="str">
        <f>VLOOKUP(L105,mês!A:B,2,0)</f>
        <v>Março</v>
      </c>
      <c r="N105" s="24" t="str">
        <f t="shared" si="7"/>
        <v xml:space="preserve">Diretoria </v>
      </c>
    </row>
    <row r="106" spans="1:14" ht="57" customHeight="1" x14ac:dyDescent="0.2">
      <c r="A106" s="24" t="s">
        <v>144</v>
      </c>
      <c r="B106" s="25">
        <v>45735</v>
      </c>
      <c r="C106" s="26">
        <v>19037</v>
      </c>
      <c r="D106" s="26" t="s">
        <v>65</v>
      </c>
      <c r="E106" s="27" t="s">
        <v>136</v>
      </c>
      <c r="F106" s="28" t="s">
        <v>255</v>
      </c>
      <c r="G106" s="26" t="s">
        <v>68</v>
      </c>
      <c r="H106" s="29">
        <v>29395.06</v>
      </c>
      <c r="J106" s="29">
        <f t="shared" si="4"/>
        <v>29395.06</v>
      </c>
      <c r="K106" s="29">
        <f t="shared" si="5"/>
        <v>0</v>
      </c>
      <c r="L106" s="24">
        <f t="shared" si="6"/>
        <v>3</v>
      </c>
      <c r="M106" s="24" t="str">
        <f>VLOOKUP(L106,mês!A:B,2,0)</f>
        <v>Março</v>
      </c>
      <c r="N106" s="24" t="str">
        <f t="shared" si="7"/>
        <v xml:space="preserve">Diretoria </v>
      </c>
    </row>
    <row r="107" spans="1:14" ht="57" customHeight="1" x14ac:dyDescent="0.2">
      <c r="A107" s="24" t="s">
        <v>144</v>
      </c>
      <c r="B107" s="25">
        <v>45737</v>
      </c>
      <c r="C107" s="26">
        <v>19047</v>
      </c>
      <c r="D107" s="26" t="s">
        <v>65</v>
      </c>
      <c r="E107" s="27" t="s">
        <v>221</v>
      </c>
      <c r="F107" s="28" t="s">
        <v>256</v>
      </c>
      <c r="G107" s="26" t="s">
        <v>68</v>
      </c>
      <c r="H107" s="29">
        <v>3364.67</v>
      </c>
      <c r="J107" s="29">
        <f t="shared" si="4"/>
        <v>3364.67</v>
      </c>
      <c r="K107" s="29">
        <f t="shared" si="5"/>
        <v>0</v>
      </c>
      <c r="L107" s="24">
        <f t="shared" si="6"/>
        <v>3</v>
      </c>
      <c r="M107" s="24" t="str">
        <f>VLOOKUP(L107,mês!A:B,2,0)</f>
        <v>Março</v>
      </c>
      <c r="N107" s="24" t="str">
        <f t="shared" si="7"/>
        <v xml:space="preserve">Diretoria </v>
      </c>
    </row>
    <row r="108" spans="1:14" ht="57" customHeight="1" x14ac:dyDescent="0.2">
      <c r="A108" s="24" t="s">
        <v>144</v>
      </c>
      <c r="B108" s="25">
        <v>45740</v>
      </c>
      <c r="C108" s="26">
        <v>19050</v>
      </c>
      <c r="D108" s="26" t="s">
        <v>73</v>
      </c>
      <c r="E108" s="27" t="s">
        <v>74</v>
      </c>
      <c r="F108" s="28" t="s">
        <v>257</v>
      </c>
      <c r="G108" s="26" t="s">
        <v>68</v>
      </c>
      <c r="H108" s="29">
        <v>21.71</v>
      </c>
      <c r="J108" s="29">
        <f t="shared" si="4"/>
        <v>21.71</v>
      </c>
      <c r="K108" s="29">
        <f t="shared" si="5"/>
        <v>0</v>
      </c>
      <c r="L108" s="24">
        <f t="shared" si="6"/>
        <v>3</v>
      </c>
      <c r="M108" s="24" t="str">
        <f>VLOOKUP(L108,mês!A:B,2,0)</f>
        <v>Março</v>
      </c>
      <c r="N108" s="24" t="str">
        <f t="shared" si="7"/>
        <v xml:space="preserve">Diretoria </v>
      </c>
    </row>
    <row r="109" spans="1:14" ht="57" customHeight="1" x14ac:dyDescent="0.2">
      <c r="A109" s="24" t="s">
        <v>144</v>
      </c>
      <c r="B109" s="25">
        <v>45740</v>
      </c>
      <c r="C109" s="26">
        <v>19051</v>
      </c>
      <c r="D109" s="26" t="s">
        <v>111</v>
      </c>
      <c r="E109" s="27" t="s">
        <v>258</v>
      </c>
      <c r="F109" s="28" t="s">
        <v>259</v>
      </c>
      <c r="G109" s="26" t="s">
        <v>68</v>
      </c>
      <c r="H109" s="29">
        <v>571.6</v>
      </c>
      <c r="J109" s="29">
        <f t="shared" si="4"/>
        <v>571.6</v>
      </c>
      <c r="K109" s="29">
        <f t="shared" si="5"/>
        <v>0</v>
      </c>
      <c r="L109" s="24">
        <f t="shared" si="6"/>
        <v>3</v>
      </c>
      <c r="M109" s="24" t="str">
        <f>VLOOKUP(L109,mês!A:B,2,0)</f>
        <v>Março</v>
      </c>
      <c r="N109" s="24" t="str">
        <f t="shared" si="7"/>
        <v xml:space="preserve">Diretoria </v>
      </c>
    </row>
    <row r="110" spans="1:14" ht="57" customHeight="1" x14ac:dyDescent="0.2">
      <c r="A110" s="24" t="s">
        <v>144</v>
      </c>
      <c r="B110" s="25">
        <v>45741</v>
      </c>
      <c r="C110" s="26">
        <v>19045</v>
      </c>
      <c r="D110" s="26" t="s">
        <v>115</v>
      </c>
      <c r="E110" s="27" t="s">
        <v>74</v>
      </c>
      <c r="F110" s="28" t="s">
        <v>260</v>
      </c>
      <c r="G110" s="26" t="s">
        <v>68</v>
      </c>
      <c r="H110" s="29">
        <v>8.91</v>
      </c>
      <c r="J110" s="29">
        <f t="shared" si="4"/>
        <v>8.91</v>
      </c>
      <c r="K110" s="29">
        <f t="shared" si="5"/>
        <v>0</v>
      </c>
      <c r="L110" s="24">
        <f t="shared" si="6"/>
        <v>3</v>
      </c>
      <c r="M110" s="24" t="str">
        <f>VLOOKUP(L110,mês!A:B,2,0)</f>
        <v>Março</v>
      </c>
      <c r="N110" s="24" t="str">
        <f t="shared" si="7"/>
        <v xml:space="preserve">Diretoria </v>
      </c>
    </row>
    <row r="111" spans="1:14" ht="57" customHeight="1" x14ac:dyDescent="0.2">
      <c r="A111" s="24" t="s">
        <v>144</v>
      </c>
      <c r="B111" s="25">
        <v>45742</v>
      </c>
      <c r="C111" s="26">
        <v>19056</v>
      </c>
      <c r="D111" s="26" t="s">
        <v>73</v>
      </c>
      <c r="E111" s="27" t="s">
        <v>261</v>
      </c>
      <c r="F111" s="28" t="s">
        <v>262</v>
      </c>
      <c r="G111" s="26" t="s">
        <v>68</v>
      </c>
      <c r="H111" s="29">
        <v>275.39999999999998</v>
      </c>
      <c r="J111" s="29">
        <f t="shared" si="4"/>
        <v>275.39999999999998</v>
      </c>
      <c r="K111" s="29">
        <f t="shared" si="5"/>
        <v>0</v>
      </c>
      <c r="L111" s="24">
        <f t="shared" si="6"/>
        <v>3</v>
      </c>
      <c r="M111" s="24" t="str">
        <f>VLOOKUP(L111,mês!A:B,2,0)</f>
        <v>Março</v>
      </c>
      <c r="N111" s="24" t="str">
        <f t="shared" si="7"/>
        <v xml:space="preserve">Diretoria </v>
      </c>
    </row>
    <row r="112" spans="1:14" ht="57" customHeight="1" x14ac:dyDescent="0.2">
      <c r="A112" s="24" t="s">
        <v>144</v>
      </c>
      <c r="B112" s="25">
        <v>45742</v>
      </c>
      <c r="C112" s="26">
        <v>19063</v>
      </c>
      <c r="D112" s="26" t="s">
        <v>73</v>
      </c>
      <c r="E112" s="27" t="s">
        <v>97</v>
      </c>
      <c r="F112" s="28" t="s">
        <v>263</v>
      </c>
      <c r="G112" s="26" t="s">
        <v>68</v>
      </c>
      <c r="H112" s="29">
        <v>128.34</v>
      </c>
      <c r="J112" s="29">
        <f t="shared" si="4"/>
        <v>128.34</v>
      </c>
      <c r="K112" s="29">
        <f t="shared" si="5"/>
        <v>0</v>
      </c>
      <c r="L112" s="24">
        <f t="shared" si="6"/>
        <v>3</v>
      </c>
      <c r="M112" s="24" t="str">
        <f>VLOOKUP(L112,mês!A:B,2,0)</f>
        <v>Março</v>
      </c>
      <c r="N112" s="24" t="str">
        <f t="shared" si="7"/>
        <v xml:space="preserve">Diretoria </v>
      </c>
    </row>
    <row r="113" spans="1:14" ht="57" customHeight="1" x14ac:dyDescent="0.2">
      <c r="A113" s="24" t="s">
        <v>144</v>
      </c>
      <c r="B113" s="25">
        <v>45743</v>
      </c>
      <c r="C113" s="26">
        <v>19065</v>
      </c>
      <c r="D113" s="26" t="s">
        <v>115</v>
      </c>
      <c r="E113" s="27" t="s">
        <v>264</v>
      </c>
      <c r="F113" s="28" t="s">
        <v>265</v>
      </c>
      <c r="G113" s="26" t="s">
        <v>68</v>
      </c>
      <c r="H113" s="29">
        <v>200</v>
      </c>
      <c r="J113" s="29">
        <f t="shared" si="4"/>
        <v>200</v>
      </c>
      <c r="K113" s="29">
        <f t="shared" si="5"/>
        <v>0</v>
      </c>
      <c r="L113" s="24">
        <f t="shared" si="6"/>
        <v>3</v>
      </c>
      <c r="M113" s="24" t="str">
        <f>VLOOKUP(L113,mês!A:B,2,0)</f>
        <v>Março</v>
      </c>
      <c r="N113" s="24" t="str">
        <f t="shared" si="7"/>
        <v xml:space="preserve">Diretoria </v>
      </c>
    </row>
    <row r="114" spans="1:14" ht="57" customHeight="1" x14ac:dyDescent="0.2">
      <c r="A114" s="24" t="s">
        <v>144</v>
      </c>
      <c r="B114" s="25">
        <v>45743</v>
      </c>
      <c r="C114" s="26">
        <v>19067</v>
      </c>
      <c r="D114" s="26" t="s">
        <v>73</v>
      </c>
      <c r="E114" s="27" t="s">
        <v>266</v>
      </c>
      <c r="F114" s="28" t="s">
        <v>267</v>
      </c>
      <c r="G114" s="26" t="s">
        <v>68</v>
      </c>
      <c r="H114" s="29">
        <v>2550.4299999999998</v>
      </c>
      <c r="J114" s="29">
        <f t="shared" si="4"/>
        <v>2550.4299999999998</v>
      </c>
      <c r="K114" s="29">
        <f t="shared" si="5"/>
        <v>0</v>
      </c>
      <c r="L114" s="24">
        <f t="shared" si="6"/>
        <v>3</v>
      </c>
      <c r="M114" s="24" t="str">
        <f>VLOOKUP(L114,mês!A:B,2,0)</f>
        <v>Março</v>
      </c>
      <c r="N114" s="24" t="str">
        <f t="shared" si="7"/>
        <v xml:space="preserve">Diretoria </v>
      </c>
    </row>
    <row r="115" spans="1:14" ht="57" customHeight="1" x14ac:dyDescent="0.2">
      <c r="A115" s="24" t="s">
        <v>144</v>
      </c>
      <c r="B115" s="25">
        <v>45744</v>
      </c>
      <c r="C115" s="26">
        <v>19070</v>
      </c>
      <c r="D115" s="26" t="s">
        <v>65</v>
      </c>
      <c r="E115" s="27" t="s">
        <v>268</v>
      </c>
      <c r="F115" s="28" t="s">
        <v>269</v>
      </c>
      <c r="G115" s="26" t="s">
        <v>68</v>
      </c>
      <c r="H115" s="29">
        <v>910</v>
      </c>
      <c r="J115" s="29">
        <f t="shared" si="4"/>
        <v>910</v>
      </c>
      <c r="K115" s="29">
        <f t="shared" si="5"/>
        <v>0</v>
      </c>
      <c r="L115" s="24">
        <f t="shared" si="6"/>
        <v>3</v>
      </c>
      <c r="M115" s="24" t="str">
        <f>VLOOKUP(L115,mês!A:B,2,0)</f>
        <v>Março</v>
      </c>
      <c r="N115" s="24" t="str">
        <f t="shared" si="7"/>
        <v xml:space="preserve">Diretoria </v>
      </c>
    </row>
    <row r="116" spans="1:14" ht="57" customHeight="1" x14ac:dyDescent="0.2">
      <c r="A116" s="24" t="s">
        <v>144</v>
      </c>
      <c r="B116" s="25">
        <v>45744</v>
      </c>
      <c r="C116" s="26">
        <v>19071</v>
      </c>
      <c r="D116" s="26" t="s">
        <v>208</v>
      </c>
      <c r="E116" s="27" t="s">
        <v>270</v>
      </c>
      <c r="F116" s="28" t="s">
        <v>271</v>
      </c>
      <c r="G116" s="26" t="s">
        <v>68</v>
      </c>
      <c r="H116" s="29">
        <v>4540</v>
      </c>
      <c r="J116" s="29">
        <f t="shared" si="4"/>
        <v>4540</v>
      </c>
      <c r="K116" s="29">
        <f t="shared" si="5"/>
        <v>0</v>
      </c>
      <c r="L116" s="24">
        <f t="shared" si="6"/>
        <v>3</v>
      </c>
      <c r="M116" s="24" t="str">
        <f>VLOOKUP(L116,mês!A:B,2,0)</f>
        <v>Março</v>
      </c>
      <c r="N116" s="24" t="str">
        <f t="shared" si="7"/>
        <v xml:space="preserve">Diretoria </v>
      </c>
    </row>
    <row r="117" spans="1:14" ht="57" customHeight="1" x14ac:dyDescent="0.2">
      <c r="A117" s="24" t="s">
        <v>144</v>
      </c>
      <c r="B117" s="25">
        <v>45747</v>
      </c>
      <c r="C117" s="26">
        <v>19075</v>
      </c>
      <c r="D117" s="26" t="s">
        <v>65</v>
      </c>
      <c r="E117" s="27" t="s">
        <v>198</v>
      </c>
      <c r="F117" s="28" t="s">
        <v>272</v>
      </c>
      <c r="G117" s="26" t="s">
        <v>68</v>
      </c>
      <c r="H117" s="29">
        <v>1487.95</v>
      </c>
      <c r="J117" s="29">
        <f t="shared" si="4"/>
        <v>1487.95</v>
      </c>
      <c r="K117" s="29">
        <f t="shared" si="5"/>
        <v>0</v>
      </c>
      <c r="L117" s="24">
        <f t="shared" si="6"/>
        <v>3</v>
      </c>
      <c r="M117" s="24" t="str">
        <f>VLOOKUP(L117,mês!A:B,2,0)</f>
        <v>Março</v>
      </c>
      <c r="N117" s="24" t="str">
        <f t="shared" si="7"/>
        <v xml:space="preserve">Diretoria </v>
      </c>
    </row>
    <row r="118" spans="1:14" ht="57" customHeight="1" x14ac:dyDescent="0.2">
      <c r="A118" s="24" t="s">
        <v>144</v>
      </c>
      <c r="B118" s="25">
        <v>45748</v>
      </c>
      <c r="C118" s="26">
        <v>19082</v>
      </c>
      <c r="D118" s="26" t="s">
        <v>73</v>
      </c>
      <c r="E118" s="27" t="s">
        <v>97</v>
      </c>
      <c r="F118" s="28" t="s">
        <v>273</v>
      </c>
      <c r="G118" s="26" t="s">
        <v>68</v>
      </c>
      <c r="H118" s="29">
        <v>128.34</v>
      </c>
      <c r="J118" s="29">
        <f t="shared" si="4"/>
        <v>128.34</v>
      </c>
      <c r="K118" s="29">
        <f t="shared" si="5"/>
        <v>0</v>
      </c>
      <c r="L118" s="24">
        <f t="shared" si="6"/>
        <v>4</v>
      </c>
      <c r="M118" s="24" t="str">
        <f>VLOOKUP(L118,mês!A:B,2,0)</f>
        <v>Abril</v>
      </c>
      <c r="N118" s="24" t="str">
        <f t="shared" si="7"/>
        <v xml:space="preserve">Diretoria </v>
      </c>
    </row>
    <row r="119" spans="1:14" ht="57" customHeight="1" x14ac:dyDescent="0.2">
      <c r="A119" s="24" t="s">
        <v>144</v>
      </c>
      <c r="B119" s="25">
        <v>45748</v>
      </c>
      <c r="C119" s="26">
        <v>19084</v>
      </c>
      <c r="D119" s="26" t="s">
        <v>65</v>
      </c>
      <c r="E119" s="27" t="s">
        <v>112</v>
      </c>
      <c r="F119" s="28" t="s">
        <v>274</v>
      </c>
      <c r="G119" s="26" t="s">
        <v>68</v>
      </c>
      <c r="H119" s="29">
        <v>9146.6</v>
      </c>
      <c r="J119" s="29">
        <f t="shared" si="4"/>
        <v>9146.6</v>
      </c>
      <c r="K119" s="29">
        <f t="shared" si="5"/>
        <v>0</v>
      </c>
      <c r="L119" s="24">
        <f t="shared" si="6"/>
        <v>4</v>
      </c>
      <c r="M119" s="24" t="str">
        <f>VLOOKUP(L119,mês!A:B,2,0)</f>
        <v>Abril</v>
      </c>
      <c r="N119" s="24" t="str">
        <f t="shared" si="7"/>
        <v xml:space="preserve">Diretoria </v>
      </c>
    </row>
    <row r="120" spans="1:14" ht="57" customHeight="1" x14ac:dyDescent="0.2">
      <c r="A120" s="24" t="s">
        <v>144</v>
      </c>
      <c r="B120" s="25">
        <v>45748</v>
      </c>
      <c r="C120" s="26">
        <v>19085</v>
      </c>
      <c r="D120" s="26" t="s">
        <v>65</v>
      </c>
      <c r="E120" s="27" t="s">
        <v>112</v>
      </c>
      <c r="F120" s="28" t="s">
        <v>275</v>
      </c>
      <c r="G120" s="26" t="s">
        <v>68</v>
      </c>
      <c r="H120" s="29">
        <v>229403.43</v>
      </c>
      <c r="J120" s="29">
        <f t="shared" si="4"/>
        <v>229403.43</v>
      </c>
      <c r="K120" s="29">
        <f t="shared" si="5"/>
        <v>0</v>
      </c>
      <c r="L120" s="24">
        <f t="shared" si="6"/>
        <v>4</v>
      </c>
      <c r="M120" s="24" t="str">
        <f>VLOOKUP(L120,mês!A:B,2,0)</f>
        <v>Abril</v>
      </c>
      <c r="N120" s="24" t="str">
        <f t="shared" si="7"/>
        <v xml:space="preserve">Diretoria </v>
      </c>
    </row>
    <row r="121" spans="1:14" ht="57" customHeight="1" x14ac:dyDescent="0.2">
      <c r="A121" s="24" t="s">
        <v>144</v>
      </c>
      <c r="B121" s="25">
        <v>45748</v>
      </c>
      <c r="C121" s="26">
        <v>19080</v>
      </c>
      <c r="D121" s="26" t="s">
        <v>65</v>
      </c>
      <c r="E121" s="27" t="s">
        <v>78</v>
      </c>
      <c r="F121" s="28" t="s">
        <v>276</v>
      </c>
      <c r="G121" s="26" t="s">
        <v>68</v>
      </c>
      <c r="H121" s="29">
        <v>275</v>
      </c>
      <c r="J121" s="29">
        <f t="shared" si="4"/>
        <v>275</v>
      </c>
      <c r="K121" s="29">
        <f t="shared" si="5"/>
        <v>0</v>
      </c>
      <c r="L121" s="24">
        <f t="shared" si="6"/>
        <v>4</v>
      </c>
      <c r="M121" s="24" t="str">
        <f>VLOOKUP(L121,mês!A:B,2,0)</f>
        <v>Abril</v>
      </c>
      <c r="N121" s="24" t="str">
        <f t="shared" si="7"/>
        <v xml:space="preserve">Diretoria </v>
      </c>
    </row>
    <row r="122" spans="1:14" ht="57" customHeight="1" x14ac:dyDescent="0.2">
      <c r="A122" s="24" t="s">
        <v>144</v>
      </c>
      <c r="B122" s="25">
        <v>45749</v>
      </c>
      <c r="C122" s="26">
        <v>19088</v>
      </c>
      <c r="D122" s="26" t="s">
        <v>65</v>
      </c>
      <c r="E122" s="27" t="s">
        <v>242</v>
      </c>
      <c r="F122" s="28" t="s">
        <v>277</v>
      </c>
      <c r="G122" s="26" t="s">
        <v>68</v>
      </c>
      <c r="H122" s="29">
        <v>204.34</v>
      </c>
      <c r="J122" s="29">
        <f t="shared" si="4"/>
        <v>204.34</v>
      </c>
      <c r="K122" s="29">
        <f t="shared" si="5"/>
        <v>0</v>
      </c>
      <c r="L122" s="24">
        <f t="shared" si="6"/>
        <v>4</v>
      </c>
      <c r="M122" s="24" t="str">
        <f>VLOOKUP(L122,mês!A:B,2,0)</f>
        <v>Abril</v>
      </c>
      <c r="N122" s="24" t="str">
        <f t="shared" si="7"/>
        <v xml:space="preserve">Diretoria </v>
      </c>
    </row>
    <row r="123" spans="1:14" ht="57" customHeight="1" x14ac:dyDescent="0.2">
      <c r="A123" s="24" t="s">
        <v>144</v>
      </c>
      <c r="B123" s="25">
        <v>45749</v>
      </c>
      <c r="C123" s="26">
        <v>19089</v>
      </c>
      <c r="D123" s="26" t="s">
        <v>65</v>
      </c>
      <c r="E123" s="27" t="s">
        <v>278</v>
      </c>
      <c r="F123" s="28" t="s">
        <v>279</v>
      </c>
      <c r="G123" s="26" t="s">
        <v>68</v>
      </c>
      <c r="H123" s="29">
        <v>1120</v>
      </c>
      <c r="J123" s="29">
        <f t="shared" si="4"/>
        <v>1120</v>
      </c>
      <c r="K123" s="29">
        <f t="shared" si="5"/>
        <v>0</v>
      </c>
      <c r="L123" s="24">
        <f t="shared" si="6"/>
        <v>4</v>
      </c>
      <c r="M123" s="24" t="str">
        <f>VLOOKUP(L123,mês!A:B,2,0)</f>
        <v>Abril</v>
      </c>
      <c r="N123" s="24" t="str">
        <f t="shared" si="7"/>
        <v xml:space="preserve">Diretoria </v>
      </c>
    </row>
    <row r="124" spans="1:14" ht="57" customHeight="1" x14ac:dyDescent="0.2">
      <c r="A124" s="24" t="s">
        <v>144</v>
      </c>
      <c r="B124" s="25">
        <v>45749</v>
      </c>
      <c r="C124" s="26">
        <v>19087</v>
      </c>
      <c r="D124" s="26" t="s">
        <v>65</v>
      </c>
      <c r="E124" s="27" t="s">
        <v>140</v>
      </c>
      <c r="F124" s="28" t="s">
        <v>280</v>
      </c>
      <c r="G124" s="26" t="s">
        <v>68</v>
      </c>
      <c r="H124" s="29">
        <v>33446.080000000002</v>
      </c>
      <c r="J124" s="29">
        <f t="shared" si="4"/>
        <v>33446.080000000002</v>
      </c>
      <c r="K124" s="29">
        <f t="shared" si="5"/>
        <v>0</v>
      </c>
      <c r="L124" s="24">
        <f t="shared" si="6"/>
        <v>4</v>
      </c>
      <c r="M124" s="24" t="str">
        <f>VLOOKUP(L124,mês!A:B,2,0)</f>
        <v>Abril</v>
      </c>
      <c r="N124" s="24" t="str">
        <f t="shared" si="7"/>
        <v xml:space="preserve">Diretoria </v>
      </c>
    </row>
    <row r="125" spans="1:14" ht="57" customHeight="1" x14ac:dyDescent="0.2">
      <c r="A125" s="24" t="s">
        <v>144</v>
      </c>
      <c r="B125" s="25">
        <v>45751</v>
      </c>
      <c r="C125" s="26">
        <v>19091</v>
      </c>
      <c r="D125" s="26" t="s">
        <v>65</v>
      </c>
      <c r="E125" s="27" t="s">
        <v>173</v>
      </c>
      <c r="F125" s="28" t="s">
        <v>281</v>
      </c>
      <c r="G125" s="26" t="s">
        <v>68</v>
      </c>
      <c r="H125" s="29">
        <v>21600</v>
      </c>
      <c r="J125" s="29">
        <f t="shared" si="4"/>
        <v>21600</v>
      </c>
      <c r="K125" s="29">
        <f t="shared" si="5"/>
        <v>0</v>
      </c>
      <c r="L125" s="24">
        <f t="shared" si="6"/>
        <v>4</v>
      </c>
      <c r="M125" s="24" t="str">
        <f>VLOOKUP(L125,mês!A:B,2,0)</f>
        <v>Abril</v>
      </c>
      <c r="N125" s="24" t="str">
        <f t="shared" si="7"/>
        <v xml:space="preserve">Diretoria </v>
      </c>
    </row>
    <row r="126" spans="1:14" ht="57" customHeight="1" x14ac:dyDescent="0.2">
      <c r="A126" s="24" t="s">
        <v>144</v>
      </c>
      <c r="B126" s="25">
        <v>45754</v>
      </c>
      <c r="C126" s="26">
        <v>19097</v>
      </c>
      <c r="D126" s="26" t="s">
        <v>65</v>
      </c>
      <c r="E126" s="27" t="s">
        <v>282</v>
      </c>
      <c r="F126" s="28" t="s">
        <v>283</v>
      </c>
      <c r="G126" s="26" t="s">
        <v>68</v>
      </c>
      <c r="H126" s="29">
        <v>1866</v>
      </c>
      <c r="J126" s="29">
        <f t="shared" si="4"/>
        <v>1866</v>
      </c>
      <c r="K126" s="29">
        <f t="shared" si="5"/>
        <v>0</v>
      </c>
      <c r="L126" s="24">
        <f t="shared" si="6"/>
        <v>4</v>
      </c>
      <c r="M126" s="24" t="str">
        <f>VLOOKUP(L126,mês!A:B,2,0)</f>
        <v>Abril</v>
      </c>
      <c r="N126" s="24" t="str">
        <f t="shared" si="7"/>
        <v xml:space="preserve">Diretoria </v>
      </c>
    </row>
    <row r="127" spans="1:14" ht="57" customHeight="1" x14ac:dyDescent="0.2">
      <c r="A127" s="24" t="s">
        <v>144</v>
      </c>
      <c r="B127" s="25">
        <v>45754</v>
      </c>
      <c r="C127" s="26">
        <v>19098</v>
      </c>
      <c r="D127" s="26" t="s">
        <v>65</v>
      </c>
      <c r="E127" s="27" t="s">
        <v>112</v>
      </c>
      <c r="F127" s="28" t="s">
        <v>284</v>
      </c>
      <c r="G127" s="26" t="s">
        <v>68</v>
      </c>
      <c r="H127" s="29">
        <v>1400</v>
      </c>
      <c r="J127" s="29">
        <f t="shared" si="4"/>
        <v>1400</v>
      </c>
      <c r="K127" s="29">
        <f t="shared" si="5"/>
        <v>0</v>
      </c>
      <c r="L127" s="24">
        <f t="shared" si="6"/>
        <v>4</v>
      </c>
      <c r="M127" s="24" t="str">
        <f>VLOOKUP(L127,mês!A:B,2,0)</f>
        <v>Abril</v>
      </c>
      <c r="N127" s="24" t="str">
        <f t="shared" si="7"/>
        <v xml:space="preserve">Diretoria </v>
      </c>
    </row>
    <row r="128" spans="1:14" ht="57" customHeight="1" x14ac:dyDescent="0.2">
      <c r="A128" s="24" t="s">
        <v>144</v>
      </c>
      <c r="B128" s="25">
        <v>45756</v>
      </c>
      <c r="C128" s="26">
        <v>19099</v>
      </c>
      <c r="D128" s="26" t="s">
        <v>208</v>
      </c>
      <c r="E128" s="27" t="s">
        <v>285</v>
      </c>
      <c r="F128" s="28" t="s">
        <v>286</v>
      </c>
      <c r="G128" s="26" t="s">
        <v>68</v>
      </c>
      <c r="H128" s="29">
        <v>997.5</v>
      </c>
      <c r="J128" s="29">
        <f t="shared" si="4"/>
        <v>997.5</v>
      </c>
      <c r="K128" s="29">
        <f t="shared" si="5"/>
        <v>0</v>
      </c>
      <c r="L128" s="24">
        <f t="shared" si="6"/>
        <v>4</v>
      </c>
      <c r="M128" s="24" t="str">
        <f>VLOOKUP(L128,mês!A:B,2,0)</f>
        <v>Abril</v>
      </c>
      <c r="N128" s="24" t="str">
        <f t="shared" si="7"/>
        <v xml:space="preserve">Diretoria </v>
      </c>
    </row>
    <row r="129" spans="1:14" ht="57" customHeight="1" x14ac:dyDescent="0.2">
      <c r="A129" s="24" t="s">
        <v>144</v>
      </c>
      <c r="B129" s="25">
        <v>45756</v>
      </c>
      <c r="C129" s="26">
        <v>19100</v>
      </c>
      <c r="D129" s="26" t="s">
        <v>287</v>
      </c>
      <c r="E129" s="27" t="s">
        <v>288</v>
      </c>
      <c r="F129" s="28" t="s">
        <v>289</v>
      </c>
      <c r="G129" s="26" t="s">
        <v>68</v>
      </c>
      <c r="H129" s="29">
        <v>292</v>
      </c>
      <c r="J129" s="29">
        <f t="shared" si="4"/>
        <v>292</v>
      </c>
      <c r="K129" s="29">
        <f t="shared" si="5"/>
        <v>0</v>
      </c>
      <c r="L129" s="24">
        <f t="shared" si="6"/>
        <v>4</v>
      </c>
      <c r="M129" s="24" t="str">
        <f>VLOOKUP(L129,mês!A:B,2,0)</f>
        <v>Abril</v>
      </c>
      <c r="N129" s="24" t="str">
        <f t="shared" si="7"/>
        <v xml:space="preserve">Diretoria </v>
      </c>
    </row>
    <row r="130" spans="1:14" ht="57" customHeight="1" x14ac:dyDescent="0.2">
      <c r="A130" s="24" t="s">
        <v>144</v>
      </c>
      <c r="B130" s="25">
        <v>45757</v>
      </c>
      <c r="C130" s="26">
        <v>19081</v>
      </c>
      <c r="D130" s="26" t="s">
        <v>91</v>
      </c>
      <c r="E130" s="27" t="s">
        <v>74</v>
      </c>
      <c r="F130" s="28" t="s">
        <v>290</v>
      </c>
      <c r="G130" s="26" t="s">
        <v>68</v>
      </c>
      <c r="H130" s="29">
        <v>25.86</v>
      </c>
      <c r="J130" s="29">
        <f t="shared" si="4"/>
        <v>25.86</v>
      </c>
      <c r="K130" s="29">
        <f t="shared" si="5"/>
        <v>0</v>
      </c>
      <c r="L130" s="24">
        <f t="shared" si="6"/>
        <v>4</v>
      </c>
      <c r="M130" s="24" t="str">
        <f>VLOOKUP(L130,mês!A:B,2,0)</f>
        <v>Abril</v>
      </c>
      <c r="N130" s="24" t="str">
        <f t="shared" si="7"/>
        <v xml:space="preserve">Diretoria </v>
      </c>
    </row>
    <row r="131" spans="1:14" ht="57" customHeight="1" x14ac:dyDescent="0.2">
      <c r="A131" s="24" t="s">
        <v>144</v>
      </c>
      <c r="B131" s="25">
        <v>45757</v>
      </c>
      <c r="C131" s="26">
        <v>19096</v>
      </c>
      <c r="D131" s="26" t="s">
        <v>111</v>
      </c>
      <c r="E131" s="27" t="s">
        <v>74</v>
      </c>
      <c r="F131" s="28" t="s">
        <v>291</v>
      </c>
      <c r="G131" s="26" t="s">
        <v>68</v>
      </c>
      <c r="H131" s="29">
        <v>16.66</v>
      </c>
      <c r="J131" s="29">
        <f t="shared" ref="J131:J194" si="8">IF(G131="Não",0,H131)</f>
        <v>16.66</v>
      </c>
      <c r="K131" s="29">
        <f t="shared" ref="K131:K194" si="9">IF(G131="Não",H131,0)</f>
        <v>0</v>
      </c>
      <c r="L131" s="24">
        <f t="shared" ref="L131:L194" si="10">MONTH(B131)</f>
        <v>4</v>
      </c>
      <c r="M131" s="24" t="str">
        <f>VLOOKUP(L131,mês!A:B,2,0)</f>
        <v>Abril</v>
      </c>
      <c r="N131" s="24" t="str">
        <f t="shared" ref="N131:N194" si="11">LEFT(A131,SEARCH("-",A131)-1)</f>
        <v xml:space="preserve">Diretoria </v>
      </c>
    </row>
    <row r="132" spans="1:14" ht="57" customHeight="1" x14ac:dyDescent="0.2">
      <c r="A132" s="24" t="s">
        <v>144</v>
      </c>
      <c r="B132" s="25">
        <v>45757</v>
      </c>
      <c r="C132" s="26">
        <v>19104</v>
      </c>
      <c r="D132" s="26" t="s">
        <v>292</v>
      </c>
      <c r="E132" s="27" t="s">
        <v>293</v>
      </c>
      <c r="F132" s="28" t="s">
        <v>294</v>
      </c>
      <c r="G132" s="26" t="s">
        <v>68</v>
      </c>
      <c r="H132" s="29">
        <v>1238.2</v>
      </c>
      <c r="J132" s="29">
        <f t="shared" si="8"/>
        <v>1238.2</v>
      </c>
      <c r="K132" s="29">
        <f t="shared" si="9"/>
        <v>0</v>
      </c>
      <c r="L132" s="24">
        <f t="shared" si="10"/>
        <v>4</v>
      </c>
      <c r="M132" s="24" t="str">
        <f>VLOOKUP(L132,mês!A:B,2,0)</f>
        <v>Abril</v>
      </c>
      <c r="N132" s="24" t="str">
        <f t="shared" si="11"/>
        <v xml:space="preserve">Diretoria </v>
      </c>
    </row>
    <row r="133" spans="1:14" ht="57" customHeight="1" x14ac:dyDescent="0.2">
      <c r="A133" s="24" t="s">
        <v>144</v>
      </c>
      <c r="B133" s="25">
        <v>45757</v>
      </c>
      <c r="C133" s="26">
        <v>19105</v>
      </c>
      <c r="D133" s="26" t="s">
        <v>65</v>
      </c>
      <c r="E133" s="27" t="s">
        <v>293</v>
      </c>
      <c r="F133" s="28" t="s">
        <v>295</v>
      </c>
      <c r="G133" s="26" t="s">
        <v>68</v>
      </c>
      <c r="H133" s="29">
        <v>2524.7199999999998</v>
      </c>
      <c r="J133" s="29">
        <f t="shared" si="8"/>
        <v>2524.7199999999998</v>
      </c>
      <c r="K133" s="29">
        <f t="shared" si="9"/>
        <v>0</v>
      </c>
      <c r="L133" s="24">
        <f t="shared" si="10"/>
        <v>4</v>
      </c>
      <c r="M133" s="24" t="str">
        <f>VLOOKUP(L133,mês!A:B,2,0)</f>
        <v>Abril</v>
      </c>
      <c r="N133" s="24" t="str">
        <f t="shared" si="11"/>
        <v xml:space="preserve">Diretoria </v>
      </c>
    </row>
    <row r="134" spans="1:14" ht="57" customHeight="1" x14ac:dyDescent="0.2">
      <c r="A134" s="24" t="s">
        <v>144</v>
      </c>
      <c r="B134" s="25">
        <v>45757</v>
      </c>
      <c r="C134" s="26">
        <v>19106</v>
      </c>
      <c r="D134" s="26" t="s">
        <v>73</v>
      </c>
      <c r="E134" s="27" t="s">
        <v>293</v>
      </c>
      <c r="F134" s="28" t="s">
        <v>296</v>
      </c>
      <c r="G134" s="26" t="s">
        <v>68</v>
      </c>
      <c r="H134" s="29">
        <v>2053.6</v>
      </c>
      <c r="J134" s="29">
        <f t="shared" si="8"/>
        <v>2053.6</v>
      </c>
      <c r="K134" s="29">
        <f t="shared" si="9"/>
        <v>0</v>
      </c>
      <c r="L134" s="24">
        <f t="shared" si="10"/>
        <v>4</v>
      </c>
      <c r="M134" s="24" t="str">
        <f>VLOOKUP(L134,mês!A:B,2,0)</f>
        <v>Abril</v>
      </c>
      <c r="N134" s="24" t="str">
        <f t="shared" si="11"/>
        <v xml:space="preserve">Diretoria </v>
      </c>
    </row>
    <row r="135" spans="1:14" ht="57" customHeight="1" x14ac:dyDescent="0.2">
      <c r="A135" s="24" t="s">
        <v>144</v>
      </c>
      <c r="B135" s="25">
        <v>45758</v>
      </c>
      <c r="C135" s="26">
        <v>19111</v>
      </c>
      <c r="D135" s="26" t="s">
        <v>208</v>
      </c>
      <c r="E135" s="27" t="s">
        <v>297</v>
      </c>
      <c r="F135" s="28" t="s">
        <v>298</v>
      </c>
      <c r="G135" s="26" t="s">
        <v>68</v>
      </c>
      <c r="H135" s="29">
        <v>10325</v>
      </c>
      <c r="J135" s="29">
        <f t="shared" si="8"/>
        <v>10325</v>
      </c>
      <c r="K135" s="29">
        <f t="shared" si="9"/>
        <v>0</v>
      </c>
      <c r="L135" s="24">
        <f t="shared" si="10"/>
        <v>4</v>
      </c>
      <c r="M135" s="24" t="str">
        <f>VLOOKUP(L135,mês!A:B,2,0)</f>
        <v>Abril</v>
      </c>
      <c r="N135" s="24" t="str">
        <f t="shared" si="11"/>
        <v xml:space="preserve">Diretoria </v>
      </c>
    </row>
    <row r="136" spans="1:14" ht="57" customHeight="1" x14ac:dyDescent="0.2">
      <c r="A136" s="24" t="s">
        <v>144</v>
      </c>
      <c r="B136" s="25">
        <v>45758</v>
      </c>
      <c r="C136" s="26">
        <v>19112</v>
      </c>
      <c r="D136" s="26" t="s">
        <v>111</v>
      </c>
      <c r="E136" s="27" t="s">
        <v>299</v>
      </c>
      <c r="F136" s="28" t="s">
        <v>300</v>
      </c>
      <c r="G136" s="26" t="s">
        <v>68</v>
      </c>
      <c r="H136" s="29">
        <v>3278.98</v>
      </c>
      <c r="J136" s="29">
        <f t="shared" si="8"/>
        <v>3278.98</v>
      </c>
      <c r="K136" s="29">
        <f t="shared" si="9"/>
        <v>0</v>
      </c>
      <c r="L136" s="24">
        <f t="shared" si="10"/>
        <v>4</v>
      </c>
      <c r="M136" s="24" t="str">
        <f>VLOOKUP(L136,mês!A:B,2,0)</f>
        <v>Abril</v>
      </c>
      <c r="N136" s="24" t="str">
        <f t="shared" si="11"/>
        <v xml:space="preserve">Diretoria </v>
      </c>
    </row>
    <row r="137" spans="1:14" ht="57" customHeight="1" x14ac:dyDescent="0.2">
      <c r="A137" s="24" t="s">
        <v>144</v>
      </c>
      <c r="B137" s="25">
        <v>45758</v>
      </c>
      <c r="C137" s="26">
        <v>19113</v>
      </c>
      <c r="D137" s="26" t="s">
        <v>301</v>
      </c>
      <c r="E137" s="27" t="s">
        <v>302</v>
      </c>
      <c r="F137" s="28" t="s">
        <v>303</v>
      </c>
      <c r="G137" s="26" t="s">
        <v>68</v>
      </c>
      <c r="H137" s="29">
        <v>2760.28</v>
      </c>
      <c r="J137" s="29">
        <f t="shared" si="8"/>
        <v>2760.28</v>
      </c>
      <c r="K137" s="29">
        <f t="shared" si="9"/>
        <v>0</v>
      </c>
      <c r="L137" s="24">
        <f t="shared" si="10"/>
        <v>4</v>
      </c>
      <c r="M137" s="24" t="str">
        <f>VLOOKUP(L137,mês!A:B,2,0)</f>
        <v>Abril</v>
      </c>
      <c r="N137" s="24" t="str">
        <f t="shared" si="11"/>
        <v xml:space="preserve">Diretoria </v>
      </c>
    </row>
    <row r="138" spans="1:14" ht="57" customHeight="1" x14ac:dyDescent="0.2">
      <c r="A138" s="24" t="s">
        <v>144</v>
      </c>
      <c r="B138" s="25">
        <v>45762</v>
      </c>
      <c r="C138" s="26">
        <v>19107</v>
      </c>
      <c r="D138" s="26" t="s">
        <v>111</v>
      </c>
      <c r="E138" s="27" t="s">
        <v>74</v>
      </c>
      <c r="F138" s="28" t="s">
        <v>304</v>
      </c>
      <c r="G138" s="26" t="s">
        <v>68</v>
      </c>
      <c r="H138" s="29">
        <v>16.66</v>
      </c>
      <c r="J138" s="29">
        <f t="shared" si="8"/>
        <v>16.66</v>
      </c>
      <c r="K138" s="29">
        <f t="shared" si="9"/>
        <v>0</v>
      </c>
      <c r="L138" s="24">
        <f t="shared" si="10"/>
        <v>4</v>
      </c>
      <c r="M138" s="24" t="str">
        <f>VLOOKUP(L138,mês!A:B,2,0)</f>
        <v>Abril</v>
      </c>
      <c r="N138" s="24" t="str">
        <f t="shared" si="11"/>
        <v xml:space="preserve">Diretoria </v>
      </c>
    </row>
    <row r="139" spans="1:14" ht="57" customHeight="1" x14ac:dyDescent="0.2">
      <c r="A139" s="24" t="s">
        <v>144</v>
      </c>
      <c r="B139" s="25">
        <v>45762</v>
      </c>
      <c r="C139" s="26">
        <v>19108</v>
      </c>
      <c r="D139" s="26" t="s">
        <v>287</v>
      </c>
      <c r="E139" s="27" t="s">
        <v>74</v>
      </c>
      <c r="F139" s="28" t="s">
        <v>305</v>
      </c>
      <c r="G139" s="26" t="s">
        <v>68</v>
      </c>
      <c r="H139" s="29">
        <v>69.099999999999994</v>
      </c>
      <c r="J139" s="29">
        <f t="shared" si="8"/>
        <v>69.099999999999994</v>
      </c>
      <c r="K139" s="29">
        <f t="shared" si="9"/>
        <v>0</v>
      </c>
      <c r="L139" s="24">
        <f t="shared" si="10"/>
        <v>4</v>
      </c>
      <c r="M139" s="24" t="str">
        <f>VLOOKUP(L139,mês!A:B,2,0)</f>
        <v>Abril</v>
      </c>
      <c r="N139" s="24" t="str">
        <f t="shared" si="11"/>
        <v xml:space="preserve">Diretoria </v>
      </c>
    </row>
    <row r="140" spans="1:14" ht="57" customHeight="1" x14ac:dyDescent="0.2">
      <c r="A140" s="24" t="s">
        <v>144</v>
      </c>
      <c r="B140" s="25">
        <v>45762</v>
      </c>
      <c r="C140" s="26">
        <v>19117</v>
      </c>
      <c r="D140" s="26" t="s">
        <v>208</v>
      </c>
      <c r="E140" s="27" t="s">
        <v>306</v>
      </c>
      <c r="F140" s="28" t="s">
        <v>307</v>
      </c>
      <c r="G140" s="26" t="s">
        <v>68</v>
      </c>
      <c r="H140" s="29">
        <v>1475</v>
      </c>
      <c r="J140" s="29">
        <f t="shared" si="8"/>
        <v>1475</v>
      </c>
      <c r="K140" s="29">
        <f t="shared" si="9"/>
        <v>0</v>
      </c>
      <c r="L140" s="24">
        <f t="shared" si="10"/>
        <v>4</v>
      </c>
      <c r="M140" s="24" t="str">
        <f>VLOOKUP(L140,mês!A:B,2,0)</f>
        <v>Abril</v>
      </c>
      <c r="N140" s="24" t="str">
        <f t="shared" si="11"/>
        <v xml:space="preserve">Diretoria </v>
      </c>
    </row>
    <row r="141" spans="1:14" ht="57" customHeight="1" x14ac:dyDescent="0.2">
      <c r="A141" s="24" t="s">
        <v>144</v>
      </c>
      <c r="B141" s="25">
        <v>45769</v>
      </c>
      <c r="C141" s="26">
        <v>19124</v>
      </c>
      <c r="D141" s="26" t="s">
        <v>65</v>
      </c>
      <c r="E141" s="27" t="s">
        <v>216</v>
      </c>
      <c r="F141" s="28" t="s">
        <v>308</v>
      </c>
      <c r="G141" s="26" t="s">
        <v>68</v>
      </c>
      <c r="H141" s="29">
        <v>6520</v>
      </c>
      <c r="J141" s="29">
        <f t="shared" si="8"/>
        <v>6520</v>
      </c>
      <c r="K141" s="29">
        <f t="shared" si="9"/>
        <v>0</v>
      </c>
      <c r="L141" s="24">
        <f t="shared" si="10"/>
        <v>4</v>
      </c>
      <c r="M141" s="24" t="str">
        <f>VLOOKUP(L141,mês!A:B,2,0)</f>
        <v>Abril</v>
      </c>
      <c r="N141" s="24" t="str">
        <f t="shared" si="11"/>
        <v xml:space="preserve">Diretoria </v>
      </c>
    </row>
    <row r="142" spans="1:14" ht="57" customHeight="1" x14ac:dyDescent="0.2">
      <c r="A142" s="24" t="s">
        <v>144</v>
      </c>
      <c r="B142" s="25">
        <v>45769</v>
      </c>
      <c r="C142" s="26">
        <v>19125</v>
      </c>
      <c r="D142" s="26" t="s">
        <v>65</v>
      </c>
      <c r="E142" s="27" t="s">
        <v>216</v>
      </c>
      <c r="F142" s="28" t="s">
        <v>309</v>
      </c>
      <c r="G142" s="26" t="s">
        <v>68</v>
      </c>
      <c r="H142" s="29">
        <v>1485.02</v>
      </c>
      <c r="J142" s="29">
        <f t="shared" si="8"/>
        <v>1485.02</v>
      </c>
      <c r="K142" s="29">
        <f t="shared" si="9"/>
        <v>0</v>
      </c>
      <c r="L142" s="24">
        <f t="shared" si="10"/>
        <v>4</v>
      </c>
      <c r="M142" s="24" t="str">
        <f>VLOOKUP(L142,mês!A:B,2,0)</f>
        <v>Abril</v>
      </c>
      <c r="N142" s="24" t="str">
        <f t="shared" si="11"/>
        <v xml:space="preserve">Diretoria </v>
      </c>
    </row>
    <row r="143" spans="1:14" ht="57" customHeight="1" x14ac:dyDescent="0.2">
      <c r="A143" s="24" t="s">
        <v>144</v>
      </c>
      <c r="B143" s="25">
        <v>45770</v>
      </c>
      <c r="C143" s="26">
        <v>19109</v>
      </c>
      <c r="D143" s="26" t="s">
        <v>161</v>
      </c>
      <c r="E143" s="27" t="s">
        <v>310</v>
      </c>
      <c r="F143" s="28" t="s">
        <v>311</v>
      </c>
      <c r="G143" s="26" t="s">
        <v>68</v>
      </c>
      <c r="H143" s="29">
        <v>302.75</v>
      </c>
      <c r="J143" s="29">
        <f t="shared" si="8"/>
        <v>302.75</v>
      </c>
      <c r="K143" s="29">
        <f t="shared" si="9"/>
        <v>0</v>
      </c>
      <c r="L143" s="24">
        <f t="shared" si="10"/>
        <v>4</v>
      </c>
      <c r="M143" s="24" t="str">
        <f>VLOOKUP(L143,mês!A:B,2,0)</f>
        <v>Abril</v>
      </c>
      <c r="N143" s="24" t="str">
        <f t="shared" si="11"/>
        <v xml:space="preserve">Diretoria </v>
      </c>
    </row>
    <row r="144" spans="1:14" ht="57" customHeight="1" x14ac:dyDescent="0.2">
      <c r="A144" s="24" t="s">
        <v>144</v>
      </c>
      <c r="B144" s="25">
        <v>45770</v>
      </c>
      <c r="C144" s="26">
        <v>19127</v>
      </c>
      <c r="D144" s="26" t="s">
        <v>65</v>
      </c>
      <c r="E144" s="27" t="s">
        <v>187</v>
      </c>
      <c r="F144" s="28" t="s">
        <v>312</v>
      </c>
      <c r="G144" s="26" t="s">
        <v>68</v>
      </c>
      <c r="H144" s="29">
        <v>213.7</v>
      </c>
      <c r="J144" s="29">
        <f t="shared" si="8"/>
        <v>213.7</v>
      </c>
      <c r="K144" s="29">
        <f t="shared" si="9"/>
        <v>0</v>
      </c>
      <c r="L144" s="24">
        <f t="shared" si="10"/>
        <v>4</v>
      </c>
      <c r="M144" s="24" t="str">
        <f>VLOOKUP(L144,mês!A:B,2,0)</f>
        <v>Abril</v>
      </c>
      <c r="N144" s="24" t="str">
        <f t="shared" si="11"/>
        <v xml:space="preserve">Diretoria </v>
      </c>
    </row>
    <row r="145" spans="1:14" ht="57" customHeight="1" x14ac:dyDescent="0.2">
      <c r="A145" s="24" t="s">
        <v>144</v>
      </c>
      <c r="B145" s="25">
        <v>45771</v>
      </c>
      <c r="C145" s="26">
        <v>19136</v>
      </c>
      <c r="D145" s="26" t="s">
        <v>65</v>
      </c>
      <c r="E145" s="27" t="s">
        <v>313</v>
      </c>
      <c r="F145" s="28" t="s">
        <v>314</v>
      </c>
      <c r="G145" s="26" t="s">
        <v>68</v>
      </c>
      <c r="H145" s="29">
        <v>50.56</v>
      </c>
      <c r="J145" s="29">
        <f t="shared" si="8"/>
        <v>50.56</v>
      </c>
      <c r="K145" s="29">
        <f t="shared" si="9"/>
        <v>0</v>
      </c>
      <c r="L145" s="24">
        <f t="shared" si="10"/>
        <v>4</v>
      </c>
      <c r="M145" s="24" t="str">
        <f>VLOOKUP(L145,mês!A:B,2,0)</f>
        <v>Abril</v>
      </c>
      <c r="N145" s="24" t="str">
        <f t="shared" si="11"/>
        <v xml:space="preserve">Diretoria </v>
      </c>
    </row>
    <row r="146" spans="1:14" ht="57" customHeight="1" x14ac:dyDescent="0.2">
      <c r="A146" s="24" t="s">
        <v>144</v>
      </c>
      <c r="B146" s="25">
        <v>45771</v>
      </c>
      <c r="C146" s="26">
        <v>19137</v>
      </c>
      <c r="D146" s="26" t="s">
        <v>189</v>
      </c>
      <c r="E146" s="27" t="s">
        <v>190</v>
      </c>
      <c r="F146" s="28" t="s">
        <v>191</v>
      </c>
      <c r="G146" s="26" t="s">
        <v>68</v>
      </c>
      <c r="H146" s="29">
        <v>230</v>
      </c>
      <c r="J146" s="29">
        <f t="shared" si="8"/>
        <v>230</v>
      </c>
      <c r="K146" s="29">
        <f t="shared" si="9"/>
        <v>0</v>
      </c>
      <c r="L146" s="24">
        <f t="shared" si="10"/>
        <v>4</v>
      </c>
      <c r="M146" s="24" t="str">
        <f>VLOOKUP(L146,mês!A:B,2,0)</f>
        <v>Abril</v>
      </c>
      <c r="N146" s="24" t="str">
        <f t="shared" si="11"/>
        <v xml:space="preserve">Diretoria </v>
      </c>
    </row>
    <row r="147" spans="1:14" ht="57" customHeight="1" x14ac:dyDescent="0.2">
      <c r="A147" s="24" t="s">
        <v>144</v>
      </c>
      <c r="B147" s="25">
        <v>45771</v>
      </c>
      <c r="C147" s="26">
        <v>19140</v>
      </c>
      <c r="D147" s="26" t="s">
        <v>65</v>
      </c>
      <c r="E147" s="27" t="s">
        <v>136</v>
      </c>
      <c r="F147" s="28" t="s">
        <v>315</v>
      </c>
      <c r="G147" s="26" t="s">
        <v>68</v>
      </c>
      <c r="H147" s="29">
        <v>10000</v>
      </c>
      <c r="J147" s="29">
        <f t="shared" si="8"/>
        <v>10000</v>
      </c>
      <c r="K147" s="29">
        <f t="shared" si="9"/>
        <v>0</v>
      </c>
      <c r="L147" s="24">
        <f t="shared" si="10"/>
        <v>4</v>
      </c>
      <c r="M147" s="24" t="str">
        <f>VLOOKUP(L147,mês!A:B,2,0)</f>
        <v>Abril</v>
      </c>
      <c r="N147" s="24" t="str">
        <f t="shared" si="11"/>
        <v xml:space="preserve">Diretoria </v>
      </c>
    </row>
    <row r="148" spans="1:14" ht="57" customHeight="1" x14ac:dyDescent="0.2">
      <c r="A148" s="24" t="s">
        <v>144</v>
      </c>
      <c r="B148" s="25">
        <v>45771</v>
      </c>
      <c r="C148" s="26">
        <v>19141</v>
      </c>
      <c r="D148" s="26" t="s">
        <v>65</v>
      </c>
      <c r="E148" s="27" t="s">
        <v>136</v>
      </c>
      <c r="F148" s="28" t="s">
        <v>316</v>
      </c>
      <c r="G148" s="26" t="s">
        <v>68</v>
      </c>
      <c r="H148" s="29">
        <v>977.8</v>
      </c>
      <c r="J148" s="29">
        <f t="shared" si="8"/>
        <v>977.8</v>
      </c>
      <c r="K148" s="29">
        <f t="shared" si="9"/>
        <v>0</v>
      </c>
      <c r="L148" s="24">
        <f t="shared" si="10"/>
        <v>4</v>
      </c>
      <c r="M148" s="24" t="str">
        <f>VLOOKUP(L148,mês!A:B,2,0)</f>
        <v>Abril</v>
      </c>
      <c r="N148" s="24" t="str">
        <f t="shared" si="11"/>
        <v xml:space="preserve">Diretoria </v>
      </c>
    </row>
    <row r="149" spans="1:14" ht="57" customHeight="1" x14ac:dyDescent="0.2">
      <c r="A149" s="24" t="s">
        <v>144</v>
      </c>
      <c r="B149" s="25">
        <v>45775</v>
      </c>
      <c r="C149" s="26">
        <v>19146</v>
      </c>
      <c r="D149" s="26" t="s">
        <v>91</v>
      </c>
      <c r="E149" s="27" t="s">
        <v>317</v>
      </c>
      <c r="F149" s="28" t="s">
        <v>318</v>
      </c>
      <c r="G149" s="26" t="s">
        <v>68</v>
      </c>
      <c r="H149" s="29">
        <v>420</v>
      </c>
      <c r="J149" s="29">
        <f t="shared" si="8"/>
        <v>420</v>
      </c>
      <c r="K149" s="29">
        <f t="shared" si="9"/>
        <v>0</v>
      </c>
      <c r="L149" s="24">
        <f t="shared" si="10"/>
        <v>4</v>
      </c>
      <c r="M149" s="24" t="str">
        <f>VLOOKUP(L149,mês!A:B,2,0)</f>
        <v>Abril</v>
      </c>
      <c r="N149" s="24" t="str">
        <f t="shared" si="11"/>
        <v xml:space="preserve">Diretoria </v>
      </c>
    </row>
    <row r="150" spans="1:14" ht="57" customHeight="1" x14ac:dyDescent="0.2">
      <c r="A150" s="24" t="s">
        <v>144</v>
      </c>
      <c r="B150" s="25">
        <v>45775</v>
      </c>
      <c r="C150" s="26">
        <v>19147</v>
      </c>
      <c r="D150" s="26" t="s">
        <v>65</v>
      </c>
      <c r="E150" s="27" t="s">
        <v>221</v>
      </c>
      <c r="F150" s="28" t="s">
        <v>319</v>
      </c>
      <c r="G150" s="26" t="s">
        <v>68</v>
      </c>
      <c r="H150" s="29">
        <v>1591.26</v>
      </c>
      <c r="J150" s="29">
        <f t="shared" si="8"/>
        <v>1591.26</v>
      </c>
      <c r="K150" s="29">
        <f t="shared" si="9"/>
        <v>0</v>
      </c>
      <c r="L150" s="24">
        <f t="shared" si="10"/>
        <v>4</v>
      </c>
      <c r="M150" s="24" t="str">
        <f>VLOOKUP(L150,mês!A:B,2,0)</f>
        <v>Abril</v>
      </c>
      <c r="N150" s="24" t="str">
        <f t="shared" si="11"/>
        <v xml:space="preserve">Diretoria </v>
      </c>
    </row>
    <row r="151" spans="1:14" ht="57" customHeight="1" x14ac:dyDescent="0.2">
      <c r="A151" s="24" t="s">
        <v>144</v>
      </c>
      <c r="B151" s="25">
        <v>45776</v>
      </c>
      <c r="C151" s="26">
        <v>19154</v>
      </c>
      <c r="D151" s="26" t="s">
        <v>145</v>
      </c>
      <c r="E151" s="27" t="s">
        <v>320</v>
      </c>
      <c r="F151" s="28" t="s">
        <v>321</v>
      </c>
      <c r="G151" s="26" t="s">
        <v>68</v>
      </c>
      <c r="H151" s="29">
        <v>2785.71</v>
      </c>
      <c r="J151" s="29">
        <f t="shared" si="8"/>
        <v>2785.71</v>
      </c>
      <c r="K151" s="29">
        <f t="shared" si="9"/>
        <v>0</v>
      </c>
      <c r="L151" s="24">
        <f t="shared" si="10"/>
        <v>4</v>
      </c>
      <c r="M151" s="24" t="str">
        <f>VLOOKUP(L151,mês!A:B,2,0)</f>
        <v>Abril</v>
      </c>
      <c r="N151" s="24" t="str">
        <f t="shared" si="11"/>
        <v xml:space="preserve">Diretoria </v>
      </c>
    </row>
    <row r="152" spans="1:14" ht="57" customHeight="1" x14ac:dyDescent="0.2">
      <c r="A152" s="24" t="s">
        <v>144</v>
      </c>
      <c r="B152" s="25">
        <v>45776</v>
      </c>
      <c r="C152" s="26">
        <v>19155</v>
      </c>
      <c r="D152" s="26" t="s">
        <v>145</v>
      </c>
      <c r="E152" s="27" t="s">
        <v>322</v>
      </c>
      <c r="F152" s="28" t="s">
        <v>323</v>
      </c>
      <c r="G152" s="26" t="s">
        <v>68</v>
      </c>
      <c r="H152" s="29">
        <v>10069.44</v>
      </c>
      <c r="J152" s="29">
        <f t="shared" si="8"/>
        <v>10069.44</v>
      </c>
      <c r="K152" s="29">
        <f t="shared" si="9"/>
        <v>0</v>
      </c>
      <c r="L152" s="24">
        <f t="shared" si="10"/>
        <v>4</v>
      </c>
      <c r="M152" s="24" t="str">
        <f>VLOOKUP(L152,mês!A:B,2,0)</f>
        <v>Abril</v>
      </c>
      <c r="N152" s="24" t="str">
        <f t="shared" si="11"/>
        <v xml:space="preserve">Diretoria </v>
      </c>
    </row>
    <row r="153" spans="1:14" ht="57" customHeight="1" x14ac:dyDescent="0.2">
      <c r="A153" s="24" t="s">
        <v>144</v>
      </c>
      <c r="B153" s="25">
        <v>45776</v>
      </c>
      <c r="C153" s="26">
        <v>19156</v>
      </c>
      <c r="D153" s="26" t="s">
        <v>65</v>
      </c>
      <c r="E153" s="27" t="s">
        <v>136</v>
      </c>
      <c r="F153" s="28" t="s">
        <v>324</v>
      </c>
      <c r="G153" s="26" t="s">
        <v>68</v>
      </c>
      <c r="H153" s="29">
        <v>1110.5999999999999</v>
      </c>
      <c r="J153" s="29">
        <f t="shared" si="8"/>
        <v>1110.5999999999999</v>
      </c>
      <c r="K153" s="29">
        <f t="shared" si="9"/>
        <v>0</v>
      </c>
      <c r="L153" s="24">
        <f t="shared" si="10"/>
        <v>4</v>
      </c>
      <c r="M153" s="24" t="str">
        <f>VLOOKUP(L153,mês!A:B,2,0)</f>
        <v>Abril</v>
      </c>
      <c r="N153" s="24" t="str">
        <f t="shared" si="11"/>
        <v xml:space="preserve">Diretoria </v>
      </c>
    </row>
    <row r="154" spans="1:14" ht="57" customHeight="1" x14ac:dyDescent="0.2">
      <c r="A154" s="24" t="s">
        <v>144</v>
      </c>
      <c r="B154" s="25">
        <v>45782</v>
      </c>
      <c r="C154" s="26">
        <v>19164</v>
      </c>
      <c r="D154" s="26" t="s">
        <v>65</v>
      </c>
      <c r="E154" s="27" t="s">
        <v>198</v>
      </c>
      <c r="F154" s="28" t="s">
        <v>325</v>
      </c>
      <c r="G154" s="26" t="s">
        <v>68</v>
      </c>
      <c r="H154" s="29">
        <v>1095.4000000000001</v>
      </c>
      <c r="J154" s="29">
        <f t="shared" si="8"/>
        <v>1095.4000000000001</v>
      </c>
      <c r="K154" s="29">
        <f t="shared" si="9"/>
        <v>0</v>
      </c>
      <c r="L154" s="24">
        <f t="shared" si="10"/>
        <v>5</v>
      </c>
      <c r="M154" s="24" t="str">
        <f>VLOOKUP(L154,mês!A:B,2,0)</f>
        <v>Maio</v>
      </c>
      <c r="N154" s="24" t="str">
        <f t="shared" si="11"/>
        <v xml:space="preserve">Diretoria </v>
      </c>
    </row>
    <row r="155" spans="1:14" ht="57" customHeight="1" x14ac:dyDescent="0.2">
      <c r="A155" s="24" t="s">
        <v>144</v>
      </c>
      <c r="B155" s="25">
        <v>45782</v>
      </c>
      <c r="C155" s="26">
        <v>19171</v>
      </c>
      <c r="D155" s="26" t="s">
        <v>65</v>
      </c>
      <c r="E155" s="27" t="s">
        <v>173</v>
      </c>
      <c r="F155" s="28" t="s">
        <v>326</v>
      </c>
      <c r="G155" s="26" t="s">
        <v>108</v>
      </c>
      <c r="H155" s="29">
        <v>21600</v>
      </c>
      <c r="J155" s="29">
        <f t="shared" si="8"/>
        <v>0</v>
      </c>
      <c r="K155" s="29">
        <f t="shared" si="9"/>
        <v>21600</v>
      </c>
      <c r="L155" s="24">
        <f t="shared" si="10"/>
        <v>5</v>
      </c>
      <c r="M155" s="24" t="str">
        <f>VLOOKUP(L155,mês!A:B,2,0)</f>
        <v>Maio</v>
      </c>
      <c r="N155" s="24" t="str">
        <f t="shared" si="11"/>
        <v xml:space="preserve">Diretoria </v>
      </c>
    </row>
    <row r="156" spans="1:14" ht="57" customHeight="1" x14ac:dyDescent="0.2">
      <c r="A156" s="24" t="s">
        <v>144</v>
      </c>
      <c r="B156" s="25">
        <v>45782</v>
      </c>
      <c r="C156" s="26">
        <v>19168</v>
      </c>
      <c r="D156" s="26" t="s">
        <v>65</v>
      </c>
      <c r="E156" s="27" t="s">
        <v>173</v>
      </c>
      <c r="F156" s="28" t="s">
        <v>327</v>
      </c>
      <c r="G156" s="26" t="s">
        <v>68</v>
      </c>
      <c r="H156" s="29">
        <v>1095.3399999999999</v>
      </c>
      <c r="J156" s="29">
        <f t="shared" si="8"/>
        <v>1095.3399999999999</v>
      </c>
      <c r="K156" s="29">
        <f t="shared" si="9"/>
        <v>0</v>
      </c>
      <c r="L156" s="24">
        <f t="shared" si="10"/>
        <v>5</v>
      </c>
      <c r="M156" s="24" t="str">
        <f>VLOOKUP(L156,mês!A:B,2,0)</f>
        <v>Maio</v>
      </c>
      <c r="N156" s="24" t="str">
        <f t="shared" si="11"/>
        <v xml:space="preserve">Diretoria </v>
      </c>
    </row>
    <row r="157" spans="1:14" ht="57" customHeight="1" x14ac:dyDescent="0.2">
      <c r="A157" s="24" t="s">
        <v>144</v>
      </c>
      <c r="B157" s="25">
        <v>45782</v>
      </c>
      <c r="C157" s="26">
        <v>19169</v>
      </c>
      <c r="D157" s="26" t="s">
        <v>65</v>
      </c>
      <c r="E157" s="27" t="s">
        <v>173</v>
      </c>
      <c r="F157" s="28" t="s">
        <v>328</v>
      </c>
      <c r="G157" s="26" t="s">
        <v>68</v>
      </c>
      <c r="H157" s="29">
        <v>1081.21</v>
      </c>
      <c r="J157" s="29">
        <f t="shared" si="8"/>
        <v>1081.21</v>
      </c>
      <c r="K157" s="29">
        <f t="shared" si="9"/>
        <v>0</v>
      </c>
      <c r="L157" s="24">
        <f t="shared" si="10"/>
        <v>5</v>
      </c>
      <c r="M157" s="24" t="str">
        <f>VLOOKUP(L157,mês!A:B,2,0)</f>
        <v>Maio</v>
      </c>
      <c r="N157" s="24" t="str">
        <f t="shared" si="11"/>
        <v xml:space="preserve">Diretoria </v>
      </c>
    </row>
    <row r="158" spans="1:14" ht="57" customHeight="1" x14ac:dyDescent="0.2">
      <c r="A158" s="24" t="s">
        <v>144</v>
      </c>
      <c r="B158" s="25">
        <v>45782</v>
      </c>
      <c r="C158" s="26">
        <v>19170</v>
      </c>
      <c r="D158" s="26" t="s">
        <v>65</v>
      </c>
      <c r="E158" s="27" t="s">
        <v>173</v>
      </c>
      <c r="F158" s="28" t="s">
        <v>329</v>
      </c>
      <c r="G158" s="26" t="s">
        <v>68</v>
      </c>
      <c r="H158" s="29">
        <v>371.57</v>
      </c>
      <c r="J158" s="29">
        <f t="shared" si="8"/>
        <v>371.57</v>
      </c>
      <c r="K158" s="29">
        <f t="shared" si="9"/>
        <v>0</v>
      </c>
      <c r="L158" s="24">
        <f t="shared" si="10"/>
        <v>5</v>
      </c>
      <c r="M158" s="24" t="str">
        <f>VLOOKUP(L158,mês!A:B,2,0)</f>
        <v>Maio</v>
      </c>
      <c r="N158" s="24" t="str">
        <f t="shared" si="11"/>
        <v xml:space="preserve">Diretoria </v>
      </c>
    </row>
    <row r="159" spans="1:14" ht="57" customHeight="1" x14ac:dyDescent="0.2">
      <c r="A159" s="24" t="s">
        <v>144</v>
      </c>
      <c r="B159" s="25">
        <v>45782</v>
      </c>
      <c r="C159" s="26">
        <v>19172</v>
      </c>
      <c r="D159" s="26" t="s">
        <v>65</v>
      </c>
      <c r="E159" s="27" t="s">
        <v>173</v>
      </c>
      <c r="F159" s="28" t="s">
        <v>330</v>
      </c>
      <c r="G159" s="26" t="s">
        <v>68</v>
      </c>
      <c r="H159" s="29">
        <v>198.8</v>
      </c>
      <c r="J159" s="29">
        <f t="shared" si="8"/>
        <v>198.8</v>
      </c>
      <c r="K159" s="29">
        <f t="shared" si="9"/>
        <v>0</v>
      </c>
      <c r="L159" s="24">
        <f t="shared" si="10"/>
        <v>5</v>
      </c>
      <c r="M159" s="24" t="str">
        <f>VLOOKUP(L159,mês!A:B,2,0)</f>
        <v>Maio</v>
      </c>
      <c r="N159" s="24" t="str">
        <f t="shared" si="11"/>
        <v xml:space="preserve">Diretoria </v>
      </c>
    </row>
    <row r="160" spans="1:14" ht="57" customHeight="1" x14ac:dyDescent="0.2">
      <c r="A160" s="24" t="s">
        <v>144</v>
      </c>
      <c r="B160" s="25">
        <v>45782</v>
      </c>
      <c r="C160" s="26">
        <v>19173</v>
      </c>
      <c r="D160" s="26" t="s">
        <v>65</v>
      </c>
      <c r="E160" s="27" t="s">
        <v>173</v>
      </c>
      <c r="F160" s="28" t="s">
        <v>331</v>
      </c>
      <c r="G160" s="26" t="s">
        <v>68</v>
      </c>
      <c r="H160" s="29">
        <v>505.28</v>
      </c>
      <c r="J160" s="29">
        <f t="shared" si="8"/>
        <v>505.28</v>
      </c>
      <c r="K160" s="29">
        <f t="shared" si="9"/>
        <v>0</v>
      </c>
      <c r="L160" s="24">
        <f t="shared" si="10"/>
        <v>5</v>
      </c>
      <c r="M160" s="24" t="str">
        <f>VLOOKUP(L160,mês!A:B,2,0)</f>
        <v>Maio</v>
      </c>
      <c r="N160" s="24" t="str">
        <f t="shared" si="11"/>
        <v xml:space="preserve">Diretoria </v>
      </c>
    </row>
    <row r="161" spans="1:14" ht="57" customHeight="1" x14ac:dyDescent="0.2">
      <c r="A161" s="24" t="s">
        <v>144</v>
      </c>
      <c r="B161" s="25">
        <v>45782</v>
      </c>
      <c r="C161" s="26">
        <v>19174</v>
      </c>
      <c r="D161" s="26" t="s">
        <v>65</v>
      </c>
      <c r="E161" s="27" t="s">
        <v>173</v>
      </c>
      <c r="F161" s="28" t="s">
        <v>332</v>
      </c>
      <c r="G161" s="26" t="s">
        <v>68</v>
      </c>
      <c r="H161" s="29">
        <v>519.41</v>
      </c>
      <c r="J161" s="29">
        <f t="shared" si="8"/>
        <v>519.41</v>
      </c>
      <c r="K161" s="29">
        <f t="shared" si="9"/>
        <v>0</v>
      </c>
      <c r="L161" s="24">
        <f t="shared" si="10"/>
        <v>5</v>
      </c>
      <c r="M161" s="24" t="str">
        <f>VLOOKUP(L161,mês!A:B,2,0)</f>
        <v>Maio</v>
      </c>
      <c r="N161" s="24" t="str">
        <f t="shared" si="11"/>
        <v xml:space="preserve">Diretoria </v>
      </c>
    </row>
    <row r="162" spans="1:14" ht="57" customHeight="1" x14ac:dyDescent="0.2">
      <c r="A162" s="24" t="s">
        <v>144</v>
      </c>
      <c r="B162" s="25">
        <v>45782</v>
      </c>
      <c r="C162" s="26">
        <v>19175</v>
      </c>
      <c r="D162" s="26" t="s">
        <v>65</v>
      </c>
      <c r="E162" s="27" t="s">
        <v>173</v>
      </c>
      <c r="F162" s="28" t="s">
        <v>333</v>
      </c>
      <c r="G162" s="26" t="s">
        <v>68</v>
      </c>
      <c r="H162" s="29">
        <v>759.68</v>
      </c>
      <c r="J162" s="29">
        <f t="shared" si="8"/>
        <v>759.68</v>
      </c>
      <c r="K162" s="29">
        <f t="shared" si="9"/>
        <v>0</v>
      </c>
      <c r="L162" s="24">
        <f t="shared" si="10"/>
        <v>5</v>
      </c>
      <c r="M162" s="24" t="str">
        <f>VLOOKUP(L162,mês!A:B,2,0)</f>
        <v>Maio</v>
      </c>
      <c r="N162" s="24" t="str">
        <f t="shared" si="11"/>
        <v xml:space="preserve">Diretoria </v>
      </c>
    </row>
    <row r="163" spans="1:14" ht="57" customHeight="1" x14ac:dyDescent="0.2">
      <c r="A163" s="24" t="s">
        <v>144</v>
      </c>
      <c r="B163" s="25">
        <v>45782</v>
      </c>
      <c r="C163" s="26">
        <v>19176</v>
      </c>
      <c r="D163" s="26" t="s">
        <v>65</v>
      </c>
      <c r="E163" s="27" t="s">
        <v>173</v>
      </c>
      <c r="F163" s="28" t="s">
        <v>334</v>
      </c>
      <c r="G163" s="26" t="s">
        <v>68</v>
      </c>
      <c r="H163" s="29">
        <v>901.01</v>
      </c>
      <c r="J163" s="29">
        <f t="shared" si="8"/>
        <v>901.01</v>
      </c>
      <c r="K163" s="29">
        <f t="shared" si="9"/>
        <v>0</v>
      </c>
      <c r="L163" s="24">
        <f t="shared" si="10"/>
        <v>5</v>
      </c>
      <c r="M163" s="24" t="str">
        <f>VLOOKUP(L163,mês!A:B,2,0)</f>
        <v>Maio</v>
      </c>
      <c r="N163" s="24" t="str">
        <f t="shared" si="11"/>
        <v xml:space="preserve">Diretoria </v>
      </c>
    </row>
    <row r="164" spans="1:14" ht="57" customHeight="1" x14ac:dyDescent="0.2">
      <c r="A164" s="24" t="s">
        <v>144</v>
      </c>
      <c r="B164" s="25">
        <v>45782</v>
      </c>
      <c r="C164" s="26">
        <v>19177</v>
      </c>
      <c r="D164" s="26" t="s">
        <v>65</v>
      </c>
      <c r="E164" s="27" t="s">
        <v>173</v>
      </c>
      <c r="F164" s="28" t="s">
        <v>335</v>
      </c>
      <c r="G164" s="26" t="s">
        <v>68</v>
      </c>
      <c r="H164" s="29">
        <v>1007.01</v>
      </c>
      <c r="J164" s="29">
        <f t="shared" si="8"/>
        <v>1007.01</v>
      </c>
      <c r="K164" s="29">
        <f t="shared" si="9"/>
        <v>0</v>
      </c>
      <c r="L164" s="24">
        <f t="shared" si="10"/>
        <v>5</v>
      </c>
      <c r="M164" s="24" t="str">
        <f>VLOOKUP(L164,mês!A:B,2,0)</f>
        <v>Maio</v>
      </c>
      <c r="N164" s="24" t="str">
        <f t="shared" si="11"/>
        <v xml:space="preserve">Diretoria </v>
      </c>
    </row>
    <row r="165" spans="1:14" ht="57" customHeight="1" x14ac:dyDescent="0.2">
      <c r="A165" s="24" t="s">
        <v>144</v>
      </c>
      <c r="B165" s="25">
        <v>45782</v>
      </c>
      <c r="C165" s="26">
        <v>19178</v>
      </c>
      <c r="D165" s="26" t="s">
        <v>65</v>
      </c>
      <c r="E165" s="27" t="s">
        <v>173</v>
      </c>
      <c r="F165" s="28" t="s">
        <v>336</v>
      </c>
      <c r="G165" s="26" t="s">
        <v>68</v>
      </c>
      <c r="H165" s="29">
        <v>1007.01</v>
      </c>
      <c r="J165" s="29">
        <f t="shared" si="8"/>
        <v>1007.01</v>
      </c>
      <c r="K165" s="29">
        <f t="shared" si="9"/>
        <v>0</v>
      </c>
      <c r="L165" s="24">
        <f t="shared" si="10"/>
        <v>5</v>
      </c>
      <c r="M165" s="24" t="str">
        <f>VLOOKUP(L165,mês!A:B,2,0)</f>
        <v>Maio</v>
      </c>
      <c r="N165" s="24" t="str">
        <f t="shared" si="11"/>
        <v xml:space="preserve">Diretoria </v>
      </c>
    </row>
    <row r="166" spans="1:14" ht="57" customHeight="1" x14ac:dyDescent="0.2">
      <c r="A166" s="24" t="s">
        <v>144</v>
      </c>
      <c r="B166" s="25">
        <v>45783</v>
      </c>
      <c r="C166" s="26">
        <v>19181</v>
      </c>
      <c r="D166" s="26" t="s">
        <v>292</v>
      </c>
      <c r="E166" s="27" t="s">
        <v>337</v>
      </c>
      <c r="F166" s="28" t="s">
        <v>338</v>
      </c>
      <c r="G166" s="26" t="s">
        <v>68</v>
      </c>
      <c r="H166" s="29">
        <v>660</v>
      </c>
      <c r="J166" s="29">
        <f t="shared" si="8"/>
        <v>660</v>
      </c>
      <c r="K166" s="29">
        <f t="shared" si="9"/>
        <v>0</v>
      </c>
      <c r="L166" s="24">
        <f t="shared" si="10"/>
        <v>5</v>
      </c>
      <c r="M166" s="24" t="str">
        <f>VLOOKUP(L166,mês!A:B,2,0)</f>
        <v>Maio</v>
      </c>
      <c r="N166" s="24" t="str">
        <f t="shared" si="11"/>
        <v xml:space="preserve">Diretoria </v>
      </c>
    </row>
    <row r="167" spans="1:14" ht="57" customHeight="1" x14ac:dyDescent="0.2">
      <c r="A167" s="24" t="s">
        <v>144</v>
      </c>
      <c r="B167" s="25">
        <v>45784</v>
      </c>
      <c r="C167" s="26">
        <v>19193</v>
      </c>
      <c r="D167" s="26" t="s">
        <v>65</v>
      </c>
      <c r="E167" s="27" t="s">
        <v>173</v>
      </c>
      <c r="F167" s="28" t="s">
        <v>339</v>
      </c>
      <c r="G167" s="26" t="s">
        <v>108</v>
      </c>
      <c r="H167" s="29">
        <v>1560</v>
      </c>
      <c r="J167" s="29">
        <f t="shared" si="8"/>
        <v>0</v>
      </c>
      <c r="K167" s="29">
        <f t="shared" si="9"/>
        <v>1560</v>
      </c>
      <c r="L167" s="24">
        <f t="shared" si="10"/>
        <v>5</v>
      </c>
      <c r="M167" s="24" t="str">
        <f>VLOOKUP(L167,mês!A:B,2,0)</f>
        <v>Maio</v>
      </c>
      <c r="N167" s="24" t="str">
        <f t="shared" si="11"/>
        <v xml:space="preserve">Diretoria </v>
      </c>
    </row>
    <row r="168" spans="1:14" ht="57" customHeight="1" x14ac:dyDescent="0.2">
      <c r="A168" s="24" t="s">
        <v>144</v>
      </c>
      <c r="B168" s="25">
        <v>45785</v>
      </c>
      <c r="C168" s="26">
        <v>19135</v>
      </c>
      <c r="D168" s="26" t="s">
        <v>135</v>
      </c>
      <c r="E168" s="27" t="s">
        <v>74</v>
      </c>
      <c r="F168" s="28" t="s">
        <v>340</v>
      </c>
      <c r="G168" s="26" t="s">
        <v>68</v>
      </c>
      <c r="H168" s="29">
        <v>27.67</v>
      </c>
      <c r="J168" s="29">
        <f t="shared" si="8"/>
        <v>27.67</v>
      </c>
      <c r="K168" s="29">
        <f t="shared" si="9"/>
        <v>0</v>
      </c>
      <c r="L168" s="24">
        <f t="shared" si="10"/>
        <v>5</v>
      </c>
      <c r="M168" s="24" t="str">
        <f>VLOOKUP(L168,mês!A:B,2,0)</f>
        <v>Maio</v>
      </c>
      <c r="N168" s="24" t="str">
        <f t="shared" si="11"/>
        <v xml:space="preserve">Diretoria </v>
      </c>
    </row>
    <row r="169" spans="1:14" ht="57" customHeight="1" x14ac:dyDescent="0.2">
      <c r="A169" s="24" t="s">
        <v>144</v>
      </c>
      <c r="B169" s="25">
        <v>45785</v>
      </c>
      <c r="C169" s="26">
        <v>19180</v>
      </c>
      <c r="D169" s="26" t="s">
        <v>91</v>
      </c>
      <c r="E169" s="27" t="s">
        <v>74</v>
      </c>
      <c r="F169" s="28" t="s">
        <v>341</v>
      </c>
      <c r="G169" s="26" t="s">
        <v>68</v>
      </c>
      <c r="H169" s="29">
        <v>267.55</v>
      </c>
      <c r="J169" s="29">
        <f t="shared" si="8"/>
        <v>267.55</v>
      </c>
      <c r="K169" s="29">
        <f t="shared" si="9"/>
        <v>0</v>
      </c>
      <c r="L169" s="24">
        <f t="shared" si="10"/>
        <v>5</v>
      </c>
      <c r="M169" s="24" t="str">
        <f>VLOOKUP(L169,mês!A:B,2,0)</f>
        <v>Maio</v>
      </c>
      <c r="N169" s="24" t="str">
        <f t="shared" si="11"/>
        <v xml:space="preserve">Diretoria </v>
      </c>
    </row>
    <row r="170" spans="1:14" ht="57" customHeight="1" x14ac:dyDescent="0.2">
      <c r="A170" s="24" t="s">
        <v>144</v>
      </c>
      <c r="B170" s="25">
        <v>45786</v>
      </c>
      <c r="C170" s="26">
        <v>19195</v>
      </c>
      <c r="D170" s="26" t="s">
        <v>65</v>
      </c>
      <c r="E170" s="27" t="s">
        <v>342</v>
      </c>
      <c r="F170" s="28" t="s">
        <v>343</v>
      </c>
      <c r="G170" s="26" t="s">
        <v>68</v>
      </c>
      <c r="H170" s="29">
        <v>509.5</v>
      </c>
      <c r="J170" s="29">
        <f t="shared" si="8"/>
        <v>509.5</v>
      </c>
      <c r="K170" s="29">
        <f t="shared" si="9"/>
        <v>0</v>
      </c>
      <c r="L170" s="24">
        <f t="shared" si="10"/>
        <v>5</v>
      </c>
      <c r="M170" s="24" t="str">
        <f>VLOOKUP(L170,mês!A:B,2,0)</f>
        <v>Maio</v>
      </c>
      <c r="N170" s="24" t="str">
        <f t="shared" si="11"/>
        <v xml:space="preserve">Diretoria </v>
      </c>
    </row>
    <row r="171" spans="1:14" ht="57" customHeight="1" x14ac:dyDescent="0.2">
      <c r="A171" s="24" t="s">
        <v>144</v>
      </c>
      <c r="B171" s="25">
        <v>45786</v>
      </c>
      <c r="C171" s="26">
        <v>19196</v>
      </c>
      <c r="D171" s="26" t="s">
        <v>96</v>
      </c>
      <c r="E171" s="27" t="s">
        <v>310</v>
      </c>
      <c r="F171" s="28" t="s">
        <v>344</v>
      </c>
      <c r="G171" s="26" t="s">
        <v>68</v>
      </c>
      <c r="H171" s="29">
        <v>314.14999999999998</v>
      </c>
      <c r="J171" s="29">
        <f t="shared" si="8"/>
        <v>314.14999999999998</v>
      </c>
      <c r="K171" s="29">
        <f t="shared" si="9"/>
        <v>0</v>
      </c>
      <c r="L171" s="24">
        <f t="shared" si="10"/>
        <v>5</v>
      </c>
      <c r="M171" s="24" t="str">
        <f>VLOOKUP(L171,mês!A:B,2,0)</f>
        <v>Maio</v>
      </c>
      <c r="N171" s="24" t="str">
        <f t="shared" si="11"/>
        <v xml:space="preserve">Diretoria </v>
      </c>
    </row>
    <row r="172" spans="1:14" ht="57" customHeight="1" x14ac:dyDescent="0.2">
      <c r="A172" s="24" t="s">
        <v>144</v>
      </c>
      <c r="B172" s="25">
        <v>45786</v>
      </c>
      <c r="C172" s="26">
        <v>19202</v>
      </c>
      <c r="D172" s="26" t="s">
        <v>145</v>
      </c>
      <c r="E172" s="27" t="s">
        <v>320</v>
      </c>
      <c r="F172" s="28" t="s">
        <v>345</v>
      </c>
      <c r="G172" s="26" t="s">
        <v>68</v>
      </c>
      <c r="H172" s="29">
        <v>9000</v>
      </c>
      <c r="J172" s="29">
        <f t="shared" si="8"/>
        <v>9000</v>
      </c>
      <c r="K172" s="29">
        <f t="shared" si="9"/>
        <v>0</v>
      </c>
      <c r="L172" s="24">
        <f t="shared" si="10"/>
        <v>5</v>
      </c>
      <c r="M172" s="24" t="str">
        <f>VLOOKUP(L172,mês!A:B,2,0)</f>
        <v>Maio</v>
      </c>
      <c r="N172" s="24" t="str">
        <f t="shared" si="11"/>
        <v xml:space="preserve">Diretoria </v>
      </c>
    </row>
    <row r="173" spans="1:14" ht="57" customHeight="1" x14ac:dyDescent="0.2">
      <c r="A173" s="24" t="s">
        <v>144</v>
      </c>
      <c r="B173" s="25">
        <v>45789</v>
      </c>
      <c r="C173" s="26">
        <v>19204</v>
      </c>
      <c r="D173" s="26" t="s">
        <v>96</v>
      </c>
      <c r="E173" s="27" t="s">
        <v>346</v>
      </c>
      <c r="F173" s="28" t="s">
        <v>347</v>
      </c>
      <c r="G173" s="26" t="s">
        <v>68</v>
      </c>
      <c r="H173" s="29">
        <v>166.75</v>
      </c>
      <c r="J173" s="29">
        <f t="shared" si="8"/>
        <v>166.75</v>
      </c>
      <c r="K173" s="29">
        <f t="shared" si="9"/>
        <v>0</v>
      </c>
      <c r="L173" s="24">
        <f t="shared" si="10"/>
        <v>5</v>
      </c>
      <c r="M173" s="24" t="str">
        <f>VLOOKUP(L173,mês!A:B,2,0)</f>
        <v>Maio</v>
      </c>
      <c r="N173" s="24" t="str">
        <f t="shared" si="11"/>
        <v xml:space="preserve">Diretoria </v>
      </c>
    </row>
    <row r="174" spans="1:14" ht="57" customHeight="1" x14ac:dyDescent="0.2">
      <c r="A174" s="24" t="s">
        <v>144</v>
      </c>
      <c r="B174" s="25">
        <v>45790</v>
      </c>
      <c r="C174" s="26">
        <v>19208</v>
      </c>
      <c r="D174" s="26" t="s">
        <v>65</v>
      </c>
      <c r="E174" s="27" t="s">
        <v>136</v>
      </c>
      <c r="F174" s="28" t="s">
        <v>348</v>
      </c>
      <c r="G174" s="26" t="s">
        <v>68</v>
      </c>
      <c r="H174" s="29">
        <v>1300</v>
      </c>
      <c r="J174" s="29">
        <f t="shared" si="8"/>
        <v>1300</v>
      </c>
      <c r="K174" s="29">
        <f t="shared" si="9"/>
        <v>0</v>
      </c>
      <c r="L174" s="24">
        <f t="shared" si="10"/>
        <v>5</v>
      </c>
      <c r="M174" s="24" t="str">
        <f>VLOOKUP(L174,mês!A:B,2,0)</f>
        <v>Maio</v>
      </c>
      <c r="N174" s="24" t="str">
        <f t="shared" si="11"/>
        <v xml:space="preserve">Diretoria </v>
      </c>
    </row>
    <row r="175" spans="1:14" ht="57" customHeight="1" x14ac:dyDescent="0.2">
      <c r="A175" s="24" t="s">
        <v>144</v>
      </c>
      <c r="B175" s="25">
        <v>45791</v>
      </c>
      <c r="C175" s="26">
        <v>19210</v>
      </c>
      <c r="D175" s="26" t="s">
        <v>65</v>
      </c>
      <c r="E175" s="27" t="s">
        <v>349</v>
      </c>
      <c r="F175" s="28" t="s">
        <v>350</v>
      </c>
      <c r="G175" s="26" t="s">
        <v>68</v>
      </c>
      <c r="H175" s="29">
        <v>1700</v>
      </c>
      <c r="J175" s="29">
        <f t="shared" si="8"/>
        <v>1700</v>
      </c>
      <c r="K175" s="29">
        <f t="shared" si="9"/>
        <v>0</v>
      </c>
      <c r="L175" s="24">
        <f t="shared" si="10"/>
        <v>5</v>
      </c>
      <c r="M175" s="24" t="str">
        <f>VLOOKUP(L175,mês!A:B,2,0)</f>
        <v>Maio</v>
      </c>
      <c r="N175" s="24" t="str">
        <f t="shared" si="11"/>
        <v xml:space="preserve">Diretoria </v>
      </c>
    </row>
    <row r="176" spans="1:14" ht="57" customHeight="1" x14ac:dyDescent="0.2">
      <c r="A176" s="24" t="s">
        <v>144</v>
      </c>
      <c r="B176" s="25">
        <v>45793</v>
      </c>
      <c r="C176" s="26">
        <v>19214</v>
      </c>
      <c r="D176" s="26" t="s">
        <v>145</v>
      </c>
      <c r="E176" s="27" t="s">
        <v>351</v>
      </c>
      <c r="F176" s="28" t="s">
        <v>352</v>
      </c>
      <c r="G176" s="26" t="s">
        <v>68</v>
      </c>
      <c r="H176" s="29">
        <v>3850.08</v>
      </c>
      <c r="J176" s="29">
        <f t="shared" si="8"/>
        <v>3850.08</v>
      </c>
      <c r="K176" s="29">
        <f t="shared" si="9"/>
        <v>0</v>
      </c>
      <c r="L176" s="24">
        <f t="shared" si="10"/>
        <v>5</v>
      </c>
      <c r="M176" s="24" t="str">
        <f>VLOOKUP(L176,mês!A:B,2,0)</f>
        <v>Maio</v>
      </c>
      <c r="N176" s="24" t="str">
        <f t="shared" si="11"/>
        <v xml:space="preserve">Diretoria </v>
      </c>
    </row>
    <row r="177" spans="1:14" ht="57" customHeight="1" x14ac:dyDescent="0.2">
      <c r="A177" s="24" t="s">
        <v>144</v>
      </c>
      <c r="B177" s="25">
        <v>45793</v>
      </c>
      <c r="C177" s="26">
        <v>19215</v>
      </c>
      <c r="D177" s="26" t="s">
        <v>145</v>
      </c>
      <c r="E177" s="27" t="s">
        <v>351</v>
      </c>
      <c r="F177" s="28" t="s">
        <v>353</v>
      </c>
      <c r="G177" s="26" t="s">
        <v>68</v>
      </c>
      <c r="H177" s="29">
        <v>3257.76</v>
      </c>
      <c r="J177" s="29">
        <f t="shared" si="8"/>
        <v>3257.76</v>
      </c>
      <c r="K177" s="29">
        <f t="shared" si="9"/>
        <v>0</v>
      </c>
      <c r="L177" s="24">
        <f t="shared" si="10"/>
        <v>5</v>
      </c>
      <c r="M177" s="24" t="str">
        <f>VLOOKUP(L177,mês!A:B,2,0)</f>
        <v>Maio</v>
      </c>
      <c r="N177" s="24" t="str">
        <f t="shared" si="11"/>
        <v xml:space="preserve">Diretoria </v>
      </c>
    </row>
    <row r="178" spans="1:14" ht="57" customHeight="1" x14ac:dyDescent="0.2">
      <c r="A178" s="24" t="s">
        <v>144</v>
      </c>
      <c r="B178" s="25">
        <v>45796</v>
      </c>
      <c r="C178" s="26">
        <v>19220</v>
      </c>
      <c r="D178" s="26" t="s">
        <v>65</v>
      </c>
      <c r="E178" s="27" t="s">
        <v>112</v>
      </c>
      <c r="F178" s="28" t="s">
        <v>354</v>
      </c>
      <c r="G178" s="26" t="s">
        <v>68</v>
      </c>
      <c r="H178" s="29">
        <v>1080</v>
      </c>
      <c r="J178" s="29">
        <f t="shared" si="8"/>
        <v>1080</v>
      </c>
      <c r="K178" s="29">
        <f t="shared" si="9"/>
        <v>0</v>
      </c>
      <c r="L178" s="24">
        <f t="shared" si="10"/>
        <v>5</v>
      </c>
      <c r="M178" s="24" t="str">
        <f>VLOOKUP(L178,mês!A:B,2,0)</f>
        <v>Maio</v>
      </c>
      <c r="N178" s="24" t="str">
        <f t="shared" si="11"/>
        <v xml:space="preserve">Diretoria </v>
      </c>
    </row>
    <row r="179" spans="1:14" ht="57" customHeight="1" x14ac:dyDescent="0.2">
      <c r="A179" s="24" t="s">
        <v>144</v>
      </c>
      <c r="B179" s="25">
        <v>45797</v>
      </c>
      <c r="C179" s="26">
        <v>19226</v>
      </c>
      <c r="D179" s="26" t="s">
        <v>135</v>
      </c>
      <c r="E179" s="27" t="s">
        <v>355</v>
      </c>
      <c r="F179" s="28" t="s">
        <v>356</v>
      </c>
      <c r="G179" s="26" t="s">
        <v>68</v>
      </c>
      <c r="H179" s="29">
        <v>8743</v>
      </c>
      <c r="J179" s="29">
        <f t="shared" si="8"/>
        <v>8743</v>
      </c>
      <c r="K179" s="29">
        <f t="shared" si="9"/>
        <v>0</v>
      </c>
      <c r="L179" s="24">
        <f t="shared" si="10"/>
        <v>5</v>
      </c>
      <c r="M179" s="24" t="str">
        <f>VLOOKUP(L179,mês!A:B,2,0)</f>
        <v>Maio</v>
      </c>
      <c r="N179" s="24" t="str">
        <f t="shared" si="11"/>
        <v xml:space="preserve">Diretoria </v>
      </c>
    </row>
    <row r="180" spans="1:14" ht="57" customHeight="1" x14ac:dyDescent="0.2">
      <c r="A180" s="24" t="s">
        <v>144</v>
      </c>
      <c r="B180" s="25">
        <v>45797</v>
      </c>
      <c r="C180" s="26">
        <v>19224</v>
      </c>
      <c r="D180" s="26" t="s">
        <v>115</v>
      </c>
      <c r="E180" s="27" t="s">
        <v>357</v>
      </c>
      <c r="F180" s="28" t="s">
        <v>358</v>
      </c>
      <c r="G180" s="26" t="s">
        <v>68</v>
      </c>
      <c r="H180" s="29">
        <v>832.95</v>
      </c>
      <c r="J180" s="29">
        <f t="shared" si="8"/>
        <v>832.95</v>
      </c>
      <c r="K180" s="29">
        <f t="shared" si="9"/>
        <v>0</v>
      </c>
      <c r="L180" s="24">
        <f t="shared" si="10"/>
        <v>5</v>
      </c>
      <c r="M180" s="24" t="str">
        <f>VLOOKUP(L180,mês!A:B,2,0)</f>
        <v>Maio</v>
      </c>
      <c r="N180" s="24" t="str">
        <f t="shared" si="11"/>
        <v xml:space="preserve">Diretoria </v>
      </c>
    </row>
    <row r="181" spans="1:14" ht="57" customHeight="1" x14ac:dyDescent="0.2">
      <c r="A181" s="24" t="s">
        <v>144</v>
      </c>
      <c r="B181" s="25">
        <v>45799</v>
      </c>
      <c r="C181" s="26">
        <v>19228</v>
      </c>
      <c r="D181" s="26" t="s">
        <v>359</v>
      </c>
      <c r="E181" s="27" t="s">
        <v>360</v>
      </c>
      <c r="F181" s="28" t="s">
        <v>361</v>
      </c>
      <c r="G181" s="26" t="s">
        <v>68</v>
      </c>
      <c r="H181" s="29">
        <v>104.3</v>
      </c>
      <c r="J181" s="29">
        <f t="shared" si="8"/>
        <v>104.3</v>
      </c>
      <c r="K181" s="29">
        <f t="shared" si="9"/>
        <v>0</v>
      </c>
      <c r="L181" s="24">
        <f t="shared" si="10"/>
        <v>5</v>
      </c>
      <c r="M181" s="24" t="str">
        <f>VLOOKUP(L181,mês!A:B,2,0)</f>
        <v>Maio</v>
      </c>
      <c r="N181" s="24" t="str">
        <f t="shared" si="11"/>
        <v xml:space="preserve">Diretoria </v>
      </c>
    </row>
    <row r="182" spans="1:14" ht="57" customHeight="1" x14ac:dyDescent="0.2">
      <c r="A182" s="24" t="s">
        <v>144</v>
      </c>
      <c r="B182" s="25">
        <v>45799</v>
      </c>
      <c r="C182" s="26">
        <v>19230</v>
      </c>
      <c r="D182" s="26" t="s">
        <v>73</v>
      </c>
      <c r="E182" s="27" t="s">
        <v>268</v>
      </c>
      <c r="F182" s="28" t="s">
        <v>362</v>
      </c>
      <c r="G182" s="26" t="s">
        <v>68</v>
      </c>
      <c r="H182" s="29">
        <v>198</v>
      </c>
      <c r="J182" s="29">
        <f t="shared" si="8"/>
        <v>198</v>
      </c>
      <c r="K182" s="29">
        <f t="shared" si="9"/>
        <v>0</v>
      </c>
      <c r="L182" s="24">
        <f t="shared" si="10"/>
        <v>5</v>
      </c>
      <c r="M182" s="24" t="str">
        <f>VLOOKUP(L182,mês!A:B,2,0)</f>
        <v>Maio</v>
      </c>
      <c r="N182" s="24" t="str">
        <f t="shared" si="11"/>
        <v xml:space="preserve">Diretoria </v>
      </c>
    </row>
    <row r="183" spans="1:14" ht="57" customHeight="1" x14ac:dyDescent="0.2">
      <c r="A183" s="24" t="s">
        <v>144</v>
      </c>
      <c r="B183" s="25">
        <v>45800</v>
      </c>
      <c r="C183" s="26">
        <v>19219</v>
      </c>
      <c r="D183" s="26" t="s">
        <v>115</v>
      </c>
      <c r="E183" s="27" t="s">
        <v>74</v>
      </c>
      <c r="F183" s="28" t="s">
        <v>363</v>
      </c>
      <c r="G183" s="26" t="s">
        <v>68</v>
      </c>
      <c r="H183" s="29">
        <v>10.69</v>
      </c>
      <c r="J183" s="29">
        <f t="shared" si="8"/>
        <v>10.69</v>
      </c>
      <c r="K183" s="29">
        <f t="shared" si="9"/>
        <v>0</v>
      </c>
      <c r="L183" s="24">
        <f t="shared" si="10"/>
        <v>5</v>
      </c>
      <c r="M183" s="24" t="str">
        <f>VLOOKUP(L183,mês!A:B,2,0)</f>
        <v>Maio</v>
      </c>
      <c r="N183" s="24" t="str">
        <f t="shared" si="11"/>
        <v xml:space="preserve">Diretoria </v>
      </c>
    </row>
    <row r="184" spans="1:14" ht="57" customHeight="1" x14ac:dyDescent="0.2">
      <c r="A184" s="24" t="s">
        <v>144</v>
      </c>
      <c r="B184" s="25">
        <v>45803</v>
      </c>
      <c r="C184" s="26">
        <v>19240</v>
      </c>
      <c r="D184" s="26" t="s">
        <v>65</v>
      </c>
      <c r="E184" s="27" t="s">
        <v>216</v>
      </c>
      <c r="F184" s="28" t="s">
        <v>364</v>
      </c>
      <c r="G184" s="26" t="s">
        <v>68</v>
      </c>
      <c r="H184" s="29">
        <v>5779.51</v>
      </c>
      <c r="J184" s="29">
        <f t="shared" si="8"/>
        <v>5779.51</v>
      </c>
      <c r="K184" s="29">
        <f t="shared" si="9"/>
        <v>0</v>
      </c>
      <c r="L184" s="24">
        <f t="shared" si="10"/>
        <v>5</v>
      </c>
      <c r="M184" s="24" t="str">
        <f>VLOOKUP(L184,mês!A:B,2,0)</f>
        <v>Maio</v>
      </c>
      <c r="N184" s="24" t="str">
        <f t="shared" si="11"/>
        <v xml:space="preserve">Diretoria </v>
      </c>
    </row>
    <row r="185" spans="1:14" ht="57" customHeight="1" x14ac:dyDescent="0.2">
      <c r="A185" s="24" t="s">
        <v>144</v>
      </c>
      <c r="B185" s="25">
        <v>45804</v>
      </c>
      <c r="C185" s="26">
        <v>19243</v>
      </c>
      <c r="D185" s="26" t="s">
        <v>65</v>
      </c>
      <c r="E185" s="27" t="s">
        <v>173</v>
      </c>
      <c r="F185" s="28" t="s">
        <v>365</v>
      </c>
      <c r="G185" s="26" t="s">
        <v>68</v>
      </c>
      <c r="H185" s="29">
        <v>48</v>
      </c>
      <c r="J185" s="29">
        <f t="shared" si="8"/>
        <v>48</v>
      </c>
      <c r="K185" s="29">
        <f t="shared" si="9"/>
        <v>0</v>
      </c>
      <c r="L185" s="24">
        <f t="shared" si="10"/>
        <v>5</v>
      </c>
      <c r="M185" s="24" t="str">
        <f>VLOOKUP(L185,mês!A:B,2,0)</f>
        <v>Maio</v>
      </c>
      <c r="N185" s="24" t="str">
        <f t="shared" si="11"/>
        <v xml:space="preserve">Diretoria </v>
      </c>
    </row>
    <row r="186" spans="1:14" ht="57" customHeight="1" x14ac:dyDescent="0.2">
      <c r="A186" s="24" t="s">
        <v>144</v>
      </c>
      <c r="B186" s="25">
        <v>45804</v>
      </c>
      <c r="C186" s="26">
        <v>19246</v>
      </c>
      <c r="D186" s="26" t="s">
        <v>65</v>
      </c>
      <c r="E186" s="27" t="s">
        <v>173</v>
      </c>
      <c r="F186" s="28" t="s">
        <v>366</v>
      </c>
      <c r="G186" s="26" t="s">
        <v>68</v>
      </c>
      <c r="H186" s="29">
        <v>96</v>
      </c>
      <c r="J186" s="29">
        <f t="shared" si="8"/>
        <v>96</v>
      </c>
      <c r="K186" s="29">
        <f t="shared" si="9"/>
        <v>0</v>
      </c>
      <c r="L186" s="24">
        <f t="shared" si="10"/>
        <v>5</v>
      </c>
      <c r="M186" s="24" t="str">
        <f>VLOOKUP(L186,mês!A:B,2,0)</f>
        <v>Maio</v>
      </c>
      <c r="N186" s="24" t="str">
        <f t="shared" si="11"/>
        <v xml:space="preserve">Diretoria </v>
      </c>
    </row>
    <row r="187" spans="1:14" ht="57" customHeight="1" x14ac:dyDescent="0.2">
      <c r="A187" s="24" t="s">
        <v>144</v>
      </c>
      <c r="B187" s="25">
        <v>45804</v>
      </c>
      <c r="C187" s="26">
        <v>19250</v>
      </c>
      <c r="D187" s="26" t="s">
        <v>65</v>
      </c>
      <c r="E187" s="27" t="s">
        <v>173</v>
      </c>
      <c r="F187" s="28" t="s">
        <v>367</v>
      </c>
      <c r="G187" s="26" t="s">
        <v>68</v>
      </c>
      <c r="H187" s="29">
        <v>216</v>
      </c>
      <c r="J187" s="29">
        <f t="shared" si="8"/>
        <v>216</v>
      </c>
      <c r="K187" s="29">
        <f t="shared" si="9"/>
        <v>0</v>
      </c>
      <c r="L187" s="24">
        <f t="shared" si="10"/>
        <v>5</v>
      </c>
      <c r="M187" s="24" t="str">
        <f>VLOOKUP(L187,mês!A:B,2,0)</f>
        <v>Maio</v>
      </c>
      <c r="N187" s="24" t="str">
        <f t="shared" si="11"/>
        <v xml:space="preserve">Diretoria </v>
      </c>
    </row>
    <row r="188" spans="1:14" ht="57" customHeight="1" x14ac:dyDescent="0.2">
      <c r="A188" s="24" t="s">
        <v>144</v>
      </c>
      <c r="B188" s="25">
        <v>45804</v>
      </c>
      <c r="C188" s="26">
        <v>19252</v>
      </c>
      <c r="D188" s="26" t="s">
        <v>65</v>
      </c>
      <c r="E188" s="27" t="s">
        <v>173</v>
      </c>
      <c r="F188" s="28" t="s">
        <v>368</v>
      </c>
      <c r="G188" s="26" t="s">
        <v>68</v>
      </c>
      <c r="H188" s="29">
        <v>264</v>
      </c>
      <c r="J188" s="29">
        <f t="shared" si="8"/>
        <v>264</v>
      </c>
      <c r="K188" s="29">
        <f t="shared" si="9"/>
        <v>0</v>
      </c>
      <c r="L188" s="24">
        <f t="shared" si="10"/>
        <v>5</v>
      </c>
      <c r="M188" s="24" t="str">
        <f>VLOOKUP(L188,mês!A:B,2,0)</f>
        <v>Maio</v>
      </c>
      <c r="N188" s="24" t="str">
        <f t="shared" si="11"/>
        <v xml:space="preserve">Diretoria </v>
      </c>
    </row>
    <row r="189" spans="1:14" ht="57" customHeight="1" x14ac:dyDescent="0.2">
      <c r="A189" s="24" t="s">
        <v>144</v>
      </c>
      <c r="B189" s="25">
        <v>45804</v>
      </c>
      <c r="C189" s="26">
        <v>19253</v>
      </c>
      <c r="D189" s="26" t="s">
        <v>65</v>
      </c>
      <c r="E189" s="27" t="s">
        <v>173</v>
      </c>
      <c r="F189" s="28" t="s">
        <v>369</v>
      </c>
      <c r="G189" s="26" t="s">
        <v>68</v>
      </c>
      <c r="H189" s="29">
        <v>288</v>
      </c>
      <c r="J189" s="29">
        <f t="shared" si="8"/>
        <v>288</v>
      </c>
      <c r="K189" s="29">
        <f t="shared" si="9"/>
        <v>0</v>
      </c>
      <c r="L189" s="24">
        <f t="shared" si="10"/>
        <v>5</v>
      </c>
      <c r="M189" s="24" t="str">
        <f>VLOOKUP(L189,mês!A:B,2,0)</f>
        <v>Maio</v>
      </c>
      <c r="N189" s="24" t="str">
        <f t="shared" si="11"/>
        <v xml:space="preserve">Diretoria </v>
      </c>
    </row>
    <row r="190" spans="1:14" ht="57" customHeight="1" x14ac:dyDescent="0.2">
      <c r="A190" s="24" t="s">
        <v>144</v>
      </c>
      <c r="B190" s="25">
        <v>45804</v>
      </c>
      <c r="C190" s="26">
        <v>19255</v>
      </c>
      <c r="D190" s="26" t="s">
        <v>65</v>
      </c>
      <c r="E190" s="27" t="s">
        <v>173</v>
      </c>
      <c r="F190" s="28" t="s">
        <v>370</v>
      </c>
      <c r="G190" s="26" t="s">
        <v>68</v>
      </c>
      <c r="H190" s="29">
        <v>288</v>
      </c>
      <c r="J190" s="29">
        <f t="shared" si="8"/>
        <v>288</v>
      </c>
      <c r="K190" s="29">
        <f t="shared" si="9"/>
        <v>0</v>
      </c>
      <c r="L190" s="24">
        <f t="shared" si="10"/>
        <v>5</v>
      </c>
      <c r="M190" s="24" t="str">
        <f>VLOOKUP(L190,mês!A:B,2,0)</f>
        <v>Maio</v>
      </c>
      <c r="N190" s="24" t="str">
        <f t="shared" si="11"/>
        <v xml:space="preserve">Diretoria </v>
      </c>
    </row>
    <row r="191" spans="1:14" ht="57" customHeight="1" x14ac:dyDescent="0.2">
      <c r="A191" s="24" t="s">
        <v>144</v>
      </c>
      <c r="B191" s="25">
        <v>45804</v>
      </c>
      <c r="C191" s="26">
        <v>19256</v>
      </c>
      <c r="D191" s="26" t="s">
        <v>65</v>
      </c>
      <c r="E191" s="27" t="s">
        <v>173</v>
      </c>
      <c r="F191" s="28" t="s">
        <v>371</v>
      </c>
      <c r="G191" s="26" t="s">
        <v>68</v>
      </c>
      <c r="H191" s="29">
        <v>288</v>
      </c>
      <c r="J191" s="29">
        <f t="shared" si="8"/>
        <v>288</v>
      </c>
      <c r="K191" s="29">
        <f t="shared" si="9"/>
        <v>0</v>
      </c>
      <c r="L191" s="24">
        <f t="shared" si="10"/>
        <v>5</v>
      </c>
      <c r="M191" s="24" t="str">
        <f>VLOOKUP(L191,mês!A:B,2,0)</f>
        <v>Maio</v>
      </c>
      <c r="N191" s="24" t="str">
        <f t="shared" si="11"/>
        <v xml:space="preserve">Diretoria </v>
      </c>
    </row>
    <row r="192" spans="1:14" ht="57" customHeight="1" x14ac:dyDescent="0.2">
      <c r="A192" s="24" t="s">
        <v>144</v>
      </c>
      <c r="B192" s="25">
        <v>45804</v>
      </c>
      <c r="C192" s="26">
        <v>19257</v>
      </c>
      <c r="D192" s="26" t="s">
        <v>65</v>
      </c>
      <c r="E192" s="27" t="s">
        <v>173</v>
      </c>
      <c r="F192" s="28" t="s">
        <v>372</v>
      </c>
      <c r="G192" s="26" t="s">
        <v>68</v>
      </c>
      <c r="H192" s="29">
        <v>288</v>
      </c>
      <c r="J192" s="29">
        <f t="shared" si="8"/>
        <v>288</v>
      </c>
      <c r="K192" s="29">
        <f t="shared" si="9"/>
        <v>0</v>
      </c>
      <c r="L192" s="24">
        <f t="shared" si="10"/>
        <v>5</v>
      </c>
      <c r="M192" s="24" t="str">
        <f>VLOOKUP(L192,mês!A:B,2,0)</f>
        <v>Maio</v>
      </c>
      <c r="N192" s="24" t="str">
        <f t="shared" si="11"/>
        <v xml:space="preserve">Diretoria </v>
      </c>
    </row>
    <row r="193" spans="1:14" ht="57" customHeight="1" x14ac:dyDescent="0.2">
      <c r="A193" s="24" t="s">
        <v>144</v>
      </c>
      <c r="B193" s="25">
        <v>45804</v>
      </c>
      <c r="C193" s="26">
        <v>19258</v>
      </c>
      <c r="D193" s="26" t="s">
        <v>65</v>
      </c>
      <c r="E193" s="27" t="s">
        <v>173</v>
      </c>
      <c r="F193" s="28" t="s">
        <v>373</v>
      </c>
      <c r="G193" s="26" t="s">
        <v>68</v>
      </c>
      <c r="H193" s="29">
        <v>288</v>
      </c>
      <c r="J193" s="29">
        <f t="shared" si="8"/>
        <v>288</v>
      </c>
      <c r="K193" s="29">
        <f t="shared" si="9"/>
        <v>0</v>
      </c>
      <c r="L193" s="24">
        <f t="shared" si="10"/>
        <v>5</v>
      </c>
      <c r="M193" s="24" t="str">
        <f>VLOOKUP(L193,mês!A:B,2,0)</f>
        <v>Maio</v>
      </c>
      <c r="N193" s="24" t="str">
        <f t="shared" si="11"/>
        <v xml:space="preserve">Diretoria </v>
      </c>
    </row>
    <row r="194" spans="1:14" ht="57" customHeight="1" x14ac:dyDescent="0.2">
      <c r="A194" s="24" t="s">
        <v>144</v>
      </c>
      <c r="B194" s="25">
        <v>45804</v>
      </c>
      <c r="C194" s="26">
        <v>19259</v>
      </c>
      <c r="D194" s="26" t="s">
        <v>65</v>
      </c>
      <c r="E194" s="27" t="s">
        <v>173</v>
      </c>
      <c r="F194" s="28" t="s">
        <v>374</v>
      </c>
      <c r="G194" s="26" t="s">
        <v>68</v>
      </c>
      <c r="H194" s="29">
        <v>144</v>
      </c>
      <c r="J194" s="29">
        <f t="shared" si="8"/>
        <v>144</v>
      </c>
      <c r="K194" s="29">
        <f t="shared" si="9"/>
        <v>0</v>
      </c>
      <c r="L194" s="24">
        <f t="shared" si="10"/>
        <v>5</v>
      </c>
      <c r="M194" s="24" t="str">
        <f>VLOOKUP(L194,mês!A:B,2,0)</f>
        <v>Maio</v>
      </c>
      <c r="N194" s="24" t="str">
        <f t="shared" si="11"/>
        <v xml:space="preserve">Diretoria </v>
      </c>
    </row>
    <row r="195" spans="1:14" ht="57" customHeight="1" x14ac:dyDescent="0.2">
      <c r="A195" s="24" t="s">
        <v>144</v>
      </c>
      <c r="B195" s="25">
        <v>45804</v>
      </c>
      <c r="C195" s="26">
        <v>19260</v>
      </c>
      <c r="D195" s="26" t="s">
        <v>65</v>
      </c>
      <c r="E195" s="27" t="s">
        <v>173</v>
      </c>
      <c r="F195" s="28" t="s">
        <v>375</v>
      </c>
      <c r="G195" s="26" t="s">
        <v>68</v>
      </c>
      <c r="H195" s="29">
        <v>288</v>
      </c>
      <c r="J195" s="29">
        <f t="shared" ref="J195:J258" si="12">IF(G195="Não",0,H195)</f>
        <v>288</v>
      </c>
      <c r="K195" s="29">
        <f t="shared" ref="K195:K258" si="13">IF(G195="Não",H195,0)</f>
        <v>0</v>
      </c>
      <c r="L195" s="24">
        <f t="shared" ref="L195:L258" si="14">MONTH(B195)</f>
        <v>5</v>
      </c>
      <c r="M195" s="24" t="str">
        <f>VLOOKUP(L195,mês!A:B,2,0)</f>
        <v>Maio</v>
      </c>
      <c r="N195" s="24" t="str">
        <f t="shared" ref="N195:N258" si="15">LEFT(A195,SEARCH("-",A195)-1)</f>
        <v xml:space="preserve">Diretoria </v>
      </c>
    </row>
    <row r="196" spans="1:14" ht="57" customHeight="1" x14ac:dyDescent="0.2">
      <c r="A196" s="24" t="s">
        <v>144</v>
      </c>
      <c r="B196" s="25">
        <v>45804</v>
      </c>
      <c r="C196" s="26">
        <v>19261</v>
      </c>
      <c r="D196" s="26" t="s">
        <v>65</v>
      </c>
      <c r="E196" s="27" t="s">
        <v>173</v>
      </c>
      <c r="F196" s="28" t="s">
        <v>376</v>
      </c>
      <c r="G196" s="26" t="s">
        <v>68</v>
      </c>
      <c r="H196" s="29">
        <v>288</v>
      </c>
      <c r="J196" s="29">
        <f t="shared" si="12"/>
        <v>288</v>
      </c>
      <c r="K196" s="29">
        <f t="shared" si="13"/>
        <v>0</v>
      </c>
      <c r="L196" s="24">
        <f t="shared" si="14"/>
        <v>5</v>
      </c>
      <c r="M196" s="24" t="str">
        <f>VLOOKUP(L196,mês!A:B,2,0)</f>
        <v>Maio</v>
      </c>
      <c r="N196" s="24" t="str">
        <f t="shared" si="15"/>
        <v xml:space="preserve">Diretoria </v>
      </c>
    </row>
    <row r="197" spans="1:14" ht="57" customHeight="1" x14ac:dyDescent="0.2">
      <c r="A197" s="24" t="s">
        <v>144</v>
      </c>
      <c r="B197" s="25">
        <v>45804</v>
      </c>
      <c r="C197" s="26">
        <v>19242</v>
      </c>
      <c r="D197" s="26" t="s">
        <v>65</v>
      </c>
      <c r="E197" s="27" t="s">
        <v>173</v>
      </c>
      <c r="F197" s="28" t="s">
        <v>377</v>
      </c>
      <c r="G197" s="26" t="s">
        <v>68</v>
      </c>
      <c r="H197" s="29">
        <v>48</v>
      </c>
      <c r="J197" s="29">
        <f t="shared" si="12"/>
        <v>48</v>
      </c>
      <c r="K197" s="29">
        <f t="shared" si="13"/>
        <v>0</v>
      </c>
      <c r="L197" s="24">
        <f t="shared" si="14"/>
        <v>5</v>
      </c>
      <c r="M197" s="24" t="str">
        <f>VLOOKUP(L197,mês!A:B,2,0)</f>
        <v>Maio</v>
      </c>
      <c r="N197" s="24" t="str">
        <f t="shared" si="15"/>
        <v xml:space="preserve">Diretoria </v>
      </c>
    </row>
    <row r="198" spans="1:14" ht="57" customHeight="1" x14ac:dyDescent="0.2">
      <c r="A198" s="24" t="s">
        <v>144</v>
      </c>
      <c r="B198" s="25">
        <v>45804</v>
      </c>
      <c r="C198" s="26">
        <v>19244</v>
      </c>
      <c r="D198" s="26" t="s">
        <v>65</v>
      </c>
      <c r="E198" s="27" t="s">
        <v>173</v>
      </c>
      <c r="F198" s="28" t="s">
        <v>378</v>
      </c>
      <c r="G198" s="26" t="s">
        <v>68</v>
      </c>
      <c r="H198" s="29">
        <v>24</v>
      </c>
      <c r="J198" s="29">
        <f t="shared" si="12"/>
        <v>24</v>
      </c>
      <c r="K198" s="29">
        <f t="shared" si="13"/>
        <v>0</v>
      </c>
      <c r="L198" s="24">
        <f t="shared" si="14"/>
        <v>5</v>
      </c>
      <c r="M198" s="24" t="str">
        <f>VLOOKUP(L198,mês!A:B,2,0)</f>
        <v>Maio</v>
      </c>
      <c r="N198" s="24" t="str">
        <f t="shared" si="15"/>
        <v xml:space="preserve">Diretoria </v>
      </c>
    </row>
    <row r="199" spans="1:14" ht="57" customHeight="1" x14ac:dyDescent="0.2">
      <c r="A199" s="24" t="s">
        <v>144</v>
      </c>
      <c r="B199" s="25">
        <v>45804</v>
      </c>
      <c r="C199" s="26">
        <v>19245</v>
      </c>
      <c r="D199" s="26" t="s">
        <v>65</v>
      </c>
      <c r="E199" s="27" t="s">
        <v>173</v>
      </c>
      <c r="F199" s="28" t="s">
        <v>379</v>
      </c>
      <c r="G199" s="26" t="s">
        <v>68</v>
      </c>
      <c r="H199" s="29">
        <v>96</v>
      </c>
      <c r="J199" s="29">
        <f t="shared" si="12"/>
        <v>96</v>
      </c>
      <c r="K199" s="29">
        <f t="shared" si="13"/>
        <v>0</v>
      </c>
      <c r="L199" s="24">
        <f t="shared" si="14"/>
        <v>5</v>
      </c>
      <c r="M199" s="24" t="str">
        <f>VLOOKUP(L199,mês!A:B,2,0)</f>
        <v>Maio</v>
      </c>
      <c r="N199" s="24" t="str">
        <f t="shared" si="15"/>
        <v xml:space="preserve">Diretoria </v>
      </c>
    </row>
    <row r="200" spans="1:14" ht="57" customHeight="1" x14ac:dyDescent="0.2">
      <c r="A200" s="24" t="s">
        <v>144</v>
      </c>
      <c r="B200" s="25">
        <v>45804</v>
      </c>
      <c r="C200" s="26">
        <v>19247</v>
      </c>
      <c r="D200" s="26" t="s">
        <v>65</v>
      </c>
      <c r="E200" s="27" t="s">
        <v>173</v>
      </c>
      <c r="F200" s="28" t="s">
        <v>380</v>
      </c>
      <c r="G200" s="26" t="s">
        <v>68</v>
      </c>
      <c r="H200" s="29">
        <v>168</v>
      </c>
      <c r="J200" s="29">
        <f t="shared" si="12"/>
        <v>168</v>
      </c>
      <c r="K200" s="29">
        <f t="shared" si="13"/>
        <v>0</v>
      </c>
      <c r="L200" s="24">
        <f t="shared" si="14"/>
        <v>5</v>
      </c>
      <c r="M200" s="24" t="str">
        <f>VLOOKUP(L200,mês!A:B,2,0)</f>
        <v>Maio</v>
      </c>
      <c r="N200" s="24" t="str">
        <f t="shared" si="15"/>
        <v xml:space="preserve">Diretoria </v>
      </c>
    </row>
    <row r="201" spans="1:14" ht="57" customHeight="1" x14ac:dyDescent="0.2">
      <c r="A201" s="24" t="s">
        <v>144</v>
      </c>
      <c r="B201" s="25">
        <v>45804</v>
      </c>
      <c r="C201" s="26">
        <v>19248</v>
      </c>
      <c r="D201" s="26" t="s">
        <v>65</v>
      </c>
      <c r="E201" s="27" t="s">
        <v>173</v>
      </c>
      <c r="F201" s="28" t="s">
        <v>381</v>
      </c>
      <c r="G201" s="26" t="s">
        <v>68</v>
      </c>
      <c r="H201" s="29">
        <v>72</v>
      </c>
      <c r="J201" s="29">
        <f t="shared" si="12"/>
        <v>72</v>
      </c>
      <c r="K201" s="29">
        <f t="shared" si="13"/>
        <v>0</v>
      </c>
      <c r="L201" s="24">
        <f t="shared" si="14"/>
        <v>5</v>
      </c>
      <c r="M201" s="24" t="str">
        <f>VLOOKUP(L201,mês!A:B,2,0)</f>
        <v>Maio</v>
      </c>
      <c r="N201" s="24" t="str">
        <f t="shared" si="15"/>
        <v xml:space="preserve">Diretoria </v>
      </c>
    </row>
    <row r="202" spans="1:14" ht="57" customHeight="1" x14ac:dyDescent="0.2">
      <c r="A202" s="24" t="s">
        <v>144</v>
      </c>
      <c r="B202" s="25">
        <v>45804</v>
      </c>
      <c r="C202" s="26">
        <v>19249</v>
      </c>
      <c r="D202" s="26" t="s">
        <v>65</v>
      </c>
      <c r="E202" s="27" t="s">
        <v>173</v>
      </c>
      <c r="F202" s="28" t="s">
        <v>382</v>
      </c>
      <c r="G202" s="26" t="s">
        <v>68</v>
      </c>
      <c r="H202" s="29">
        <v>48</v>
      </c>
      <c r="J202" s="29">
        <f t="shared" si="12"/>
        <v>48</v>
      </c>
      <c r="K202" s="29">
        <f t="shared" si="13"/>
        <v>0</v>
      </c>
      <c r="L202" s="24">
        <f t="shared" si="14"/>
        <v>5</v>
      </c>
      <c r="M202" s="24" t="str">
        <f>VLOOKUP(L202,mês!A:B,2,0)</f>
        <v>Maio</v>
      </c>
      <c r="N202" s="24" t="str">
        <f t="shared" si="15"/>
        <v xml:space="preserve">Diretoria </v>
      </c>
    </row>
    <row r="203" spans="1:14" ht="57" customHeight="1" x14ac:dyDescent="0.2">
      <c r="A203" s="24" t="s">
        <v>144</v>
      </c>
      <c r="B203" s="25">
        <v>45804</v>
      </c>
      <c r="C203" s="26">
        <v>19251</v>
      </c>
      <c r="D203" s="26" t="s">
        <v>65</v>
      </c>
      <c r="E203" s="27" t="s">
        <v>173</v>
      </c>
      <c r="F203" s="28" t="s">
        <v>383</v>
      </c>
      <c r="G203" s="26" t="s">
        <v>68</v>
      </c>
      <c r="H203" s="29">
        <v>216</v>
      </c>
      <c r="J203" s="29">
        <f t="shared" si="12"/>
        <v>216</v>
      </c>
      <c r="K203" s="29">
        <f t="shared" si="13"/>
        <v>0</v>
      </c>
      <c r="L203" s="24">
        <f t="shared" si="14"/>
        <v>5</v>
      </c>
      <c r="M203" s="24" t="str">
        <f>VLOOKUP(L203,mês!A:B,2,0)</f>
        <v>Maio</v>
      </c>
      <c r="N203" s="24" t="str">
        <f t="shared" si="15"/>
        <v xml:space="preserve">Diretoria </v>
      </c>
    </row>
    <row r="204" spans="1:14" ht="57" customHeight="1" x14ac:dyDescent="0.2">
      <c r="A204" s="24" t="s">
        <v>144</v>
      </c>
      <c r="B204" s="25">
        <v>45804</v>
      </c>
      <c r="C204" s="26">
        <v>19254</v>
      </c>
      <c r="D204" s="26" t="s">
        <v>65</v>
      </c>
      <c r="E204" s="27" t="s">
        <v>173</v>
      </c>
      <c r="F204" s="28" t="s">
        <v>384</v>
      </c>
      <c r="G204" s="26" t="s">
        <v>68</v>
      </c>
      <c r="H204" s="29">
        <v>288</v>
      </c>
      <c r="J204" s="29">
        <f t="shared" si="12"/>
        <v>288</v>
      </c>
      <c r="K204" s="29">
        <f t="shared" si="13"/>
        <v>0</v>
      </c>
      <c r="L204" s="24">
        <f t="shared" si="14"/>
        <v>5</v>
      </c>
      <c r="M204" s="24" t="str">
        <f>VLOOKUP(L204,mês!A:B,2,0)</f>
        <v>Maio</v>
      </c>
      <c r="N204" s="24" t="str">
        <f t="shared" si="15"/>
        <v xml:space="preserve">Diretoria </v>
      </c>
    </row>
    <row r="205" spans="1:14" ht="57" customHeight="1" x14ac:dyDescent="0.2">
      <c r="A205" s="24" t="s">
        <v>144</v>
      </c>
      <c r="B205" s="25">
        <v>45804</v>
      </c>
      <c r="C205" s="26">
        <v>19262</v>
      </c>
      <c r="D205" s="26" t="s">
        <v>65</v>
      </c>
      <c r="E205" s="27" t="s">
        <v>173</v>
      </c>
      <c r="F205" s="28" t="s">
        <v>385</v>
      </c>
      <c r="G205" s="26" t="s">
        <v>68</v>
      </c>
      <c r="H205" s="29">
        <v>288</v>
      </c>
      <c r="J205" s="29">
        <f t="shared" si="12"/>
        <v>288</v>
      </c>
      <c r="K205" s="29">
        <f t="shared" si="13"/>
        <v>0</v>
      </c>
      <c r="L205" s="24">
        <f t="shared" si="14"/>
        <v>5</v>
      </c>
      <c r="M205" s="24" t="str">
        <f>VLOOKUP(L205,mês!A:B,2,0)</f>
        <v>Maio</v>
      </c>
      <c r="N205" s="24" t="str">
        <f t="shared" si="15"/>
        <v xml:space="preserve">Diretoria </v>
      </c>
    </row>
    <row r="206" spans="1:14" ht="57" customHeight="1" x14ac:dyDescent="0.2">
      <c r="A206" s="24" t="s">
        <v>144</v>
      </c>
      <c r="B206" s="25">
        <v>45806</v>
      </c>
      <c r="C206" s="26">
        <v>19269</v>
      </c>
      <c r="D206" s="26" t="s">
        <v>145</v>
      </c>
      <c r="E206" s="27" t="s">
        <v>386</v>
      </c>
      <c r="F206" s="28" t="s">
        <v>387</v>
      </c>
      <c r="G206" s="26" t="s">
        <v>68</v>
      </c>
      <c r="H206" s="29">
        <v>928.57</v>
      </c>
      <c r="J206" s="29">
        <f t="shared" si="12"/>
        <v>928.57</v>
      </c>
      <c r="K206" s="29">
        <f t="shared" si="13"/>
        <v>0</v>
      </c>
      <c r="L206" s="24">
        <f t="shared" si="14"/>
        <v>5</v>
      </c>
      <c r="M206" s="24" t="str">
        <f>VLOOKUP(L206,mês!A:B,2,0)</f>
        <v>Maio</v>
      </c>
      <c r="N206" s="24" t="str">
        <f t="shared" si="15"/>
        <v xml:space="preserve">Diretoria </v>
      </c>
    </row>
    <row r="207" spans="1:14" ht="57" customHeight="1" x14ac:dyDescent="0.2">
      <c r="A207" s="24" t="s">
        <v>144</v>
      </c>
      <c r="B207" s="25">
        <v>45806</v>
      </c>
      <c r="C207" s="26">
        <v>19270</v>
      </c>
      <c r="D207" s="26" t="s">
        <v>145</v>
      </c>
      <c r="E207" s="27" t="s">
        <v>386</v>
      </c>
      <c r="F207" s="28" t="s">
        <v>388</v>
      </c>
      <c r="G207" s="26" t="s">
        <v>68</v>
      </c>
      <c r="H207" s="29">
        <v>928.57</v>
      </c>
      <c r="J207" s="29">
        <f t="shared" si="12"/>
        <v>928.57</v>
      </c>
      <c r="K207" s="29">
        <f t="shared" si="13"/>
        <v>0</v>
      </c>
      <c r="L207" s="24">
        <f t="shared" si="14"/>
        <v>5</v>
      </c>
      <c r="M207" s="24" t="str">
        <f>VLOOKUP(L207,mês!A:B,2,0)</f>
        <v>Maio</v>
      </c>
      <c r="N207" s="24" t="str">
        <f t="shared" si="15"/>
        <v xml:space="preserve">Diretoria </v>
      </c>
    </row>
    <row r="208" spans="1:14" ht="57" customHeight="1" x14ac:dyDescent="0.2">
      <c r="A208" s="24" t="s">
        <v>144</v>
      </c>
      <c r="B208" s="25">
        <v>45806</v>
      </c>
      <c r="C208" s="26">
        <v>19271</v>
      </c>
      <c r="D208" s="26" t="s">
        <v>145</v>
      </c>
      <c r="E208" s="27" t="s">
        <v>389</v>
      </c>
      <c r="F208" s="28" t="s">
        <v>390</v>
      </c>
      <c r="G208" s="26" t="s">
        <v>68</v>
      </c>
      <c r="H208" s="29">
        <v>928.57</v>
      </c>
      <c r="J208" s="29">
        <f t="shared" si="12"/>
        <v>928.57</v>
      </c>
      <c r="K208" s="29">
        <f t="shared" si="13"/>
        <v>0</v>
      </c>
      <c r="L208" s="24">
        <f t="shared" si="14"/>
        <v>5</v>
      </c>
      <c r="M208" s="24" t="str">
        <f>VLOOKUP(L208,mês!A:B,2,0)</f>
        <v>Maio</v>
      </c>
      <c r="N208" s="24" t="str">
        <f t="shared" si="15"/>
        <v xml:space="preserve">Diretoria </v>
      </c>
    </row>
    <row r="209" spans="1:14" ht="57" customHeight="1" x14ac:dyDescent="0.2">
      <c r="A209" s="24" t="s">
        <v>144</v>
      </c>
      <c r="B209" s="25">
        <v>45807</v>
      </c>
      <c r="C209" s="26">
        <v>19273</v>
      </c>
      <c r="D209" s="26" t="s">
        <v>65</v>
      </c>
      <c r="E209" s="27" t="s">
        <v>391</v>
      </c>
      <c r="F209" s="28" t="s">
        <v>392</v>
      </c>
      <c r="G209" s="26" t="s">
        <v>68</v>
      </c>
      <c r="H209" s="29">
        <v>119199.52</v>
      </c>
      <c r="J209" s="29">
        <f t="shared" si="12"/>
        <v>119199.52</v>
      </c>
      <c r="K209" s="29">
        <f t="shared" si="13"/>
        <v>0</v>
      </c>
      <c r="L209" s="24">
        <f t="shared" si="14"/>
        <v>5</v>
      </c>
      <c r="M209" s="24" t="str">
        <f>VLOOKUP(L209,mês!A:B,2,0)</f>
        <v>Maio</v>
      </c>
      <c r="N209" s="24" t="str">
        <f t="shared" si="15"/>
        <v xml:space="preserve">Diretoria </v>
      </c>
    </row>
    <row r="210" spans="1:14" ht="57" customHeight="1" x14ac:dyDescent="0.2">
      <c r="A210" s="24" t="s">
        <v>144</v>
      </c>
      <c r="B210" s="25">
        <v>45810</v>
      </c>
      <c r="C210" s="26">
        <v>19274</v>
      </c>
      <c r="D210" s="26" t="s">
        <v>65</v>
      </c>
      <c r="E210" s="27" t="s">
        <v>198</v>
      </c>
      <c r="F210" s="28" t="s">
        <v>393</v>
      </c>
      <c r="G210" s="26" t="s">
        <v>68</v>
      </c>
      <c r="H210" s="29">
        <v>832.82</v>
      </c>
      <c r="J210" s="29">
        <f t="shared" si="12"/>
        <v>832.82</v>
      </c>
      <c r="K210" s="29">
        <f t="shared" si="13"/>
        <v>0</v>
      </c>
      <c r="L210" s="24">
        <f t="shared" si="14"/>
        <v>6</v>
      </c>
      <c r="M210" s="24" t="str">
        <f>VLOOKUP(L210,mês!A:B,2,0)</f>
        <v>Junho</v>
      </c>
      <c r="N210" s="24" t="str">
        <f t="shared" si="15"/>
        <v xml:space="preserve">Diretoria </v>
      </c>
    </row>
    <row r="211" spans="1:14" ht="57" customHeight="1" x14ac:dyDescent="0.2">
      <c r="A211" s="24" t="s">
        <v>144</v>
      </c>
      <c r="B211" s="25">
        <v>45810</v>
      </c>
      <c r="C211" s="26">
        <v>19275</v>
      </c>
      <c r="D211" s="26" t="s">
        <v>65</v>
      </c>
      <c r="E211" s="27" t="s">
        <v>198</v>
      </c>
      <c r="F211" s="28" t="s">
        <v>393</v>
      </c>
      <c r="G211" s="26" t="s">
        <v>68</v>
      </c>
      <c r="H211" s="29">
        <v>1165.96</v>
      </c>
      <c r="J211" s="29">
        <f t="shared" si="12"/>
        <v>1165.96</v>
      </c>
      <c r="K211" s="29">
        <f t="shared" si="13"/>
        <v>0</v>
      </c>
      <c r="L211" s="24">
        <f t="shared" si="14"/>
        <v>6</v>
      </c>
      <c r="M211" s="24" t="str">
        <f>VLOOKUP(L211,mês!A:B,2,0)</f>
        <v>Junho</v>
      </c>
      <c r="N211" s="24" t="str">
        <f t="shared" si="15"/>
        <v xml:space="preserve">Diretoria </v>
      </c>
    </row>
    <row r="212" spans="1:14" ht="57" customHeight="1" x14ac:dyDescent="0.2">
      <c r="A212" s="24" t="s">
        <v>144</v>
      </c>
      <c r="B212" s="25">
        <v>45810</v>
      </c>
      <c r="C212" s="26">
        <v>19278</v>
      </c>
      <c r="D212" s="26" t="s">
        <v>65</v>
      </c>
      <c r="E212" s="27" t="s">
        <v>394</v>
      </c>
      <c r="F212" s="28" t="s">
        <v>395</v>
      </c>
      <c r="G212" s="26" t="s">
        <v>68</v>
      </c>
      <c r="H212" s="29">
        <v>4000</v>
      </c>
      <c r="J212" s="29">
        <f t="shared" si="12"/>
        <v>4000</v>
      </c>
      <c r="K212" s="29">
        <f t="shared" si="13"/>
        <v>0</v>
      </c>
      <c r="L212" s="24">
        <f t="shared" si="14"/>
        <v>6</v>
      </c>
      <c r="M212" s="24" t="str">
        <f>VLOOKUP(L212,mês!A:B,2,0)</f>
        <v>Junho</v>
      </c>
      <c r="N212" s="24" t="str">
        <f t="shared" si="15"/>
        <v xml:space="preserve">Diretoria </v>
      </c>
    </row>
    <row r="213" spans="1:14" ht="57" customHeight="1" x14ac:dyDescent="0.2">
      <c r="A213" s="24" t="s">
        <v>144</v>
      </c>
      <c r="B213" s="25">
        <v>45811</v>
      </c>
      <c r="C213" s="26">
        <v>19280</v>
      </c>
      <c r="D213" s="26" t="s">
        <v>145</v>
      </c>
      <c r="E213" s="27" t="s">
        <v>234</v>
      </c>
      <c r="F213" s="28" t="s">
        <v>396</v>
      </c>
      <c r="G213" s="26" t="s">
        <v>68</v>
      </c>
      <c r="H213" s="29">
        <v>4423.8100000000004</v>
      </c>
      <c r="J213" s="29">
        <f t="shared" si="12"/>
        <v>4423.8100000000004</v>
      </c>
      <c r="K213" s="29">
        <f t="shared" si="13"/>
        <v>0</v>
      </c>
      <c r="L213" s="24">
        <f t="shared" si="14"/>
        <v>6</v>
      </c>
      <c r="M213" s="24" t="str">
        <f>VLOOKUP(L213,mês!A:B,2,0)</f>
        <v>Junho</v>
      </c>
      <c r="N213" s="24" t="str">
        <f t="shared" si="15"/>
        <v xml:space="preserve">Diretoria </v>
      </c>
    </row>
    <row r="214" spans="1:14" ht="57" customHeight="1" x14ac:dyDescent="0.2">
      <c r="A214" s="24" t="s">
        <v>144</v>
      </c>
      <c r="B214" s="25">
        <v>45811</v>
      </c>
      <c r="C214" s="26">
        <v>19282</v>
      </c>
      <c r="D214" s="26" t="s">
        <v>145</v>
      </c>
      <c r="E214" s="27" t="s">
        <v>234</v>
      </c>
      <c r="F214" s="28" t="s">
        <v>397</v>
      </c>
      <c r="G214" s="26" t="s">
        <v>68</v>
      </c>
      <c r="H214" s="29">
        <v>8090.68</v>
      </c>
      <c r="J214" s="29">
        <f t="shared" si="12"/>
        <v>8090.68</v>
      </c>
      <c r="K214" s="29">
        <f t="shared" si="13"/>
        <v>0</v>
      </c>
      <c r="L214" s="24">
        <f t="shared" si="14"/>
        <v>6</v>
      </c>
      <c r="M214" s="24" t="str">
        <f>VLOOKUP(L214,mês!A:B,2,0)</f>
        <v>Junho</v>
      </c>
      <c r="N214" s="24" t="str">
        <f t="shared" si="15"/>
        <v xml:space="preserve">Diretoria </v>
      </c>
    </row>
    <row r="215" spans="1:14" ht="57" customHeight="1" x14ac:dyDescent="0.2">
      <c r="A215" s="24" t="s">
        <v>144</v>
      </c>
      <c r="B215" s="25">
        <v>45813</v>
      </c>
      <c r="C215" s="26">
        <v>19293</v>
      </c>
      <c r="D215" s="26" t="s">
        <v>73</v>
      </c>
      <c r="E215" s="27" t="s">
        <v>182</v>
      </c>
      <c r="F215" s="28" t="s">
        <v>398</v>
      </c>
      <c r="G215" s="26" t="s">
        <v>108</v>
      </c>
      <c r="H215" s="29">
        <v>1600</v>
      </c>
      <c r="J215" s="29">
        <f t="shared" si="12"/>
        <v>0</v>
      </c>
      <c r="K215" s="29">
        <f t="shared" si="13"/>
        <v>1600</v>
      </c>
      <c r="L215" s="24">
        <f t="shared" si="14"/>
        <v>6</v>
      </c>
      <c r="M215" s="24" t="str">
        <f>VLOOKUP(L215,mês!A:B,2,0)</f>
        <v>Junho</v>
      </c>
      <c r="N215" s="24" t="str">
        <f t="shared" si="15"/>
        <v xml:space="preserve">Diretoria </v>
      </c>
    </row>
    <row r="216" spans="1:14" ht="57" customHeight="1" x14ac:dyDescent="0.2">
      <c r="A216" s="24" t="s">
        <v>144</v>
      </c>
      <c r="B216" s="25">
        <v>45814</v>
      </c>
      <c r="C216" s="26">
        <v>19307</v>
      </c>
      <c r="D216" s="26" t="s">
        <v>65</v>
      </c>
      <c r="E216" s="27" t="s">
        <v>216</v>
      </c>
      <c r="F216" s="28" t="s">
        <v>399</v>
      </c>
      <c r="G216" s="26" t="s">
        <v>68</v>
      </c>
      <c r="H216" s="29">
        <v>2985.91</v>
      </c>
      <c r="J216" s="29">
        <f t="shared" si="12"/>
        <v>2985.91</v>
      </c>
      <c r="K216" s="29">
        <f t="shared" si="13"/>
        <v>0</v>
      </c>
      <c r="L216" s="24">
        <f t="shared" si="14"/>
        <v>6</v>
      </c>
      <c r="M216" s="24" t="str">
        <f>VLOOKUP(L216,mês!A:B,2,0)</f>
        <v>Junho</v>
      </c>
      <c r="N216" s="24" t="str">
        <f t="shared" si="15"/>
        <v xml:space="preserve">Diretoria </v>
      </c>
    </row>
    <row r="217" spans="1:14" ht="57" customHeight="1" x14ac:dyDescent="0.2">
      <c r="A217" s="24" t="s">
        <v>144</v>
      </c>
      <c r="B217" s="25">
        <v>45818</v>
      </c>
      <c r="C217" s="26">
        <v>19295</v>
      </c>
      <c r="D217" s="26" t="s">
        <v>287</v>
      </c>
      <c r="E217" s="27" t="s">
        <v>74</v>
      </c>
      <c r="F217" s="28" t="s">
        <v>400</v>
      </c>
      <c r="G217" s="26" t="s">
        <v>68</v>
      </c>
      <c r="H217" s="29">
        <v>11.45</v>
      </c>
      <c r="J217" s="29">
        <f t="shared" si="12"/>
        <v>11.45</v>
      </c>
      <c r="K217" s="29">
        <f t="shared" si="13"/>
        <v>0</v>
      </c>
      <c r="L217" s="24">
        <f t="shared" si="14"/>
        <v>6</v>
      </c>
      <c r="M217" s="24" t="str">
        <f>VLOOKUP(L217,mês!A:B,2,0)</f>
        <v>Junho</v>
      </c>
      <c r="N217" s="24" t="str">
        <f t="shared" si="15"/>
        <v xml:space="preserve">Diretoria </v>
      </c>
    </row>
    <row r="218" spans="1:14" ht="57" customHeight="1" x14ac:dyDescent="0.2">
      <c r="A218" s="24" t="s">
        <v>144</v>
      </c>
      <c r="B218" s="25">
        <v>45818</v>
      </c>
      <c r="C218" s="26">
        <v>19312</v>
      </c>
      <c r="D218" s="26" t="s">
        <v>111</v>
      </c>
      <c r="E218" s="27" t="s">
        <v>389</v>
      </c>
      <c r="F218" s="28" t="s">
        <v>401</v>
      </c>
      <c r="G218" s="26" t="s">
        <v>68</v>
      </c>
      <c r="H218" s="29">
        <v>296.16000000000003</v>
      </c>
      <c r="J218" s="29">
        <f t="shared" si="12"/>
        <v>296.16000000000003</v>
      </c>
      <c r="K218" s="29">
        <f t="shared" si="13"/>
        <v>0</v>
      </c>
      <c r="L218" s="24">
        <f t="shared" si="14"/>
        <v>6</v>
      </c>
      <c r="M218" s="24" t="str">
        <f>VLOOKUP(L218,mês!A:B,2,0)</f>
        <v>Junho</v>
      </c>
      <c r="N218" s="24" t="str">
        <f t="shared" si="15"/>
        <v xml:space="preserve">Diretoria </v>
      </c>
    </row>
    <row r="219" spans="1:14" ht="57" customHeight="1" x14ac:dyDescent="0.2">
      <c r="A219" s="24" t="s">
        <v>144</v>
      </c>
      <c r="B219" s="25">
        <v>45819</v>
      </c>
      <c r="C219" s="26">
        <v>19309</v>
      </c>
      <c r="D219" s="26" t="s">
        <v>111</v>
      </c>
      <c r="E219" s="27" t="s">
        <v>74</v>
      </c>
      <c r="F219" s="28" t="s">
        <v>402</v>
      </c>
      <c r="G219" s="26" t="s">
        <v>68</v>
      </c>
      <c r="H219" s="29">
        <v>20.78</v>
      </c>
      <c r="J219" s="29">
        <f t="shared" si="12"/>
        <v>20.78</v>
      </c>
      <c r="K219" s="29">
        <f t="shared" si="13"/>
        <v>0</v>
      </c>
      <c r="L219" s="24">
        <f t="shared" si="14"/>
        <v>6</v>
      </c>
      <c r="M219" s="24" t="str">
        <f>VLOOKUP(L219,mês!A:B,2,0)</f>
        <v>Junho</v>
      </c>
      <c r="N219" s="24" t="str">
        <f t="shared" si="15"/>
        <v xml:space="preserve">Diretoria </v>
      </c>
    </row>
    <row r="220" spans="1:14" ht="57" customHeight="1" x14ac:dyDescent="0.2">
      <c r="A220" s="24" t="s">
        <v>144</v>
      </c>
      <c r="B220" s="25">
        <v>45819</v>
      </c>
      <c r="C220" s="26">
        <v>19314</v>
      </c>
      <c r="D220" s="26" t="s">
        <v>65</v>
      </c>
      <c r="E220" s="27" t="s">
        <v>173</v>
      </c>
      <c r="F220" s="28" t="s">
        <v>403</v>
      </c>
      <c r="G220" s="26" t="s">
        <v>68</v>
      </c>
      <c r="H220" s="29">
        <v>21888</v>
      </c>
      <c r="J220" s="29">
        <f t="shared" si="12"/>
        <v>21888</v>
      </c>
      <c r="K220" s="29">
        <f t="shared" si="13"/>
        <v>0</v>
      </c>
      <c r="L220" s="24">
        <f t="shared" si="14"/>
        <v>6</v>
      </c>
      <c r="M220" s="24" t="str">
        <f>VLOOKUP(L220,mês!A:B,2,0)</f>
        <v>Junho</v>
      </c>
      <c r="N220" s="24" t="str">
        <f t="shared" si="15"/>
        <v xml:space="preserve">Diretoria </v>
      </c>
    </row>
    <row r="221" spans="1:14" ht="57" customHeight="1" x14ac:dyDescent="0.2">
      <c r="A221" s="24" t="s">
        <v>144</v>
      </c>
      <c r="B221" s="25">
        <v>45820</v>
      </c>
      <c r="C221" s="26">
        <v>19317</v>
      </c>
      <c r="D221" s="26" t="s">
        <v>65</v>
      </c>
      <c r="E221" s="27" t="s">
        <v>404</v>
      </c>
      <c r="F221" s="28" t="s">
        <v>405</v>
      </c>
      <c r="G221" s="26" t="s">
        <v>108</v>
      </c>
      <c r="H221" s="29">
        <v>144.80000000000001</v>
      </c>
      <c r="J221" s="29">
        <f t="shared" si="12"/>
        <v>0</v>
      </c>
      <c r="K221" s="29">
        <f t="shared" si="13"/>
        <v>144.80000000000001</v>
      </c>
      <c r="L221" s="24">
        <f t="shared" si="14"/>
        <v>6</v>
      </c>
      <c r="M221" s="24" t="str">
        <f>VLOOKUP(L221,mês!A:B,2,0)</f>
        <v>Junho</v>
      </c>
      <c r="N221" s="24" t="str">
        <f t="shared" si="15"/>
        <v xml:space="preserve">Diretoria </v>
      </c>
    </row>
    <row r="222" spans="1:14" ht="57" customHeight="1" x14ac:dyDescent="0.2">
      <c r="A222" s="24" t="s">
        <v>144</v>
      </c>
      <c r="B222" s="25">
        <v>45821</v>
      </c>
      <c r="C222" s="26">
        <v>19323</v>
      </c>
      <c r="D222" s="26" t="s">
        <v>65</v>
      </c>
      <c r="E222" s="27" t="s">
        <v>198</v>
      </c>
      <c r="F222" s="28" t="s">
        <v>406</v>
      </c>
      <c r="G222" s="26" t="s">
        <v>108</v>
      </c>
      <c r="H222" s="29">
        <v>1013.72</v>
      </c>
      <c r="J222" s="29">
        <f t="shared" si="12"/>
        <v>0</v>
      </c>
      <c r="K222" s="29">
        <f t="shared" si="13"/>
        <v>1013.72</v>
      </c>
      <c r="L222" s="24">
        <f t="shared" si="14"/>
        <v>6</v>
      </c>
      <c r="M222" s="24" t="str">
        <f>VLOOKUP(L222,mês!A:B,2,0)</f>
        <v>Junho</v>
      </c>
      <c r="N222" s="24" t="str">
        <f t="shared" si="15"/>
        <v xml:space="preserve">Diretoria </v>
      </c>
    </row>
    <row r="223" spans="1:14" ht="57" customHeight="1" x14ac:dyDescent="0.2">
      <c r="A223" s="24" t="s">
        <v>144</v>
      </c>
      <c r="B223" s="25">
        <v>45826</v>
      </c>
      <c r="C223" s="26">
        <v>19330</v>
      </c>
      <c r="D223" s="26" t="s">
        <v>407</v>
      </c>
      <c r="E223" s="27" t="s">
        <v>408</v>
      </c>
      <c r="F223" s="28" t="s">
        <v>409</v>
      </c>
      <c r="G223" s="26" t="s">
        <v>108</v>
      </c>
      <c r="H223" s="29">
        <v>798</v>
      </c>
      <c r="J223" s="29">
        <f t="shared" si="12"/>
        <v>0</v>
      </c>
      <c r="K223" s="29">
        <f t="shared" si="13"/>
        <v>798</v>
      </c>
      <c r="L223" s="24">
        <f t="shared" si="14"/>
        <v>6</v>
      </c>
      <c r="M223" s="24" t="str">
        <f>VLOOKUP(L223,mês!A:B,2,0)</f>
        <v>Junho</v>
      </c>
      <c r="N223" s="24" t="str">
        <f t="shared" si="15"/>
        <v xml:space="preserve">Diretoria </v>
      </c>
    </row>
    <row r="224" spans="1:14" ht="57" customHeight="1" x14ac:dyDescent="0.2">
      <c r="A224" s="24" t="s">
        <v>144</v>
      </c>
      <c r="B224" s="25">
        <v>45826</v>
      </c>
      <c r="C224" s="26">
        <v>19332</v>
      </c>
      <c r="D224" s="26" t="s">
        <v>96</v>
      </c>
      <c r="E224" s="27" t="s">
        <v>97</v>
      </c>
      <c r="F224" s="28" t="s">
        <v>410</v>
      </c>
      <c r="G224" s="26" t="s">
        <v>68</v>
      </c>
      <c r="H224" s="29">
        <v>64.17</v>
      </c>
      <c r="J224" s="29">
        <f t="shared" si="12"/>
        <v>64.17</v>
      </c>
      <c r="K224" s="29">
        <f t="shared" si="13"/>
        <v>0</v>
      </c>
      <c r="L224" s="24">
        <f t="shared" si="14"/>
        <v>6</v>
      </c>
      <c r="M224" s="24" t="str">
        <f>VLOOKUP(L224,mês!A:B,2,0)</f>
        <v>Junho</v>
      </c>
      <c r="N224" s="24" t="str">
        <f t="shared" si="15"/>
        <v xml:space="preserve">Diretoria </v>
      </c>
    </row>
    <row r="225" spans="1:14" ht="57" customHeight="1" x14ac:dyDescent="0.2">
      <c r="A225" s="24" t="s">
        <v>144</v>
      </c>
      <c r="B225" s="25">
        <v>45833</v>
      </c>
      <c r="C225" s="26">
        <v>19334</v>
      </c>
      <c r="D225" s="26" t="s">
        <v>111</v>
      </c>
      <c r="E225" s="27" t="s">
        <v>411</v>
      </c>
      <c r="F225" s="28" t="s">
        <v>412</v>
      </c>
      <c r="G225" s="26" t="s">
        <v>108</v>
      </c>
      <c r="H225" s="29">
        <v>43647.83</v>
      </c>
      <c r="J225" s="29">
        <f t="shared" si="12"/>
        <v>0</v>
      </c>
      <c r="K225" s="29">
        <f t="shared" si="13"/>
        <v>43647.83</v>
      </c>
      <c r="L225" s="24">
        <f t="shared" si="14"/>
        <v>6</v>
      </c>
      <c r="M225" s="24" t="str">
        <f>VLOOKUP(L225,mês!A:B,2,0)</f>
        <v>Junho</v>
      </c>
      <c r="N225" s="24" t="str">
        <f t="shared" si="15"/>
        <v xml:space="preserve">Diretoria </v>
      </c>
    </row>
    <row r="226" spans="1:14" ht="57" customHeight="1" x14ac:dyDescent="0.2">
      <c r="A226" s="24" t="s">
        <v>144</v>
      </c>
      <c r="B226" s="25">
        <v>45840</v>
      </c>
      <c r="C226" s="26">
        <v>19344</v>
      </c>
      <c r="D226" s="26" t="s">
        <v>65</v>
      </c>
      <c r="E226" s="27" t="s">
        <v>413</v>
      </c>
      <c r="F226" s="28" t="s">
        <v>414</v>
      </c>
      <c r="G226" s="26" t="s">
        <v>108</v>
      </c>
      <c r="H226" s="29">
        <v>190</v>
      </c>
      <c r="J226" s="29">
        <f t="shared" si="12"/>
        <v>0</v>
      </c>
      <c r="K226" s="29">
        <f t="shared" si="13"/>
        <v>190</v>
      </c>
      <c r="L226" s="24">
        <f t="shared" si="14"/>
        <v>7</v>
      </c>
      <c r="M226" s="24" t="str">
        <f>VLOOKUP(L226,mês!A:B,2,0)</f>
        <v>Julho</v>
      </c>
      <c r="N226" s="24" t="str">
        <f t="shared" si="15"/>
        <v xml:space="preserve">Diretoria </v>
      </c>
    </row>
    <row r="227" spans="1:14" ht="57" customHeight="1" x14ac:dyDescent="0.2">
      <c r="A227" s="24" t="s">
        <v>144</v>
      </c>
      <c r="B227" s="25">
        <v>45842</v>
      </c>
      <c r="C227" s="26">
        <v>19342</v>
      </c>
      <c r="D227" s="26" t="s">
        <v>91</v>
      </c>
      <c r="E227" s="27" t="s">
        <v>74</v>
      </c>
      <c r="F227" s="28" t="s">
        <v>415</v>
      </c>
      <c r="G227" s="26" t="s">
        <v>68</v>
      </c>
      <c r="H227" s="29">
        <v>27.67</v>
      </c>
      <c r="J227" s="29">
        <f t="shared" si="12"/>
        <v>27.67</v>
      </c>
      <c r="K227" s="29">
        <f t="shared" si="13"/>
        <v>0</v>
      </c>
      <c r="L227" s="24">
        <f t="shared" si="14"/>
        <v>7</v>
      </c>
      <c r="M227" s="24" t="str">
        <f>VLOOKUP(L227,mês!A:B,2,0)</f>
        <v>Julho</v>
      </c>
      <c r="N227" s="24" t="str">
        <f t="shared" si="15"/>
        <v xml:space="preserve">Diretoria </v>
      </c>
    </row>
    <row r="228" spans="1:14" ht="57" customHeight="1" x14ac:dyDescent="0.2">
      <c r="A228" s="24" t="s">
        <v>144</v>
      </c>
      <c r="B228" s="25">
        <v>45842</v>
      </c>
      <c r="C228" s="26">
        <v>19348</v>
      </c>
      <c r="D228" s="26" t="s">
        <v>208</v>
      </c>
      <c r="E228" s="27" t="s">
        <v>416</v>
      </c>
      <c r="F228" s="28" t="s">
        <v>417</v>
      </c>
      <c r="G228" s="26" t="s">
        <v>68</v>
      </c>
      <c r="H228" s="29">
        <v>6375</v>
      </c>
      <c r="J228" s="29">
        <f t="shared" si="12"/>
        <v>6375</v>
      </c>
      <c r="K228" s="29">
        <f t="shared" si="13"/>
        <v>0</v>
      </c>
      <c r="L228" s="24">
        <f t="shared" si="14"/>
        <v>7</v>
      </c>
      <c r="M228" s="24" t="str">
        <f>VLOOKUP(L228,mês!A:B,2,0)</f>
        <v>Julho</v>
      </c>
      <c r="N228" s="24" t="str">
        <f t="shared" si="15"/>
        <v xml:space="preserve">Diretoria </v>
      </c>
    </row>
    <row r="229" spans="1:14" ht="57" customHeight="1" x14ac:dyDescent="0.2">
      <c r="A229" s="24" t="s">
        <v>144</v>
      </c>
      <c r="B229" s="25">
        <v>45842</v>
      </c>
      <c r="C229" s="26">
        <v>19349</v>
      </c>
      <c r="D229" s="26" t="s">
        <v>145</v>
      </c>
      <c r="E229" s="27" t="s">
        <v>234</v>
      </c>
      <c r="F229" s="28" t="s">
        <v>418</v>
      </c>
      <c r="G229" s="26" t="s">
        <v>68</v>
      </c>
      <c r="H229" s="29">
        <v>1694.76</v>
      </c>
      <c r="J229" s="29">
        <f t="shared" si="12"/>
        <v>1694.76</v>
      </c>
      <c r="K229" s="29">
        <f t="shared" si="13"/>
        <v>0</v>
      </c>
      <c r="L229" s="24">
        <f t="shared" si="14"/>
        <v>7</v>
      </c>
      <c r="M229" s="24" t="str">
        <f>VLOOKUP(L229,mês!A:B,2,0)</f>
        <v>Julho</v>
      </c>
      <c r="N229" s="24" t="str">
        <f t="shared" si="15"/>
        <v xml:space="preserve">Diretoria </v>
      </c>
    </row>
    <row r="230" spans="1:14" ht="57" customHeight="1" x14ac:dyDescent="0.2">
      <c r="A230" s="24" t="s">
        <v>144</v>
      </c>
      <c r="B230" s="25">
        <v>45846</v>
      </c>
      <c r="C230" s="26">
        <v>19353</v>
      </c>
      <c r="D230" s="26" t="s">
        <v>65</v>
      </c>
      <c r="E230" s="27" t="s">
        <v>242</v>
      </c>
      <c r="F230" s="28" t="s">
        <v>419</v>
      </c>
      <c r="G230" s="26" t="s">
        <v>108</v>
      </c>
      <c r="H230" s="29">
        <v>151.35</v>
      </c>
      <c r="J230" s="29">
        <f t="shared" si="12"/>
        <v>0</v>
      </c>
      <c r="K230" s="29">
        <f t="shared" si="13"/>
        <v>151.35</v>
      </c>
      <c r="L230" s="24">
        <f t="shared" si="14"/>
        <v>7</v>
      </c>
      <c r="M230" s="24" t="str">
        <f>VLOOKUP(L230,mês!A:B,2,0)</f>
        <v>Julho</v>
      </c>
      <c r="N230" s="24" t="str">
        <f t="shared" si="15"/>
        <v xml:space="preserve">Diretoria </v>
      </c>
    </row>
    <row r="231" spans="1:14" ht="57" customHeight="1" x14ac:dyDescent="0.2">
      <c r="A231" s="24" t="s">
        <v>144</v>
      </c>
      <c r="B231" s="25">
        <v>45846</v>
      </c>
      <c r="C231" s="26">
        <v>19354</v>
      </c>
      <c r="D231" s="26" t="s">
        <v>65</v>
      </c>
      <c r="E231" s="27" t="s">
        <v>420</v>
      </c>
      <c r="F231" s="28" t="s">
        <v>421</v>
      </c>
      <c r="G231" s="26" t="s">
        <v>108</v>
      </c>
      <c r="H231" s="29">
        <v>1120</v>
      </c>
      <c r="J231" s="29">
        <f t="shared" si="12"/>
        <v>0</v>
      </c>
      <c r="K231" s="29">
        <f t="shared" si="13"/>
        <v>1120</v>
      </c>
      <c r="L231" s="24">
        <f t="shared" si="14"/>
        <v>7</v>
      </c>
      <c r="M231" s="24" t="str">
        <f>VLOOKUP(L231,mês!A:B,2,0)</f>
        <v>Julho</v>
      </c>
      <c r="N231" s="24" t="str">
        <f t="shared" si="15"/>
        <v xml:space="preserve">Diretoria </v>
      </c>
    </row>
    <row r="232" spans="1:14" ht="57" customHeight="1" x14ac:dyDescent="0.2">
      <c r="A232" s="24" t="s">
        <v>144</v>
      </c>
      <c r="B232" s="25">
        <v>45846</v>
      </c>
      <c r="C232" s="26">
        <v>19355</v>
      </c>
      <c r="D232" s="26" t="s">
        <v>220</v>
      </c>
      <c r="E232" s="27" t="s">
        <v>221</v>
      </c>
      <c r="F232" s="28" t="s">
        <v>422</v>
      </c>
      <c r="G232" s="26" t="s">
        <v>68</v>
      </c>
      <c r="H232" s="29">
        <v>2779.96</v>
      </c>
      <c r="J232" s="29">
        <f t="shared" si="12"/>
        <v>2779.96</v>
      </c>
      <c r="K232" s="29">
        <f t="shared" si="13"/>
        <v>0</v>
      </c>
      <c r="L232" s="24">
        <f t="shared" si="14"/>
        <v>7</v>
      </c>
      <c r="M232" s="24" t="str">
        <f>VLOOKUP(L232,mês!A:B,2,0)</f>
        <v>Julho</v>
      </c>
      <c r="N232" s="24" t="str">
        <f t="shared" si="15"/>
        <v xml:space="preserve">Diretoria </v>
      </c>
    </row>
    <row r="233" spans="1:14" ht="57" customHeight="1" x14ac:dyDescent="0.2">
      <c r="A233" s="24" t="s">
        <v>144</v>
      </c>
      <c r="B233" s="25">
        <v>45846</v>
      </c>
      <c r="C233" s="26">
        <v>19356</v>
      </c>
      <c r="D233" s="26" t="s">
        <v>220</v>
      </c>
      <c r="E233" s="27" t="s">
        <v>221</v>
      </c>
      <c r="F233" s="28" t="s">
        <v>423</v>
      </c>
      <c r="G233" s="26" t="s">
        <v>68</v>
      </c>
      <c r="H233" s="29">
        <v>3186.34</v>
      </c>
      <c r="J233" s="29">
        <f t="shared" si="12"/>
        <v>3186.34</v>
      </c>
      <c r="K233" s="29">
        <f t="shared" si="13"/>
        <v>0</v>
      </c>
      <c r="L233" s="24">
        <f t="shared" si="14"/>
        <v>7</v>
      </c>
      <c r="M233" s="24" t="str">
        <f>VLOOKUP(L233,mês!A:B,2,0)</f>
        <v>Julho</v>
      </c>
      <c r="N233" s="24" t="str">
        <f t="shared" si="15"/>
        <v xml:space="preserve">Diretoria </v>
      </c>
    </row>
    <row r="234" spans="1:14" ht="57" customHeight="1" x14ac:dyDescent="0.2">
      <c r="A234" s="24" t="s">
        <v>144</v>
      </c>
      <c r="B234" s="25">
        <v>45846</v>
      </c>
      <c r="C234" s="26">
        <v>19357</v>
      </c>
      <c r="D234" s="26" t="s">
        <v>139</v>
      </c>
      <c r="E234" s="27" t="s">
        <v>424</v>
      </c>
      <c r="F234" s="28" t="s">
        <v>425</v>
      </c>
      <c r="G234" s="26" t="s">
        <v>108</v>
      </c>
      <c r="H234" s="29">
        <v>29385.93</v>
      </c>
      <c r="J234" s="29">
        <f t="shared" si="12"/>
        <v>0</v>
      </c>
      <c r="K234" s="29">
        <f t="shared" si="13"/>
        <v>29385.93</v>
      </c>
      <c r="L234" s="24">
        <f t="shared" si="14"/>
        <v>7</v>
      </c>
      <c r="M234" s="24" t="str">
        <f>VLOOKUP(L234,mês!A:B,2,0)</f>
        <v>Julho</v>
      </c>
      <c r="N234" s="24" t="str">
        <f t="shared" si="15"/>
        <v xml:space="preserve">Diretoria </v>
      </c>
    </row>
    <row r="235" spans="1:14" ht="57" customHeight="1" x14ac:dyDescent="0.2">
      <c r="A235" s="24" t="s">
        <v>144</v>
      </c>
      <c r="B235" s="25">
        <v>45846</v>
      </c>
      <c r="C235" s="26">
        <v>19358</v>
      </c>
      <c r="D235" s="26" t="s">
        <v>65</v>
      </c>
      <c r="E235" s="27" t="s">
        <v>426</v>
      </c>
      <c r="F235" s="28" t="s">
        <v>427</v>
      </c>
      <c r="G235" s="26" t="s">
        <v>68</v>
      </c>
      <c r="H235" s="29">
        <v>839.56</v>
      </c>
      <c r="J235" s="29">
        <f t="shared" si="12"/>
        <v>839.56</v>
      </c>
      <c r="K235" s="29">
        <f t="shared" si="13"/>
        <v>0</v>
      </c>
      <c r="L235" s="24">
        <f t="shared" si="14"/>
        <v>7</v>
      </c>
      <c r="M235" s="24" t="str">
        <f>VLOOKUP(L235,mês!A:B,2,0)</f>
        <v>Julho</v>
      </c>
      <c r="N235" s="24" t="str">
        <f t="shared" si="15"/>
        <v xml:space="preserve">Diretoria </v>
      </c>
    </row>
    <row r="236" spans="1:14" ht="57" customHeight="1" x14ac:dyDescent="0.2">
      <c r="A236" s="24" t="s">
        <v>144</v>
      </c>
      <c r="B236" s="25">
        <v>45848</v>
      </c>
      <c r="C236" s="26">
        <v>19361</v>
      </c>
      <c r="D236" s="26" t="s">
        <v>65</v>
      </c>
      <c r="E236" s="27" t="s">
        <v>173</v>
      </c>
      <c r="F236" s="28" t="s">
        <v>428</v>
      </c>
      <c r="G236" s="26" t="s">
        <v>108</v>
      </c>
      <c r="H236" s="29">
        <v>15816</v>
      </c>
      <c r="J236" s="29">
        <f t="shared" si="12"/>
        <v>0</v>
      </c>
      <c r="K236" s="29">
        <f t="shared" si="13"/>
        <v>15816</v>
      </c>
      <c r="L236" s="24">
        <f t="shared" si="14"/>
        <v>7</v>
      </c>
      <c r="M236" s="24" t="str">
        <f>VLOOKUP(L236,mês!A:B,2,0)</f>
        <v>Julho</v>
      </c>
      <c r="N236" s="24" t="str">
        <f t="shared" si="15"/>
        <v xml:space="preserve">Diretoria </v>
      </c>
    </row>
    <row r="237" spans="1:14" ht="57" customHeight="1" x14ac:dyDescent="0.2">
      <c r="A237" s="24" t="s">
        <v>429</v>
      </c>
      <c r="B237" s="25">
        <v>45672</v>
      </c>
      <c r="C237" s="26">
        <v>18831</v>
      </c>
      <c r="D237" s="26" t="s">
        <v>65</v>
      </c>
      <c r="E237" s="27" t="s">
        <v>430</v>
      </c>
      <c r="F237" s="28" t="s">
        <v>431</v>
      </c>
      <c r="G237" s="26" t="s">
        <v>68</v>
      </c>
      <c r="H237" s="29">
        <v>1547.14</v>
      </c>
      <c r="J237" s="29">
        <f t="shared" si="12"/>
        <v>1547.14</v>
      </c>
      <c r="K237" s="29">
        <f t="shared" si="13"/>
        <v>0</v>
      </c>
      <c r="L237" s="24">
        <f t="shared" si="14"/>
        <v>1</v>
      </c>
      <c r="M237" s="24" t="str">
        <f>VLOOKUP(L237,mês!A:B,2,0)</f>
        <v>Janeiro</v>
      </c>
      <c r="N237" s="24" t="str">
        <f t="shared" si="15"/>
        <v xml:space="preserve">Diretoria </v>
      </c>
    </row>
    <row r="238" spans="1:14" ht="57" customHeight="1" x14ac:dyDescent="0.2">
      <c r="A238" s="24" t="s">
        <v>429</v>
      </c>
      <c r="B238" s="25">
        <v>45681</v>
      </c>
      <c r="C238" s="26">
        <v>18868</v>
      </c>
      <c r="D238" s="26" t="s">
        <v>228</v>
      </c>
      <c r="E238" s="27" t="s">
        <v>424</v>
      </c>
      <c r="F238" s="28" t="s">
        <v>432</v>
      </c>
      <c r="G238" s="26" t="s">
        <v>108</v>
      </c>
      <c r="H238" s="29">
        <v>6139.6</v>
      </c>
      <c r="J238" s="29">
        <f t="shared" si="12"/>
        <v>0</v>
      </c>
      <c r="K238" s="29">
        <f t="shared" si="13"/>
        <v>6139.6</v>
      </c>
      <c r="L238" s="24">
        <f t="shared" si="14"/>
        <v>1</v>
      </c>
      <c r="M238" s="24" t="str">
        <f>VLOOKUP(L238,mês!A:B,2,0)</f>
        <v>Janeiro</v>
      </c>
      <c r="N238" s="24" t="str">
        <f t="shared" si="15"/>
        <v xml:space="preserve">Diretoria </v>
      </c>
    </row>
    <row r="239" spans="1:14" ht="57" customHeight="1" x14ac:dyDescent="0.2">
      <c r="A239" s="24" t="s">
        <v>429</v>
      </c>
      <c r="B239" s="25">
        <v>45684</v>
      </c>
      <c r="C239" s="26">
        <v>18876</v>
      </c>
      <c r="D239" s="26" t="s">
        <v>228</v>
      </c>
      <c r="E239" s="27" t="s">
        <v>433</v>
      </c>
      <c r="F239" s="28" t="s">
        <v>434</v>
      </c>
      <c r="G239" s="26" t="s">
        <v>68</v>
      </c>
      <c r="H239" s="29">
        <v>6119.6</v>
      </c>
      <c r="J239" s="29">
        <f t="shared" si="12"/>
        <v>6119.6</v>
      </c>
      <c r="K239" s="29">
        <f t="shared" si="13"/>
        <v>0</v>
      </c>
      <c r="L239" s="24">
        <f t="shared" si="14"/>
        <v>1</v>
      </c>
      <c r="M239" s="24" t="str">
        <f>VLOOKUP(L239,mês!A:B,2,0)</f>
        <v>Janeiro</v>
      </c>
      <c r="N239" s="24" t="str">
        <f t="shared" si="15"/>
        <v xml:space="preserve">Diretoria </v>
      </c>
    </row>
    <row r="240" spans="1:14" ht="57" customHeight="1" x14ac:dyDescent="0.2">
      <c r="A240" s="24" t="s">
        <v>429</v>
      </c>
      <c r="B240" s="25">
        <v>45686</v>
      </c>
      <c r="C240" s="26">
        <v>18889</v>
      </c>
      <c r="D240" s="26" t="s">
        <v>228</v>
      </c>
      <c r="E240" s="27" t="s">
        <v>435</v>
      </c>
      <c r="F240" s="28" t="s">
        <v>436</v>
      </c>
      <c r="G240" s="26" t="s">
        <v>68</v>
      </c>
      <c r="H240" s="29">
        <v>50075</v>
      </c>
      <c r="J240" s="29">
        <f t="shared" si="12"/>
        <v>50075</v>
      </c>
      <c r="K240" s="29">
        <f t="shared" si="13"/>
        <v>0</v>
      </c>
      <c r="L240" s="24">
        <f t="shared" si="14"/>
        <v>1</v>
      </c>
      <c r="M240" s="24" t="str">
        <f>VLOOKUP(L240,mês!A:B,2,0)</f>
        <v>Janeiro</v>
      </c>
      <c r="N240" s="24" t="str">
        <f t="shared" si="15"/>
        <v xml:space="preserve">Diretoria </v>
      </c>
    </row>
    <row r="241" spans="1:14" ht="57" customHeight="1" x14ac:dyDescent="0.2">
      <c r="A241" s="24" t="s">
        <v>429</v>
      </c>
      <c r="B241" s="25">
        <v>45712</v>
      </c>
      <c r="C241" s="26">
        <v>18885</v>
      </c>
      <c r="D241" s="26" t="s">
        <v>169</v>
      </c>
      <c r="E241" s="27" t="s">
        <v>437</v>
      </c>
      <c r="F241" s="28" t="s">
        <v>438</v>
      </c>
      <c r="G241" s="26" t="s">
        <v>68</v>
      </c>
      <c r="H241" s="29">
        <v>864.24</v>
      </c>
      <c r="J241" s="29">
        <f t="shared" si="12"/>
        <v>864.24</v>
      </c>
      <c r="K241" s="29">
        <f t="shared" si="13"/>
        <v>0</v>
      </c>
      <c r="L241" s="24">
        <f t="shared" si="14"/>
        <v>2</v>
      </c>
      <c r="M241" s="24" t="str">
        <f>VLOOKUP(L241,mês!A:B,2,0)</f>
        <v>Fevereiro</v>
      </c>
      <c r="N241" s="24" t="str">
        <f t="shared" si="15"/>
        <v xml:space="preserve">Diretoria </v>
      </c>
    </row>
    <row r="242" spans="1:14" ht="57" customHeight="1" x14ac:dyDescent="0.2">
      <c r="A242" s="24" t="s">
        <v>429</v>
      </c>
      <c r="B242" s="25">
        <v>45728</v>
      </c>
      <c r="C242" s="26">
        <v>19025</v>
      </c>
      <c r="D242" s="26" t="s">
        <v>65</v>
      </c>
      <c r="E242" s="27" t="s">
        <v>439</v>
      </c>
      <c r="F242" s="28" t="s">
        <v>440</v>
      </c>
      <c r="G242" s="26" t="s">
        <v>68</v>
      </c>
      <c r="H242" s="29">
        <v>5382.5</v>
      </c>
      <c r="J242" s="29">
        <f t="shared" si="12"/>
        <v>5382.5</v>
      </c>
      <c r="K242" s="29">
        <f t="shared" si="13"/>
        <v>0</v>
      </c>
      <c r="L242" s="24">
        <f t="shared" si="14"/>
        <v>3</v>
      </c>
      <c r="M242" s="24" t="str">
        <f>VLOOKUP(L242,mês!A:B,2,0)</f>
        <v>Março</v>
      </c>
      <c r="N242" s="24" t="str">
        <f t="shared" si="15"/>
        <v xml:space="preserve">Diretoria </v>
      </c>
    </row>
    <row r="243" spans="1:14" ht="57" customHeight="1" x14ac:dyDescent="0.2">
      <c r="A243" s="24" t="s">
        <v>429</v>
      </c>
      <c r="B243" s="25">
        <v>45740</v>
      </c>
      <c r="C243" s="26">
        <v>19049</v>
      </c>
      <c r="D243" s="26" t="s">
        <v>184</v>
      </c>
      <c r="E243" s="27" t="s">
        <v>441</v>
      </c>
      <c r="F243" s="28" t="s">
        <v>442</v>
      </c>
      <c r="G243" s="26" t="s">
        <v>68</v>
      </c>
      <c r="H243" s="29">
        <v>3786.5</v>
      </c>
      <c r="J243" s="29">
        <f t="shared" si="12"/>
        <v>3786.5</v>
      </c>
      <c r="K243" s="29">
        <f t="shared" si="13"/>
        <v>0</v>
      </c>
      <c r="L243" s="24">
        <f t="shared" si="14"/>
        <v>3</v>
      </c>
      <c r="M243" s="24" t="str">
        <f>VLOOKUP(L243,mês!A:B,2,0)</f>
        <v>Março</v>
      </c>
      <c r="N243" s="24" t="str">
        <f t="shared" si="15"/>
        <v xml:space="preserve">Diretoria </v>
      </c>
    </row>
    <row r="244" spans="1:14" ht="57" customHeight="1" x14ac:dyDescent="0.2">
      <c r="A244" s="24" t="s">
        <v>429</v>
      </c>
      <c r="B244" s="25">
        <v>45748</v>
      </c>
      <c r="C244" s="26">
        <v>19078</v>
      </c>
      <c r="D244" s="26" t="s">
        <v>65</v>
      </c>
      <c r="E244" s="27" t="s">
        <v>443</v>
      </c>
      <c r="F244" s="28" t="s">
        <v>444</v>
      </c>
      <c r="G244" s="26" t="s">
        <v>68</v>
      </c>
      <c r="H244" s="29">
        <v>6299.5</v>
      </c>
      <c r="J244" s="29">
        <f t="shared" si="12"/>
        <v>6299.5</v>
      </c>
      <c r="K244" s="29">
        <f t="shared" si="13"/>
        <v>0</v>
      </c>
      <c r="L244" s="24">
        <f t="shared" si="14"/>
        <v>4</v>
      </c>
      <c r="M244" s="24" t="str">
        <f>VLOOKUP(L244,mês!A:B,2,0)</f>
        <v>Abril</v>
      </c>
      <c r="N244" s="24" t="str">
        <f t="shared" si="15"/>
        <v xml:space="preserve">Diretoria </v>
      </c>
    </row>
    <row r="245" spans="1:14" ht="57" customHeight="1" x14ac:dyDescent="0.2">
      <c r="A245" s="24" t="s">
        <v>429</v>
      </c>
      <c r="B245" s="25">
        <v>45756</v>
      </c>
      <c r="C245" s="26">
        <v>19103</v>
      </c>
      <c r="D245" s="26" t="s">
        <v>359</v>
      </c>
      <c r="E245" s="27" t="s">
        <v>424</v>
      </c>
      <c r="F245" s="28" t="s">
        <v>445</v>
      </c>
      <c r="G245" s="26" t="s">
        <v>108</v>
      </c>
      <c r="H245" s="29">
        <v>554411.73</v>
      </c>
      <c r="J245" s="29">
        <f t="shared" si="12"/>
        <v>0</v>
      </c>
      <c r="K245" s="29">
        <f t="shared" si="13"/>
        <v>554411.73</v>
      </c>
      <c r="L245" s="24">
        <f t="shared" si="14"/>
        <v>4</v>
      </c>
      <c r="M245" s="24" t="str">
        <f>VLOOKUP(L245,mês!A:B,2,0)</f>
        <v>Abril</v>
      </c>
      <c r="N245" s="24" t="str">
        <f t="shared" si="15"/>
        <v xml:space="preserve">Diretoria </v>
      </c>
    </row>
    <row r="246" spans="1:14" ht="57" customHeight="1" x14ac:dyDescent="0.2">
      <c r="A246" s="24" t="s">
        <v>429</v>
      </c>
      <c r="B246" s="25">
        <v>45772</v>
      </c>
      <c r="C246" s="26">
        <v>19143</v>
      </c>
      <c r="D246" s="26" t="s">
        <v>184</v>
      </c>
      <c r="E246" s="27" t="s">
        <v>441</v>
      </c>
      <c r="F246" s="28" t="s">
        <v>446</v>
      </c>
      <c r="G246" s="26" t="s">
        <v>68</v>
      </c>
      <c r="H246" s="29">
        <v>592.5</v>
      </c>
      <c r="J246" s="29">
        <f t="shared" si="12"/>
        <v>592.5</v>
      </c>
      <c r="K246" s="29">
        <f t="shared" si="13"/>
        <v>0</v>
      </c>
      <c r="L246" s="24">
        <f t="shared" si="14"/>
        <v>4</v>
      </c>
      <c r="M246" s="24" t="str">
        <f>VLOOKUP(L246,mês!A:B,2,0)</f>
        <v>Abril</v>
      </c>
      <c r="N246" s="24" t="str">
        <f t="shared" si="15"/>
        <v xml:space="preserve">Diretoria </v>
      </c>
    </row>
    <row r="247" spans="1:14" ht="57" customHeight="1" x14ac:dyDescent="0.2">
      <c r="A247" s="24" t="s">
        <v>429</v>
      </c>
      <c r="B247" s="25">
        <v>45805</v>
      </c>
      <c r="C247" s="26">
        <v>19267</v>
      </c>
      <c r="D247" s="26" t="s">
        <v>208</v>
      </c>
      <c r="E247" s="27" t="s">
        <v>424</v>
      </c>
      <c r="F247" s="28" t="s">
        <v>447</v>
      </c>
      <c r="G247" s="26" t="s">
        <v>108</v>
      </c>
      <c r="H247" s="29">
        <v>0</v>
      </c>
      <c r="J247" s="29">
        <f t="shared" si="12"/>
        <v>0</v>
      </c>
      <c r="K247" s="29">
        <f t="shared" si="13"/>
        <v>0</v>
      </c>
      <c r="L247" s="24">
        <f t="shared" si="14"/>
        <v>5</v>
      </c>
      <c r="M247" s="24" t="str">
        <f>VLOOKUP(L247,mês!A:B,2,0)</f>
        <v>Maio</v>
      </c>
      <c r="N247" s="24" t="str">
        <f t="shared" si="15"/>
        <v xml:space="preserve">Diretoria </v>
      </c>
    </row>
    <row r="248" spans="1:14" ht="57" customHeight="1" x14ac:dyDescent="0.2">
      <c r="A248" s="24" t="s">
        <v>448</v>
      </c>
      <c r="B248" s="25">
        <v>45692</v>
      </c>
      <c r="C248" s="26">
        <v>18920</v>
      </c>
      <c r="D248" s="26" t="s">
        <v>449</v>
      </c>
      <c r="E248" s="27" t="s">
        <v>450</v>
      </c>
      <c r="F248" s="28" t="s">
        <v>451</v>
      </c>
      <c r="G248" s="26" t="s">
        <v>68</v>
      </c>
      <c r="H248" s="29">
        <v>5292</v>
      </c>
      <c r="J248" s="29">
        <f t="shared" si="12"/>
        <v>5292</v>
      </c>
      <c r="K248" s="29">
        <f t="shared" si="13"/>
        <v>0</v>
      </c>
      <c r="L248" s="24">
        <f t="shared" si="14"/>
        <v>2</v>
      </c>
      <c r="M248" s="24" t="str">
        <f>VLOOKUP(L248,mês!A:B,2,0)</f>
        <v>Fevereiro</v>
      </c>
      <c r="N248" s="24" t="str">
        <f t="shared" si="15"/>
        <v xml:space="preserve">Diretoria </v>
      </c>
    </row>
    <row r="249" spans="1:14" ht="57" customHeight="1" x14ac:dyDescent="0.2">
      <c r="A249" s="24" t="s">
        <v>448</v>
      </c>
      <c r="B249" s="25">
        <v>45743</v>
      </c>
      <c r="C249" s="26">
        <v>19069</v>
      </c>
      <c r="D249" s="26" t="s">
        <v>65</v>
      </c>
      <c r="E249" s="27" t="s">
        <v>452</v>
      </c>
      <c r="F249" s="28" t="s">
        <v>453</v>
      </c>
      <c r="G249" s="26" t="s">
        <v>68</v>
      </c>
      <c r="H249" s="29">
        <v>15972.35</v>
      </c>
      <c r="J249" s="29">
        <f t="shared" si="12"/>
        <v>15972.35</v>
      </c>
      <c r="K249" s="29">
        <f t="shared" si="13"/>
        <v>0</v>
      </c>
      <c r="L249" s="24">
        <f t="shared" si="14"/>
        <v>3</v>
      </c>
      <c r="M249" s="24" t="str">
        <f>VLOOKUP(L249,mês!A:B,2,0)</f>
        <v>Março</v>
      </c>
      <c r="N249" s="24" t="str">
        <f t="shared" si="15"/>
        <v xml:space="preserve">Diretoria </v>
      </c>
    </row>
    <row r="250" spans="1:14" ht="57" customHeight="1" x14ac:dyDescent="0.2">
      <c r="A250" s="24" t="s">
        <v>448</v>
      </c>
      <c r="B250" s="25">
        <v>45777</v>
      </c>
      <c r="C250" s="26">
        <v>19162</v>
      </c>
      <c r="D250" s="26" t="s">
        <v>65</v>
      </c>
      <c r="E250" s="27" t="s">
        <v>411</v>
      </c>
      <c r="F250" s="28" t="s">
        <v>454</v>
      </c>
      <c r="G250" s="26" t="s">
        <v>108</v>
      </c>
      <c r="H250" s="29">
        <v>0</v>
      </c>
      <c r="J250" s="29">
        <f t="shared" si="12"/>
        <v>0</v>
      </c>
      <c r="K250" s="29">
        <f t="shared" si="13"/>
        <v>0</v>
      </c>
      <c r="L250" s="24">
        <f t="shared" si="14"/>
        <v>4</v>
      </c>
      <c r="M250" s="24" t="str">
        <f>VLOOKUP(L250,mês!A:B,2,0)</f>
        <v>Abril</v>
      </c>
      <c r="N250" s="24" t="str">
        <f t="shared" si="15"/>
        <v xml:space="preserve">Diretoria </v>
      </c>
    </row>
    <row r="251" spans="1:14" ht="57" customHeight="1" x14ac:dyDescent="0.2">
      <c r="A251" s="24" t="s">
        <v>448</v>
      </c>
      <c r="B251" s="25">
        <v>45812</v>
      </c>
      <c r="C251" s="26">
        <v>19291</v>
      </c>
      <c r="D251" s="26" t="s">
        <v>449</v>
      </c>
      <c r="E251" s="27" t="s">
        <v>424</v>
      </c>
      <c r="F251" s="28" t="s">
        <v>455</v>
      </c>
      <c r="G251" s="26" t="s">
        <v>108</v>
      </c>
      <c r="H251" s="29">
        <v>9215.82</v>
      </c>
      <c r="J251" s="29">
        <f t="shared" si="12"/>
        <v>0</v>
      </c>
      <c r="K251" s="29">
        <f t="shared" si="13"/>
        <v>9215.82</v>
      </c>
      <c r="L251" s="24">
        <f t="shared" si="14"/>
        <v>6</v>
      </c>
      <c r="M251" s="24" t="str">
        <f>VLOOKUP(L251,mês!A:B,2,0)</f>
        <v>Junho</v>
      </c>
      <c r="N251" s="24" t="str">
        <f t="shared" si="15"/>
        <v xml:space="preserve">Diretoria </v>
      </c>
    </row>
    <row r="252" spans="1:14" ht="57" customHeight="1" x14ac:dyDescent="0.2">
      <c r="A252" s="24" t="s">
        <v>456</v>
      </c>
      <c r="B252" s="25">
        <v>45848</v>
      </c>
      <c r="C252" s="26">
        <v>19360</v>
      </c>
      <c r="D252" s="26" t="s">
        <v>73</v>
      </c>
      <c r="E252" s="27" t="s">
        <v>424</v>
      </c>
      <c r="F252" s="28" t="s">
        <v>457</v>
      </c>
      <c r="G252" s="26" t="s">
        <v>108</v>
      </c>
      <c r="H252" s="29">
        <v>7524.63</v>
      </c>
      <c r="J252" s="29">
        <f t="shared" si="12"/>
        <v>0</v>
      </c>
      <c r="K252" s="29">
        <f t="shared" si="13"/>
        <v>7524.63</v>
      </c>
      <c r="L252" s="24">
        <f t="shared" si="14"/>
        <v>7</v>
      </c>
      <c r="M252" s="24" t="str">
        <f>VLOOKUP(L252,mês!A:B,2,0)</f>
        <v>Julho</v>
      </c>
      <c r="N252" s="24" t="str">
        <f t="shared" si="15"/>
        <v xml:space="preserve">Diretoria </v>
      </c>
    </row>
    <row r="253" spans="1:14" ht="57" customHeight="1" x14ac:dyDescent="0.2">
      <c r="A253" s="24" t="s">
        <v>458</v>
      </c>
      <c r="B253" s="25">
        <v>45672</v>
      </c>
      <c r="C253" s="26">
        <v>18839</v>
      </c>
      <c r="D253" s="26" t="s">
        <v>91</v>
      </c>
      <c r="E253" s="27" t="s">
        <v>459</v>
      </c>
      <c r="F253" s="28" t="s">
        <v>460</v>
      </c>
      <c r="G253" s="26" t="s">
        <v>68</v>
      </c>
      <c r="H253" s="29">
        <v>4200</v>
      </c>
      <c r="J253" s="29">
        <f t="shared" si="12"/>
        <v>4200</v>
      </c>
      <c r="K253" s="29">
        <f t="shared" si="13"/>
        <v>0</v>
      </c>
      <c r="L253" s="24">
        <f t="shared" si="14"/>
        <v>1</v>
      </c>
      <c r="M253" s="24" t="str">
        <f>VLOOKUP(L253,mês!A:B,2,0)</f>
        <v>Janeiro</v>
      </c>
      <c r="N253" s="24" t="str">
        <f t="shared" si="15"/>
        <v xml:space="preserve">CONVÊNIO </v>
      </c>
    </row>
    <row r="254" spans="1:14" ht="57" customHeight="1" x14ac:dyDescent="0.2">
      <c r="A254" s="24" t="s">
        <v>458</v>
      </c>
      <c r="B254" s="25">
        <v>45748</v>
      </c>
      <c r="C254" s="26">
        <v>19079</v>
      </c>
      <c r="D254" s="26" t="s">
        <v>91</v>
      </c>
      <c r="E254" s="27" t="s">
        <v>461</v>
      </c>
      <c r="F254" s="28" t="s">
        <v>462</v>
      </c>
      <c r="G254" s="26" t="s">
        <v>68</v>
      </c>
      <c r="H254" s="29">
        <v>21000</v>
      </c>
      <c r="J254" s="29">
        <f t="shared" si="12"/>
        <v>21000</v>
      </c>
      <c r="K254" s="29">
        <f t="shared" si="13"/>
        <v>0</v>
      </c>
      <c r="L254" s="24">
        <f t="shared" si="14"/>
        <v>4</v>
      </c>
      <c r="M254" s="24" t="str">
        <f>VLOOKUP(L254,mês!A:B,2,0)</f>
        <v>Abril</v>
      </c>
      <c r="N254" s="24" t="str">
        <f t="shared" si="15"/>
        <v xml:space="preserve">CONVÊNIO </v>
      </c>
    </row>
    <row r="255" spans="1:14" ht="57" customHeight="1" x14ac:dyDescent="0.2">
      <c r="A255" s="24" t="s">
        <v>458</v>
      </c>
      <c r="B255" s="25">
        <v>45791</v>
      </c>
      <c r="C255" s="26">
        <v>19212</v>
      </c>
      <c r="D255" s="26" t="s">
        <v>91</v>
      </c>
      <c r="E255" s="27" t="s">
        <v>463</v>
      </c>
      <c r="F255" s="28" t="s">
        <v>464</v>
      </c>
      <c r="G255" s="26" t="s">
        <v>68</v>
      </c>
      <c r="H255" s="29">
        <v>38250</v>
      </c>
      <c r="J255" s="29">
        <f t="shared" si="12"/>
        <v>38250</v>
      </c>
      <c r="K255" s="29">
        <f t="shared" si="13"/>
        <v>0</v>
      </c>
      <c r="L255" s="24">
        <f t="shared" si="14"/>
        <v>5</v>
      </c>
      <c r="M255" s="24" t="str">
        <f>VLOOKUP(L255,mês!A:B,2,0)</f>
        <v>Maio</v>
      </c>
      <c r="N255" s="24" t="str">
        <f t="shared" si="15"/>
        <v xml:space="preserve">CONVÊNIO </v>
      </c>
    </row>
    <row r="256" spans="1:14" ht="57" customHeight="1" x14ac:dyDescent="0.2">
      <c r="A256" s="24" t="s">
        <v>458</v>
      </c>
      <c r="B256" s="25">
        <v>45811</v>
      </c>
      <c r="C256" s="26">
        <v>19279</v>
      </c>
      <c r="D256" s="26" t="s">
        <v>91</v>
      </c>
      <c r="E256" s="27" t="s">
        <v>234</v>
      </c>
      <c r="F256" s="28" t="s">
        <v>465</v>
      </c>
      <c r="G256" s="26" t="s">
        <v>68</v>
      </c>
      <c r="H256" s="29">
        <v>10039.879999999999</v>
      </c>
      <c r="J256" s="29">
        <f t="shared" si="12"/>
        <v>10039.879999999999</v>
      </c>
      <c r="K256" s="29">
        <f t="shared" si="13"/>
        <v>0</v>
      </c>
      <c r="L256" s="24">
        <f t="shared" si="14"/>
        <v>6</v>
      </c>
      <c r="M256" s="24" t="str">
        <f>VLOOKUP(L256,mês!A:B,2,0)</f>
        <v>Junho</v>
      </c>
      <c r="N256" s="24" t="str">
        <f t="shared" si="15"/>
        <v xml:space="preserve">CONVÊNIO </v>
      </c>
    </row>
    <row r="257" spans="1:14" ht="57" customHeight="1" x14ac:dyDescent="0.2">
      <c r="A257" s="24" t="s">
        <v>466</v>
      </c>
      <c r="B257" s="25">
        <v>45691</v>
      </c>
      <c r="C257" s="26">
        <v>18893</v>
      </c>
      <c r="D257" s="26" t="s">
        <v>237</v>
      </c>
      <c r="E257" s="27" t="s">
        <v>467</v>
      </c>
      <c r="F257" s="28" t="s">
        <v>468</v>
      </c>
      <c r="G257" s="26" t="s">
        <v>68</v>
      </c>
      <c r="H257" s="29">
        <v>270.56</v>
      </c>
      <c r="J257" s="29">
        <f t="shared" si="12"/>
        <v>270.56</v>
      </c>
      <c r="K257" s="29">
        <f t="shared" si="13"/>
        <v>0</v>
      </c>
      <c r="L257" s="24">
        <f t="shared" si="14"/>
        <v>2</v>
      </c>
      <c r="M257" s="24" t="str">
        <f>VLOOKUP(L257,mês!A:B,2,0)</f>
        <v>Fevereiro</v>
      </c>
      <c r="N257" s="24" t="str">
        <f t="shared" si="15"/>
        <v xml:space="preserve">RI </v>
      </c>
    </row>
    <row r="258" spans="1:14" ht="57" customHeight="1" x14ac:dyDescent="0.2">
      <c r="A258" s="24" t="s">
        <v>466</v>
      </c>
      <c r="B258" s="25">
        <v>45693</v>
      </c>
      <c r="C258" s="26">
        <v>18921</v>
      </c>
      <c r="D258" s="26" t="s">
        <v>237</v>
      </c>
      <c r="E258" s="27" t="s">
        <v>469</v>
      </c>
      <c r="F258" s="28" t="s">
        <v>470</v>
      </c>
      <c r="G258" s="26" t="s">
        <v>68</v>
      </c>
      <c r="H258" s="29">
        <v>412</v>
      </c>
      <c r="J258" s="29">
        <f t="shared" si="12"/>
        <v>412</v>
      </c>
      <c r="K258" s="29">
        <f t="shared" si="13"/>
        <v>0</v>
      </c>
      <c r="L258" s="24">
        <f t="shared" si="14"/>
        <v>2</v>
      </c>
      <c r="M258" s="24" t="str">
        <f>VLOOKUP(L258,mês!A:B,2,0)</f>
        <v>Fevereiro</v>
      </c>
      <c r="N258" s="24" t="str">
        <f t="shared" si="15"/>
        <v xml:space="preserve">RI </v>
      </c>
    </row>
    <row r="259" spans="1:14" ht="57" customHeight="1" x14ac:dyDescent="0.2">
      <c r="A259" s="24" t="s">
        <v>466</v>
      </c>
      <c r="B259" s="25">
        <v>45735</v>
      </c>
      <c r="C259" s="26">
        <v>19036</v>
      </c>
      <c r="D259" s="26" t="s">
        <v>237</v>
      </c>
      <c r="E259" s="27" t="s">
        <v>467</v>
      </c>
      <c r="F259" s="28" t="s">
        <v>471</v>
      </c>
      <c r="G259" s="26" t="s">
        <v>68</v>
      </c>
      <c r="H259" s="29">
        <v>27</v>
      </c>
      <c r="J259" s="29">
        <f t="shared" ref="J259:J322" si="16">IF(G259="Não",0,H259)</f>
        <v>27</v>
      </c>
      <c r="K259" s="29">
        <f t="shared" ref="K259:K322" si="17">IF(G259="Não",H259,0)</f>
        <v>0</v>
      </c>
      <c r="L259" s="24">
        <f t="shared" ref="L259:L322" si="18">MONTH(B259)</f>
        <v>3</v>
      </c>
      <c r="M259" s="24" t="str">
        <f>VLOOKUP(L259,mês!A:B,2,0)</f>
        <v>Março</v>
      </c>
      <c r="N259" s="24" t="str">
        <f t="shared" ref="N259:N322" si="19">LEFT(A259,SEARCH("-",A259)-1)</f>
        <v xml:space="preserve">RI </v>
      </c>
    </row>
    <row r="260" spans="1:14" ht="57" customHeight="1" x14ac:dyDescent="0.2">
      <c r="A260" s="24" t="s">
        <v>466</v>
      </c>
      <c r="B260" s="25">
        <v>45771</v>
      </c>
      <c r="C260" s="26">
        <v>19138</v>
      </c>
      <c r="D260" s="26" t="s">
        <v>237</v>
      </c>
      <c r="E260" s="27" t="s">
        <v>467</v>
      </c>
      <c r="F260" s="28" t="s">
        <v>472</v>
      </c>
      <c r="G260" s="26" t="s">
        <v>68</v>
      </c>
      <c r="H260" s="29">
        <v>55</v>
      </c>
      <c r="J260" s="29">
        <f t="shared" si="16"/>
        <v>55</v>
      </c>
      <c r="K260" s="29">
        <f t="shared" si="17"/>
        <v>0</v>
      </c>
      <c r="L260" s="24">
        <f t="shared" si="18"/>
        <v>4</v>
      </c>
      <c r="M260" s="24" t="str">
        <f>VLOOKUP(L260,mês!A:B,2,0)</f>
        <v>Abril</v>
      </c>
      <c r="N260" s="24" t="str">
        <f t="shared" si="19"/>
        <v xml:space="preserve">RI </v>
      </c>
    </row>
    <row r="261" spans="1:14" ht="57" customHeight="1" x14ac:dyDescent="0.2">
      <c r="A261" s="24" t="s">
        <v>473</v>
      </c>
      <c r="B261" s="25">
        <v>45712</v>
      </c>
      <c r="C261" s="26">
        <v>18993</v>
      </c>
      <c r="D261" s="26" t="s">
        <v>73</v>
      </c>
      <c r="E261" s="27" t="s">
        <v>474</v>
      </c>
      <c r="F261" s="28" t="s">
        <v>475</v>
      </c>
      <c r="G261" s="26" t="s">
        <v>68</v>
      </c>
      <c r="H261" s="29">
        <v>911.28</v>
      </c>
      <c r="J261" s="29">
        <f t="shared" si="16"/>
        <v>911.28</v>
      </c>
      <c r="K261" s="29">
        <f t="shared" si="17"/>
        <v>0</v>
      </c>
      <c r="L261" s="24">
        <f t="shared" si="18"/>
        <v>2</v>
      </c>
      <c r="M261" s="24" t="str">
        <f>VLOOKUP(L261,mês!A:B,2,0)</f>
        <v>Fevereiro</v>
      </c>
      <c r="N261" s="24" t="str">
        <f t="shared" si="19"/>
        <v xml:space="preserve">TAXA </v>
      </c>
    </row>
    <row r="262" spans="1:14" ht="57" customHeight="1" x14ac:dyDescent="0.2">
      <c r="A262" s="24" t="s">
        <v>476</v>
      </c>
      <c r="B262" s="25">
        <v>45784</v>
      </c>
      <c r="C262" s="26">
        <v>19184</v>
      </c>
      <c r="D262" s="26" t="s">
        <v>237</v>
      </c>
      <c r="E262" s="27" t="s">
        <v>477</v>
      </c>
      <c r="F262" s="28" t="s">
        <v>478</v>
      </c>
      <c r="G262" s="26" t="s">
        <v>68</v>
      </c>
      <c r="H262" s="29">
        <v>500.5</v>
      </c>
      <c r="J262" s="29">
        <f t="shared" si="16"/>
        <v>500.5</v>
      </c>
      <c r="K262" s="29">
        <f t="shared" si="17"/>
        <v>0</v>
      </c>
      <c r="L262" s="24">
        <f t="shared" si="18"/>
        <v>5</v>
      </c>
      <c r="M262" s="24" t="str">
        <f>VLOOKUP(L262,mês!A:B,2,0)</f>
        <v>Maio</v>
      </c>
      <c r="N262" s="24" t="str">
        <f t="shared" si="19"/>
        <v xml:space="preserve">RI </v>
      </c>
    </row>
    <row r="263" spans="1:14" ht="57" customHeight="1" x14ac:dyDescent="0.2">
      <c r="A263" s="24" t="s">
        <v>479</v>
      </c>
      <c r="C263" s="26">
        <v>18864</v>
      </c>
      <c r="D263" s="26" t="s">
        <v>184</v>
      </c>
      <c r="E263" s="27" t="s">
        <v>480</v>
      </c>
      <c r="F263" s="28" t="s">
        <v>481</v>
      </c>
      <c r="G263" s="26" t="s">
        <v>68</v>
      </c>
      <c r="H263" s="29">
        <v>1829.9</v>
      </c>
      <c r="J263" s="29">
        <f t="shared" si="16"/>
        <v>1829.9</v>
      </c>
      <c r="K263" s="29">
        <f t="shared" si="17"/>
        <v>0</v>
      </c>
      <c r="L263" s="24">
        <f t="shared" si="18"/>
        <v>1</v>
      </c>
      <c r="M263" s="24" t="str">
        <f>VLOOKUP(L263,mês!A:B,2,0)</f>
        <v>Janeiro</v>
      </c>
      <c r="N263" s="24" t="str">
        <f t="shared" si="19"/>
        <v xml:space="preserve">Diretoria </v>
      </c>
    </row>
    <row r="264" spans="1:14" ht="57" customHeight="1" x14ac:dyDescent="0.2">
      <c r="A264" s="24" t="s">
        <v>479</v>
      </c>
      <c r="C264" s="26">
        <v>18905</v>
      </c>
      <c r="D264" s="26" t="s">
        <v>359</v>
      </c>
      <c r="E264" s="27" t="s">
        <v>482</v>
      </c>
      <c r="F264" s="28" t="s">
        <v>483</v>
      </c>
      <c r="G264" s="26" t="s">
        <v>68</v>
      </c>
      <c r="H264" s="29">
        <v>2059.79</v>
      </c>
      <c r="J264" s="29">
        <f t="shared" si="16"/>
        <v>2059.79</v>
      </c>
      <c r="K264" s="29">
        <f t="shared" si="17"/>
        <v>0</v>
      </c>
      <c r="L264" s="24">
        <f t="shared" si="18"/>
        <v>1</v>
      </c>
      <c r="M264" s="24" t="str">
        <f>VLOOKUP(L264,mês!A:B,2,0)</f>
        <v>Janeiro</v>
      </c>
      <c r="N264" s="24" t="str">
        <f t="shared" si="19"/>
        <v xml:space="preserve">Diretoria </v>
      </c>
    </row>
    <row r="265" spans="1:14" ht="57" customHeight="1" x14ac:dyDescent="0.2">
      <c r="A265" s="24" t="s">
        <v>479</v>
      </c>
      <c r="C265" s="26">
        <v>18930</v>
      </c>
      <c r="D265" s="26" t="s">
        <v>184</v>
      </c>
      <c r="E265" s="27" t="s">
        <v>484</v>
      </c>
      <c r="F265" s="28" t="s">
        <v>485</v>
      </c>
      <c r="G265" s="26" t="s">
        <v>68</v>
      </c>
      <c r="H265" s="29">
        <v>1410</v>
      </c>
      <c r="J265" s="29">
        <f t="shared" si="16"/>
        <v>1410</v>
      </c>
      <c r="K265" s="29">
        <f t="shared" si="17"/>
        <v>0</v>
      </c>
      <c r="L265" s="24">
        <f t="shared" si="18"/>
        <v>1</v>
      </c>
      <c r="M265" s="24" t="str">
        <f>VLOOKUP(L265,mês!A:B,2,0)</f>
        <v>Janeiro</v>
      </c>
      <c r="N265" s="24" t="str">
        <f t="shared" si="19"/>
        <v xml:space="preserve">Diretoria </v>
      </c>
    </row>
    <row r="266" spans="1:14" ht="57" customHeight="1" x14ac:dyDescent="0.2">
      <c r="A266" s="24" t="s">
        <v>479</v>
      </c>
      <c r="C266" s="26">
        <v>18933</v>
      </c>
      <c r="D266" s="26" t="s">
        <v>359</v>
      </c>
      <c r="E266" s="27" t="s">
        <v>486</v>
      </c>
      <c r="F266" s="28" t="s">
        <v>487</v>
      </c>
      <c r="G266" s="26" t="s">
        <v>68</v>
      </c>
      <c r="H266" s="29">
        <v>828.84</v>
      </c>
      <c r="J266" s="29">
        <f t="shared" si="16"/>
        <v>828.84</v>
      </c>
      <c r="K266" s="29">
        <f t="shared" si="17"/>
        <v>0</v>
      </c>
      <c r="L266" s="24">
        <f t="shared" si="18"/>
        <v>1</v>
      </c>
      <c r="M266" s="24" t="str">
        <f>VLOOKUP(L266,mês!A:B,2,0)</f>
        <v>Janeiro</v>
      </c>
      <c r="N266" s="24" t="str">
        <f t="shared" si="19"/>
        <v xml:space="preserve">Diretoria </v>
      </c>
    </row>
    <row r="267" spans="1:14" ht="57" customHeight="1" x14ac:dyDescent="0.2">
      <c r="A267" s="24" t="s">
        <v>479</v>
      </c>
      <c r="C267" s="26">
        <v>18934</v>
      </c>
      <c r="D267" s="26" t="s">
        <v>184</v>
      </c>
      <c r="E267" s="27" t="s">
        <v>488</v>
      </c>
      <c r="F267" s="28" t="s">
        <v>489</v>
      </c>
      <c r="G267" s="26" t="s">
        <v>68</v>
      </c>
      <c r="H267" s="29">
        <v>240</v>
      </c>
      <c r="J267" s="29">
        <f t="shared" si="16"/>
        <v>240</v>
      </c>
      <c r="K267" s="29">
        <f t="shared" si="17"/>
        <v>0</v>
      </c>
      <c r="L267" s="24">
        <f t="shared" si="18"/>
        <v>1</v>
      </c>
      <c r="M267" s="24" t="str">
        <f>VLOOKUP(L267,mês!A:B,2,0)</f>
        <v>Janeiro</v>
      </c>
      <c r="N267" s="24" t="str">
        <f t="shared" si="19"/>
        <v xml:space="preserve">Diretoria </v>
      </c>
    </row>
    <row r="268" spans="1:14" ht="57" customHeight="1" x14ac:dyDescent="0.2">
      <c r="A268" s="24" t="s">
        <v>479</v>
      </c>
      <c r="C268" s="26">
        <v>18952</v>
      </c>
      <c r="D268" s="26" t="s">
        <v>184</v>
      </c>
      <c r="E268" s="27" t="s">
        <v>490</v>
      </c>
      <c r="F268" s="28" t="s">
        <v>491</v>
      </c>
      <c r="G268" s="26" t="s">
        <v>68</v>
      </c>
      <c r="H268" s="29">
        <v>359.9</v>
      </c>
      <c r="J268" s="29">
        <f t="shared" si="16"/>
        <v>359.9</v>
      </c>
      <c r="K268" s="29">
        <f t="shared" si="17"/>
        <v>0</v>
      </c>
      <c r="L268" s="24">
        <f t="shared" si="18"/>
        <v>1</v>
      </c>
      <c r="M268" s="24" t="str">
        <f>VLOOKUP(L268,mês!A:B,2,0)</f>
        <v>Janeiro</v>
      </c>
      <c r="N268" s="24" t="str">
        <f t="shared" si="19"/>
        <v xml:space="preserve">Diretoria </v>
      </c>
    </row>
    <row r="269" spans="1:14" ht="57" customHeight="1" x14ac:dyDescent="0.2">
      <c r="A269" s="24" t="s">
        <v>479</v>
      </c>
      <c r="C269" s="26">
        <v>18960</v>
      </c>
      <c r="D269" s="26" t="s">
        <v>184</v>
      </c>
      <c r="E269" s="27" t="s">
        <v>492</v>
      </c>
      <c r="F269" s="28" t="s">
        <v>493</v>
      </c>
      <c r="G269" s="26" t="s">
        <v>68</v>
      </c>
      <c r="H269" s="29">
        <v>4100</v>
      </c>
      <c r="J269" s="29">
        <f t="shared" si="16"/>
        <v>4100</v>
      </c>
      <c r="K269" s="29">
        <f t="shared" si="17"/>
        <v>0</v>
      </c>
      <c r="L269" s="24">
        <f t="shared" si="18"/>
        <v>1</v>
      </c>
      <c r="M269" s="24" t="str">
        <f>VLOOKUP(L269,mês!A:B,2,0)</f>
        <v>Janeiro</v>
      </c>
      <c r="N269" s="24" t="str">
        <f t="shared" si="19"/>
        <v xml:space="preserve">Diretoria </v>
      </c>
    </row>
    <row r="270" spans="1:14" ht="57" customHeight="1" x14ac:dyDescent="0.2">
      <c r="A270" s="24" t="s">
        <v>479</v>
      </c>
      <c r="C270" s="26">
        <v>18976</v>
      </c>
      <c r="D270" s="26" t="s">
        <v>65</v>
      </c>
      <c r="E270" s="27" t="s">
        <v>250</v>
      </c>
      <c r="F270" s="28" t="s">
        <v>494</v>
      </c>
      <c r="G270" s="26" t="s">
        <v>68</v>
      </c>
      <c r="H270" s="29">
        <v>420</v>
      </c>
      <c r="J270" s="29">
        <f t="shared" si="16"/>
        <v>420</v>
      </c>
      <c r="K270" s="29">
        <f t="shared" si="17"/>
        <v>0</v>
      </c>
      <c r="L270" s="24">
        <f t="shared" si="18"/>
        <v>1</v>
      </c>
      <c r="M270" s="24" t="str">
        <f>VLOOKUP(L270,mês!A:B,2,0)</f>
        <v>Janeiro</v>
      </c>
      <c r="N270" s="24" t="str">
        <f t="shared" si="19"/>
        <v xml:space="preserve">Diretoria </v>
      </c>
    </row>
    <row r="271" spans="1:14" ht="57" customHeight="1" x14ac:dyDescent="0.2">
      <c r="A271" s="24" t="s">
        <v>479</v>
      </c>
      <c r="C271" s="26">
        <v>19011</v>
      </c>
      <c r="D271" s="26" t="s">
        <v>184</v>
      </c>
      <c r="E271" s="27" t="s">
        <v>486</v>
      </c>
      <c r="F271" s="28" t="s">
        <v>495</v>
      </c>
      <c r="G271" s="26" t="s">
        <v>68</v>
      </c>
      <c r="H271" s="29">
        <v>3412.31</v>
      </c>
      <c r="J271" s="29">
        <f t="shared" si="16"/>
        <v>3412.31</v>
      </c>
      <c r="K271" s="29">
        <f t="shared" si="17"/>
        <v>0</v>
      </c>
      <c r="L271" s="24">
        <f t="shared" si="18"/>
        <v>1</v>
      </c>
      <c r="M271" s="24" t="str">
        <f>VLOOKUP(L271,mês!A:B,2,0)</f>
        <v>Janeiro</v>
      </c>
      <c r="N271" s="24" t="str">
        <f t="shared" si="19"/>
        <v xml:space="preserve">Diretoria </v>
      </c>
    </row>
    <row r="272" spans="1:14" ht="57" customHeight="1" x14ac:dyDescent="0.2">
      <c r="A272" s="24" t="s">
        <v>479</v>
      </c>
      <c r="C272" s="26">
        <v>19022</v>
      </c>
      <c r="D272" s="26" t="s">
        <v>359</v>
      </c>
      <c r="E272" s="27" t="s">
        <v>496</v>
      </c>
      <c r="F272" s="28" t="s">
        <v>497</v>
      </c>
      <c r="G272" s="26" t="s">
        <v>68</v>
      </c>
      <c r="H272" s="29">
        <v>3101.75</v>
      </c>
      <c r="J272" s="29">
        <f t="shared" si="16"/>
        <v>3101.75</v>
      </c>
      <c r="K272" s="29">
        <f t="shared" si="17"/>
        <v>0</v>
      </c>
      <c r="L272" s="24">
        <f t="shared" si="18"/>
        <v>1</v>
      </c>
      <c r="M272" s="24" t="str">
        <f>VLOOKUP(L272,mês!A:B,2,0)</f>
        <v>Janeiro</v>
      </c>
      <c r="N272" s="24" t="str">
        <f t="shared" si="19"/>
        <v xml:space="preserve">Diretoria </v>
      </c>
    </row>
    <row r="273" spans="1:14" ht="57" customHeight="1" x14ac:dyDescent="0.2">
      <c r="A273" s="24" t="s">
        <v>479</v>
      </c>
      <c r="C273" s="26">
        <v>19024</v>
      </c>
      <c r="D273" s="26" t="s">
        <v>184</v>
      </c>
      <c r="E273" s="27" t="s">
        <v>498</v>
      </c>
      <c r="F273" s="28" t="s">
        <v>499</v>
      </c>
      <c r="G273" s="26" t="s">
        <v>68</v>
      </c>
      <c r="H273" s="29">
        <v>1741.4</v>
      </c>
      <c r="J273" s="29">
        <f t="shared" si="16"/>
        <v>1741.4</v>
      </c>
      <c r="K273" s="29">
        <f t="shared" si="17"/>
        <v>0</v>
      </c>
      <c r="L273" s="24">
        <f t="shared" si="18"/>
        <v>1</v>
      </c>
      <c r="M273" s="24" t="str">
        <f>VLOOKUP(L273,mês!A:B,2,0)</f>
        <v>Janeiro</v>
      </c>
      <c r="N273" s="24" t="str">
        <f t="shared" si="19"/>
        <v xml:space="preserve">Diretoria </v>
      </c>
    </row>
    <row r="274" spans="1:14" ht="57" customHeight="1" x14ac:dyDescent="0.2">
      <c r="A274" s="24" t="s">
        <v>479</v>
      </c>
      <c r="C274" s="26">
        <v>19052</v>
      </c>
      <c r="D274" s="26" t="s">
        <v>184</v>
      </c>
      <c r="E274" s="27" t="s">
        <v>500</v>
      </c>
      <c r="F274" s="28" t="s">
        <v>501</v>
      </c>
      <c r="G274" s="26" t="s">
        <v>68</v>
      </c>
      <c r="H274" s="29">
        <v>578.32000000000005</v>
      </c>
      <c r="J274" s="29">
        <f t="shared" si="16"/>
        <v>578.32000000000005</v>
      </c>
      <c r="K274" s="29">
        <f t="shared" si="17"/>
        <v>0</v>
      </c>
      <c r="L274" s="24">
        <f t="shared" si="18"/>
        <v>1</v>
      </c>
      <c r="M274" s="24" t="str">
        <f>VLOOKUP(L274,mês!A:B,2,0)</f>
        <v>Janeiro</v>
      </c>
      <c r="N274" s="24" t="str">
        <f t="shared" si="19"/>
        <v xml:space="preserve">Diretoria </v>
      </c>
    </row>
    <row r="275" spans="1:14" ht="57" customHeight="1" x14ac:dyDescent="0.2">
      <c r="A275" s="24" t="s">
        <v>479</v>
      </c>
      <c r="C275" s="26">
        <v>19053</v>
      </c>
      <c r="D275" s="26" t="s">
        <v>184</v>
      </c>
      <c r="E275" s="27" t="s">
        <v>486</v>
      </c>
      <c r="F275" s="28" t="s">
        <v>502</v>
      </c>
      <c r="G275" s="26" t="s">
        <v>68</v>
      </c>
      <c r="H275" s="29">
        <v>725</v>
      </c>
      <c r="J275" s="29">
        <f t="shared" si="16"/>
        <v>725</v>
      </c>
      <c r="K275" s="29">
        <f t="shared" si="17"/>
        <v>0</v>
      </c>
      <c r="L275" s="24">
        <f t="shared" si="18"/>
        <v>1</v>
      </c>
      <c r="M275" s="24" t="str">
        <f>VLOOKUP(L275,mês!A:B,2,0)</f>
        <v>Janeiro</v>
      </c>
      <c r="N275" s="24" t="str">
        <f t="shared" si="19"/>
        <v xml:space="preserve">Diretoria </v>
      </c>
    </row>
    <row r="276" spans="1:14" ht="57" customHeight="1" x14ac:dyDescent="0.2">
      <c r="A276" s="24" t="s">
        <v>479</v>
      </c>
      <c r="C276" s="26">
        <v>19090</v>
      </c>
      <c r="D276" s="26" t="s">
        <v>184</v>
      </c>
      <c r="E276" s="27" t="s">
        <v>486</v>
      </c>
      <c r="F276" s="28" t="s">
        <v>503</v>
      </c>
      <c r="G276" s="26" t="s">
        <v>68</v>
      </c>
      <c r="H276" s="29">
        <v>1429.86</v>
      </c>
      <c r="J276" s="29">
        <f t="shared" si="16"/>
        <v>1429.86</v>
      </c>
      <c r="K276" s="29">
        <f t="shared" si="17"/>
        <v>0</v>
      </c>
      <c r="L276" s="24">
        <f t="shared" si="18"/>
        <v>1</v>
      </c>
      <c r="M276" s="24" t="str">
        <f>VLOOKUP(L276,mês!A:B,2,0)</f>
        <v>Janeiro</v>
      </c>
      <c r="N276" s="24" t="str">
        <f t="shared" si="19"/>
        <v xml:space="preserve">Diretoria </v>
      </c>
    </row>
    <row r="277" spans="1:14" ht="57" customHeight="1" x14ac:dyDescent="0.2">
      <c r="A277" s="24" t="s">
        <v>479</v>
      </c>
      <c r="C277" s="26">
        <v>19102</v>
      </c>
      <c r="D277" s="26" t="s">
        <v>184</v>
      </c>
      <c r="E277" s="27" t="s">
        <v>504</v>
      </c>
      <c r="F277" s="28" t="s">
        <v>505</v>
      </c>
      <c r="G277" s="26" t="s">
        <v>68</v>
      </c>
      <c r="H277" s="29">
        <v>2000</v>
      </c>
      <c r="J277" s="29">
        <f t="shared" si="16"/>
        <v>2000</v>
      </c>
      <c r="K277" s="29">
        <f t="shared" si="17"/>
        <v>0</v>
      </c>
      <c r="L277" s="24">
        <f t="shared" si="18"/>
        <v>1</v>
      </c>
      <c r="M277" s="24" t="str">
        <f>VLOOKUP(L277,mês!A:B,2,0)</f>
        <v>Janeiro</v>
      </c>
      <c r="N277" s="24" t="str">
        <f t="shared" si="19"/>
        <v xml:space="preserve">Diretoria </v>
      </c>
    </row>
    <row r="278" spans="1:14" ht="57" customHeight="1" x14ac:dyDescent="0.2">
      <c r="A278" s="24" t="s">
        <v>479</v>
      </c>
      <c r="C278" s="26">
        <v>19160</v>
      </c>
      <c r="D278" s="26" t="s">
        <v>359</v>
      </c>
      <c r="E278" s="27" t="s">
        <v>486</v>
      </c>
      <c r="F278" s="28" t="s">
        <v>506</v>
      </c>
      <c r="G278" s="26" t="s">
        <v>68</v>
      </c>
      <c r="H278" s="29">
        <v>5113.58</v>
      </c>
      <c r="J278" s="29">
        <f t="shared" si="16"/>
        <v>5113.58</v>
      </c>
      <c r="K278" s="29">
        <f t="shared" si="17"/>
        <v>0</v>
      </c>
      <c r="L278" s="24">
        <f t="shared" si="18"/>
        <v>1</v>
      </c>
      <c r="M278" s="24" t="str">
        <f>VLOOKUP(L278,mês!A:B,2,0)</f>
        <v>Janeiro</v>
      </c>
      <c r="N278" s="24" t="str">
        <f t="shared" si="19"/>
        <v xml:space="preserve">Diretoria </v>
      </c>
    </row>
    <row r="279" spans="1:14" ht="57" customHeight="1" x14ac:dyDescent="0.2">
      <c r="A279" s="24" t="s">
        <v>479</v>
      </c>
      <c r="C279" s="26">
        <v>19276</v>
      </c>
      <c r="D279" s="26" t="s">
        <v>184</v>
      </c>
      <c r="E279" s="27" t="s">
        <v>486</v>
      </c>
      <c r="F279" s="28" t="s">
        <v>507</v>
      </c>
      <c r="G279" s="26" t="s">
        <v>68</v>
      </c>
      <c r="H279" s="29">
        <v>1064.72</v>
      </c>
      <c r="J279" s="29">
        <f t="shared" si="16"/>
        <v>1064.72</v>
      </c>
      <c r="K279" s="29">
        <f t="shared" si="17"/>
        <v>0</v>
      </c>
      <c r="L279" s="24">
        <f t="shared" si="18"/>
        <v>1</v>
      </c>
      <c r="M279" s="24" t="str">
        <f>VLOOKUP(L279,mês!A:B,2,0)</f>
        <v>Janeiro</v>
      </c>
      <c r="N279" s="24" t="str">
        <f t="shared" si="19"/>
        <v xml:space="preserve">Diretoria </v>
      </c>
    </row>
    <row r="280" spans="1:14" ht="57" customHeight="1" x14ac:dyDescent="0.2">
      <c r="A280" s="24" t="s">
        <v>479</v>
      </c>
      <c r="B280" s="25">
        <v>45670</v>
      </c>
      <c r="C280" s="26">
        <v>18813</v>
      </c>
      <c r="D280" s="26" t="s">
        <v>184</v>
      </c>
      <c r="E280" s="27" t="s">
        <v>508</v>
      </c>
      <c r="F280" s="28" t="s">
        <v>509</v>
      </c>
      <c r="G280" s="26" t="s">
        <v>68</v>
      </c>
      <c r="H280" s="29">
        <v>44350</v>
      </c>
      <c r="J280" s="29">
        <f t="shared" si="16"/>
        <v>44350</v>
      </c>
      <c r="K280" s="29">
        <f t="shared" si="17"/>
        <v>0</v>
      </c>
      <c r="L280" s="24">
        <f t="shared" si="18"/>
        <v>1</v>
      </c>
      <c r="M280" s="24" t="str">
        <f>VLOOKUP(L280,mês!A:B,2,0)</f>
        <v>Janeiro</v>
      </c>
      <c r="N280" s="24" t="str">
        <f t="shared" si="19"/>
        <v xml:space="preserve">Diretoria </v>
      </c>
    </row>
    <row r="281" spans="1:14" ht="57" customHeight="1" x14ac:dyDescent="0.2">
      <c r="A281" s="24" t="s">
        <v>479</v>
      </c>
      <c r="B281" s="25">
        <v>45670</v>
      </c>
      <c r="C281" s="26">
        <v>18815</v>
      </c>
      <c r="D281" s="26" t="s">
        <v>184</v>
      </c>
      <c r="E281" s="27" t="s">
        <v>510</v>
      </c>
      <c r="F281" s="28" t="s">
        <v>511</v>
      </c>
      <c r="G281" s="26" t="s">
        <v>68</v>
      </c>
      <c r="H281" s="29">
        <v>9624.41</v>
      </c>
      <c r="J281" s="29">
        <f t="shared" si="16"/>
        <v>9624.41</v>
      </c>
      <c r="K281" s="29">
        <f t="shared" si="17"/>
        <v>0</v>
      </c>
      <c r="L281" s="24">
        <f t="shared" si="18"/>
        <v>1</v>
      </c>
      <c r="M281" s="24" t="str">
        <f>VLOOKUP(L281,mês!A:B,2,0)</f>
        <v>Janeiro</v>
      </c>
      <c r="N281" s="24" t="str">
        <f t="shared" si="19"/>
        <v xml:space="preserve">Diretoria </v>
      </c>
    </row>
    <row r="282" spans="1:14" ht="57" customHeight="1" x14ac:dyDescent="0.2">
      <c r="A282" s="24" t="s">
        <v>479</v>
      </c>
      <c r="B282" s="25">
        <v>45670</v>
      </c>
      <c r="C282" s="26">
        <v>18816</v>
      </c>
      <c r="D282" s="26" t="s">
        <v>65</v>
      </c>
      <c r="E282" s="27" t="s">
        <v>512</v>
      </c>
      <c r="F282" s="28" t="s">
        <v>513</v>
      </c>
      <c r="G282" s="26" t="s">
        <v>68</v>
      </c>
      <c r="H282" s="29">
        <v>3808.59</v>
      </c>
      <c r="J282" s="29">
        <f t="shared" si="16"/>
        <v>3808.59</v>
      </c>
      <c r="K282" s="29">
        <f t="shared" si="17"/>
        <v>0</v>
      </c>
      <c r="L282" s="24">
        <f t="shared" si="18"/>
        <v>1</v>
      </c>
      <c r="M282" s="24" t="str">
        <f>VLOOKUP(L282,mês!A:B,2,0)</f>
        <v>Janeiro</v>
      </c>
      <c r="N282" s="24" t="str">
        <f t="shared" si="19"/>
        <v xml:space="preserve">Diretoria </v>
      </c>
    </row>
    <row r="283" spans="1:14" ht="57" customHeight="1" x14ac:dyDescent="0.2">
      <c r="A283" s="24" t="s">
        <v>479</v>
      </c>
      <c r="B283" s="25">
        <v>45670</v>
      </c>
      <c r="C283" s="26">
        <v>18817</v>
      </c>
      <c r="D283" s="26" t="s">
        <v>184</v>
      </c>
      <c r="E283" s="27" t="s">
        <v>514</v>
      </c>
      <c r="F283" s="28" t="s">
        <v>515</v>
      </c>
      <c r="G283" s="26" t="s">
        <v>68</v>
      </c>
      <c r="H283" s="29">
        <v>43644.46</v>
      </c>
      <c r="J283" s="29">
        <f t="shared" si="16"/>
        <v>43644.46</v>
      </c>
      <c r="K283" s="29">
        <f t="shared" si="17"/>
        <v>0</v>
      </c>
      <c r="L283" s="24">
        <f t="shared" si="18"/>
        <v>1</v>
      </c>
      <c r="M283" s="24" t="str">
        <f>VLOOKUP(L283,mês!A:B,2,0)</f>
        <v>Janeiro</v>
      </c>
      <c r="N283" s="24" t="str">
        <f t="shared" si="19"/>
        <v xml:space="preserve">Diretoria </v>
      </c>
    </row>
    <row r="284" spans="1:14" ht="57" customHeight="1" x14ac:dyDescent="0.2">
      <c r="A284" s="24" t="s">
        <v>479</v>
      </c>
      <c r="B284" s="25">
        <v>45670</v>
      </c>
      <c r="C284" s="26">
        <v>18818</v>
      </c>
      <c r="D284" s="26" t="s">
        <v>359</v>
      </c>
      <c r="E284" s="27" t="s">
        <v>516</v>
      </c>
      <c r="F284" s="28" t="s">
        <v>517</v>
      </c>
      <c r="G284" s="26" t="s">
        <v>68</v>
      </c>
      <c r="H284" s="29">
        <v>37778.5</v>
      </c>
      <c r="J284" s="29">
        <f t="shared" si="16"/>
        <v>37778.5</v>
      </c>
      <c r="K284" s="29">
        <f t="shared" si="17"/>
        <v>0</v>
      </c>
      <c r="L284" s="24">
        <f t="shared" si="18"/>
        <v>1</v>
      </c>
      <c r="M284" s="24" t="str">
        <f>VLOOKUP(L284,mês!A:B,2,0)</f>
        <v>Janeiro</v>
      </c>
      <c r="N284" s="24" t="str">
        <f t="shared" si="19"/>
        <v xml:space="preserve">Diretoria </v>
      </c>
    </row>
    <row r="285" spans="1:14" ht="57" customHeight="1" x14ac:dyDescent="0.2">
      <c r="A285" s="24" t="s">
        <v>479</v>
      </c>
      <c r="B285" s="25">
        <v>45671</v>
      </c>
      <c r="C285" s="26">
        <v>18826</v>
      </c>
      <c r="D285" s="26" t="s">
        <v>65</v>
      </c>
      <c r="E285" s="27" t="s">
        <v>518</v>
      </c>
      <c r="F285" s="28" t="s">
        <v>519</v>
      </c>
      <c r="G285" s="26" t="s">
        <v>68</v>
      </c>
      <c r="H285" s="29">
        <v>19337.84</v>
      </c>
      <c r="J285" s="29">
        <f t="shared" si="16"/>
        <v>19337.84</v>
      </c>
      <c r="K285" s="29">
        <f t="shared" si="17"/>
        <v>0</v>
      </c>
      <c r="L285" s="24">
        <f t="shared" si="18"/>
        <v>1</v>
      </c>
      <c r="M285" s="24" t="str">
        <f>VLOOKUP(L285,mês!A:B,2,0)</f>
        <v>Janeiro</v>
      </c>
      <c r="N285" s="24" t="str">
        <f t="shared" si="19"/>
        <v xml:space="preserve">Diretoria </v>
      </c>
    </row>
    <row r="286" spans="1:14" ht="57" customHeight="1" x14ac:dyDescent="0.2">
      <c r="A286" s="24" t="s">
        <v>479</v>
      </c>
      <c r="B286" s="25">
        <v>45671</v>
      </c>
      <c r="C286" s="26">
        <v>18827</v>
      </c>
      <c r="D286" s="26" t="s">
        <v>65</v>
      </c>
      <c r="E286" s="27" t="s">
        <v>520</v>
      </c>
      <c r="F286" s="28" t="s">
        <v>521</v>
      </c>
      <c r="G286" s="26" t="s">
        <v>68</v>
      </c>
      <c r="H286" s="29">
        <v>1051.95</v>
      </c>
      <c r="J286" s="29">
        <f t="shared" si="16"/>
        <v>1051.95</v>
      </c>
      <c r="K286" s="29">
        <f t="shared" si="17"/>
        <v>0</v>
      </c>
      <c r="L286" s="24">
        <f t="shared" si="18"/>
        <v>1</v>
      </c>
      <c r="M286" s="24" t="str">
        <f>VLOOKUP(L286,mês!A:B,2,0)</f>
        <v>Janeiro</v>
      </c>
      <c r="N286" s="24" t="str">
        <f t="shared" si="19"/>
        <v xml:space="preserve">Diretoria </v>
      </c>
    </row>
    <row r="287" spans="1:14" ht="57" customHeight="1" x14ac:dyDescent="0.2">
      <c r="A287" s="24" t="s">
        <v>479</v>
      </c>
      <c r="B287" s="25">
        <v>45671</v>
      </c>
      <c r="C287" s="26">
        <v>18829</v>
      </c>
      <c r="D287" s="26" t="s">
        <v>65</v>
      </c>
      <c r="E287" s="27" t="s">
        <v>520</v>
      </c>
      <c r="F287" s="28" t="s">
        <v>522</v>
      </c>
      <c r="G287" s="26" t="s">
        <v>68</v>
      </c>
      <c r="H287" s="29">
        <v>4440.28</v>
      </c>
      <c r="J287" s="29">
        <f t="shared" si="16"/>
        <v>4440.28</v>
      </c>
      <c r="K287" s="29">
        <f t="shared" si="17"/>
        <v>0</v>
      </c>
      <c r="L287" s="24">
        <f t="shared" si="18"/>
        <v>1</v>
      </c>
      <c r="M287" s="24" t="str">
        <f>VLOOKUP(L287,mês!A:B,2,0)</f>
        <v>Janeiro</v>
      </c>
      <c r="N287" s="24" t="str">
        <f t="shared" si="19"/>
        <v xml:space="preserve">Diretoria </v>
      </c>
    </row>
    <row r="288" spans="1:14" ht="57" customHeight="1" x14ac:dyDescent="0.2">
      <c r="A288" s="24" t="s">
        <v>479</v>
      </c>
      <c r="B288" s="25">
        <v>45671</v>
      </c>
      <c r="C288" s="26">
        <v>18830</v>
      </c>
      <c r="D288" s="26" t="s">
        <v>65</v>
      </c>
      <c r="E288" s="27" t="s">
        <v>523</v>
      </c>
      <c r="F288" s="28" t="s">
        <v>524</v>
      </c>
      <c r="G288" s="26" t="s">
        <v>68</v>
      </c>
      <c r="H288" s="29">
        <v>193757.48</v>
      </c>
      <c r="J288" s="29">
        <f t="shared" si="16"/>
        <v>193757.48</v>
      </c>
      <c r="K288" s="29">
        <f t="shared" si="17"/>
        <v>0</v>
      </c>
      <c r="L288" s="24">
        <f t="shared" si="18"/>
        <v>1</v>
      </c>
      <c r="M288" s="24" t="str">
        <f>VLOOKUP(L288,mês!A:B,2,0)</f>
        <v>Janeiro</v>
      </c>
      <c r="N288" s="24" t="str">
        <f t="shared" si="19"/>
        <v xml:space="preserve">Diretoria </v>
      </c>
    </row>
    <row r="289" spans="1:14" ht="57" customHeight="1" x14ac:dyDescent="0.2">
      <c r="A289" s="24" t="s">
        <v>479</v>
      </c>
      <c r="B289" s="25">
        <v>45706</v>
      </c>
      <c r="C289" s="26">
        <v>18969</v>
      </c>
      <c r="D289" s="26" t="s">
        <v>184</v>
      </c>
      <c r="E289" s="27" t="s">
        <v>525</v>
      </c>
      <c r="F289" s="28" t="s">
        <v>526</v>
      </c>
      <c r="G289" s="26" t="s">
        <v>68</v>
      </c>
      <c r="H289" s="29">
        <v>1739.16</v>
      </c>
      <c r="J289" s="29">
        <f t="shared" si="16"/>
        <v>1739.16</v>
      </c>
      <c r="K289" s="29">
        <f t="shared" si="17"/>
        <v>0</v>
      </c>
      <c r="L289" s="24">
        <f t="shared" si="18"/>
        <v>2</v>
      </c>
      <c r="M289" s="24" t="str">
        <f>VLOOKUP(L289,mês!A:B,2,0)</f>
        <v>Fevereiro</v>
      </c>
      <c r="N289" s="24" t="str">
        <f t="shared" si="19"/>
        <v xml:space="preserve">Diretoria </v>
      </c>
    </row>
    <row r="290" spans="1:14" ht="57" customHeight="1" x14ac:dyDescent="0.2">
      <c r="A290" s="24" t="s">
        <v>479</v>
      </c>
      <c r="B290" s="25">
        <v>45706</v>
      </c>
      <c r="C290" s="26">
        <v>18970</v>
      </c>
      <c r="D290" s="26" t="s">
        <v>65</v>
      </c>
      <c r="E290" s="27" t="s">
        <v>223</v>
      </c>
      <c r="F290" s="28" t="s">
        <v>527</v>
      </c>
      <c r="G290" s="26" t="s">
        <v>68</v>
      </c>
      <c r="H290" s="29">
        <v>1492</v>
      </c>
      <c r="J290" s="29">
        <f t="shared" si="16"/>
        <v>1492</v>
      </c>
      <c r="K290" s="29">
        <f t="shared" si="17"/>
        <v>0</v>
      </c>
      <c r="L290" s="24">
        <f t="shared" si="18"/>
        <v>2</v>
      </c>
      <c r="M290" s="24" t="str">
        <f>VLOOKUP(L290,mês!A:B,2,0)</f>
        <v>Fevereiro</v>
      </c>
      <c r="N290" s="24" t="str">
        <f t="shared" si="19"/>
        <v xml:space="preserve">Diretoria </v>
      </c>
    </row>
    <row r="291" spans="1:14" ht="57" customHeight="1" x14ac:dyDescent="0.2">
      <c r="A291" s="24" t="s">
        <v>479</v>
      </c>
      <c r="B291" s="25">
        <v>45734</v>
      </c>
      <c r="C291" s="26">
        <v>19033</v>
      </c>
      <c r="D291" s="26" t="s">
        <v>184</v>
      </c>
      <c r="E291" s="27" t="s">
        <v>528</v>
      </c>
      <c r="F291" s="28" t="s">
        <v>529</v>
      </c>
      <c r="G291" s="26" t="s">
        <v>68</v>
      </c>
      <c r="H291" s="29">
        <v>2138.3000000000002</v>
      </c>
      <c r="J291" s="29">
        <f t="shared" si="16"/>
        <v>2138.3000000000002</v>
      </c>
      <c r="K291" s="29">
        <f t="shared" si="17"/>
        <v>0</v>
      </c>
      <c r="L291" s="24">
        <f t="shared" si="18"/>
        <v>3</v>
      </c>
      <c r="M291" s="24" t="str">
        <f>VLOOKUP(L291,mês!A:B,2,0)</f>
        <v>Março</v>
      </c>
      <c r="N291" s="24" t="str">
        <f t="shared" si="19"/>
        <v xml:space="preserve">Diretoria </v>
      </c>
    </row>
    <row r="292" spans="1:14" ht="57" customHeight="1" x14ac:dyDescent="0.2">
      <c r="A292" s="24" t="s">
        <v>479</v>
      </c>
      <c r="B292" s="25">
        <v>45749</v>
      </c>
      <c r="C292" s="26">
        <v>19077</v>
      </c>
      <c r="D292" s="26" t="s">
        <v>184</v>
      </c>
      <c r="E292" s="27" t="s">
        <v>530</v>
      </c>
      <c r="F292" s="28" t="s">
        <v>531</v>
      </c>
      <c r="G292" s="26" t="s">
        <v>68</v>
      </c>
      <c r="H292" s="29">
        <v>2500</v>
      </c>
      <c r="J292" s="29">
        <f t="shared" si="16"/>
        <v>2500</v>
      </c>
      <c r="K292" s="29">
        <f t="shared" si="17"/>
        <v>0</v>
      </c>
      <c r="L292" s="24">
        <f t="shared" si="18"/>
        <v>4</v>
      </c>
      <c r="M292" s="24" t="str">
        <f>VLOOKUP(L292,mês!A:B,2,0)</f>
        <v>Abril</v>
      </c>
      <c r="N292" s="24" t="str">
        <f t="shared" si="19"/>
        <v xml:space="preserve">Diretoria </v>
      </c>
    </row>
    <row r="293" spans="1:14" ht="57" customHeight="1" x14ac:dyDescent="0.2">
      <c r="A293" s="24" t="s">
        <v>479</v>
      </c>
      <c r="B293" s="25">
        <v>45751</v>
      </c>
      <c r="C293" s="26">
        <v>19094</v>
      </c>
      <c r="D293" s="26" t="s">
        <v>65</v>
      </c>
      <c r="E293" s="27" t="s">
        <v>516</v>
      </c>
      <c r="F293" s="28" t="s">
        <v>532</v>
      </c>
      <c r="G293" s="26" t="s">
        <v>68</v>
      </c>
      <c r="H293" s="29">
        <v>99613.02</v>
      </c>
      <c r="J293" s="29">
        <f t="shared" si="16"/>
        <v>99613.02</v>
      </c>
      <c r="K293" s="29">
        <f t="shared" si="17"/>
        <v>0</v>
      </c>
      <c r="L293" s="24">
        <f t="shared" si="18"/>
        <v>4</v>
      </c>
      <c r="M293" s="24" t="str">
        <f>VLOOKUP(L293,mês!A:B,2,0)</f>
        <v>Abril</v>
      </c>
      <c r="N293" s="24" t="str">
        <f t="shared" si="19"/>
        <v xml:space="preserve">Diretoria </v>
      </c>
    </row>
    <row r="294" spans="1:14" ht="57" customHeight="1" x14ac:dyDescent="0.2">
      <c r="A294" s="24" t="s">
        <v>479</v>
      </c>
      <c r="B294" s="25">
        <v>45777</v>
      </c>
      <c r="C294" s="26">
        <v>19161</v>
      </c>
      <c r="D294" s="26" t="s">
        <v>184</v>
      </c>
      <c r="E294" s="27" t="s">
        <v>533</v>
      </c>
      <c r="F294" s="28" t="s">
        <v>534</v>
      </c>
      <c r="G294" s="26" t="s">
        <v>68</v>
      </c>
      <c r="H294" s="29">
        <v>4800</v>
      </c>
      <c r="J294" s="29">
        <f t="shared" si="16"/>
        <v>4800</v>
      </c>
      <c r="K294" s="29">
        <f t="shared" si="17"/>
        <v>0</v>
      </c>
      <c r="L294" s="24">
        <f t="shared" si="18"/>
        <v>4</v>
      </c>
      <c r="M294" s="24" t="str">
        <f>VLOOKUP(L294,mês!A:B,2,0)</f>
        <v>Abril</v>
      </c>
      <c r="N294" s="24" t="str">
        <f t="shared" si="19"/>
        <v xml:space="preserve">Diretoria </v>
      </c>
    </row>
    <row r="295" spans="1:14" ht="57" customHeight="1" x14ac:dyDescent="0.2">
      <c r="A295" s="24" t="s">
        <v>479</v>
      </c>
      <c r="B295" s="25">
        <v>45783</v>
      </c>
      <c r="C295" s="26">
        <v>19183</v>
      </c>
      <c r="D295" s="26" t="s">
        <v>184</v>
      </c>
      <c r="E295" s="27" t="s">
        <v>424</v>
      </c>
      <c r="F295" s="28" t="s">
        <v>535</v>
      </c>
      <c r="G295" s="26" t="s">
        <v>108</v>
      </c>
      <c r="H295" s="29">
        <v>98470.9</v>
      </c>
      <c r="J295" s="29">
        <f t="shared" si="16"/>
        <v>0</v>
      </c>
      <c r="K295" s="29">
        <f t="shared" si="17"/>
        <v>98470.9</v>
      </c>
      <c r="L295" s="24">
        <f t="shared" si="18"/>
        <v>5</v>
      </c>
      <c r="M295" s="24" t="str">
        <f>VLOOKUP(L295,mês!A:B,2,0)</f>
        <v>Maio</v>
      </c>
      <c r="N295" s="24" t="str">
        <f t="shared" si="19"/>
        <v xml:space="preserve">Diretoria </v>
      </c>
    </row>
    <row r="296" spans="1:14" ht="57" customHeight="1" x14ac:dyDescent="0.2">
      <c r="A296" s="24" t="s">
        <v>479</v>
      </c>
      <c r="B296" s="25">
        <v>45803</v>
      </c>
      <c r="C296" s="26">
        <v>19241</v>
      </c>
      <c r="D296" s="26" t="s">
        <v>65</v>
      </c>
      <c r="E296" s="27" t="s">
        <v>216</v>
      </c>
      <c r="F296" s="28" t="s">
        <v>536</v>
      </c>
      <c r="G296" s="26" t="s">
        <v>68</v>
      </c>
      <c r="H296" s="29">
        <v>1200</v>
      </c>
      <c r="J296" s="29">
        <f t="shared" si="16"/>
        <v>1200</v>
      </c>
      <c r="K296" s="29">
        <f t="shared" si="17"/>
        <v>0</v>
      </c>
      <c r="L296" s="24">
        <f t="shared" si="18"/>
        <v>5</v>
      </c>
      <c r="M296" s="24" t="str">
        <f>VLOOKUP(L296,mês!A:B,2,0)</f>
        <v>Maio</v>
      </c>
      <c r="N296" s="24" t="str">
        <f t="shared" si="19"/>
        <v xml:space="preserve">Diretoria </v>
      </c>
    </row>
    <row r="297" spans="1:14" ht="57" customHeight="1" x14ac:dyDescent="0.2">
      <c r="A297" s="24" t="s">
        <v>479</v>
      </c>
      <c r="B297" s="25">
        <v>45805</v>
      </c>
      <c r="C297" s="26">
        <v>19266</v>
      </c>
      <c r="D297" s="26" t="s">
        <v>537</v>
      </c>
      <c r="E297" s="27" t="s">
        <v>538</v>
      </c>
      <c r="F297" s="28" t="s">
        <v>539</v>
      </c>
      <c r="G297" s="26" t="s">
        <v>68</v>
      </c>
      <c r="H297" s="29">
        <v>5880</v>
      </c>
      <c r="J297" s="29">
        <f t="shared" si="16"/>
        <v>5880</v>
      </c>
      <c r="K297" s="29">
        <f t="shared" si="17"/>
        <v>0</v>
      </c>
      <c r="L297" s="24">
        <f t="shared" si="18"/>
        <v>5</v>
      </c>
      <c r="M297" s="24" t="str">
        <f>VLOOKUP(L297,mês!A:B,2,0)</f>
        <v>Maio</v>
      </c>
      <c r="N297" s="24" t="str">
        <f t="shared" si="19"/>
        <v xml:space="preserve">Diretoria </v>
      </c>
    </row>
    <row r="298" spans="1:14" ht="57" customHeight="1" x14ac:dyDescent="0.2">
      <c r="A298" s="24" t="s">
        <v>479</v>
      </c>
      <c r="B298" s="25">
        <v>45807</v>
      </c>
      <c r="C298" s="26">
        <v>19213</v>
      </c>
      <c r="D298" s="26" t="s">
        <v>184</v>
      </c>
      <c r="E298" s="27" t="s">
        <v>504</v>
      </c>
      <c r="F298" s="28" t="s">
        <v>540</v>
      </c>
      <c r="G298" s="26" t="s">
        <v>68</v>
      </c>
      <c r="H298" s="29">
        <v>2000</v>
      </c>
      <c r="J298" s="29">
        <f t="shared" si="16"/>
        <v>2000</v>
      </c>
      <c r="K298" s="29">
        <f t="shared" si="17"/>
        <v>0</v>
      </c>
      <c r="L298" s="24">
        <f t="shared" si="18"/>
        <v>5</v>
      </c>
      <c r="M298" s="24" t="str">
        <f>VLOOKUP(L298,mês!A:B,2,0)</f>
        <v>Maio</v>
      </c>
      <c r="N298" s="24" t="str">
        <f t="shared" si="19"/>
        <v xml:space="preserve">Diretoria </v>
      </c>
    </row>
    <row r="299" spans="1:14" ht="57" customHeight="1" x14ac:dyDescent="0.2">
      <c r="A299" s="24" t="s">
        <v>479</v>
      </c>
      <c r="B299" s="25">
        <v>45807</v>
      </c>
      <c r="C299" s="26">
        <v>19231</v>
      </c>
      <c r="D299" s="26" t="s">
        <v>359</v>
      </c>
      <c r="E299" s="27" t="s">
        <v>486</v>
      </c>
      <c r="F299" s="28" t="s">
        <v>541</v>
      </c>
      <c r="G299" s="26" t="s">
        <v>68</v>
      </c>
      <c r="H299" s="29">
        <v>4779.12</v>
      </c>
      <c r="J299" s="29">
        <f t="shared" si="16"/>
        <v>4779.12</v>
      </c>
      <c r="K299" s="29">
        <f t="shared" si="17"/>
        <v>0</v>
      </c>
      <c r="L299" s="24">
        <f t="shared" si="18"/>
        <v>5</v>
      </c>
      <c r="M299" s="24" t="str">
        <f>VLOOKUP(L299,mês!A:B,2,0)</f>
        <v>Maio</v>
      </c>
      <c r="N299" s="24" t="str">
        <f t="shared" si="19"/>
        <v xml:space="preserve">Diretoria </v>
      </c>
    </row>
    <row r="300" spans="1:14" ht="57" customHeight="1" x14ac:dyDescent="0.2">
      <c r="A300" s="24" t="s">
        <v>479</v>
      </c>
      <c r="B300" s="25">
        <v>45807</v>
      </c>
      <c r="C300" s="26">
        <v>19265</v>
      </c>
      <c r="D300" s="26" t="s">
        <v>184</v>
      </c>
      <c r="E300" s="27" t="s">
        <v>542</v>
      </c>
      <c r="F300" s="28" t="s">
        <v>543</v>
      </c>
      <c r="G300" s="26" t="s">
        <v>68</v>
      </c>
      <c r="H300" s="29">
        <v>111.15</v>
      </c>
      <c r="J300" s="29">
        <f t="shared" si="16"/>
        <v>111.15</v>
      </c>
      <c r="K300" s="29">
        <f t="shared" si="17"/>
        <v>0</v>
      </c>
      <c r="L300" s="24">
        <f t="shared" si="18"/>
        <v>5</v>
      </c>
      <c r="M300" s="24" t="str">
        <f>VLOOKUP(L300,mês!A:B,2,0)</f>
        <v>Maio</v>
      </c>
      <c r="N300" s="24" t="str">
        <f t="shared" si="19"/>
        <v xml:space="preserve">Diretoria </v>
      </c>
    </row>
    <row r="301" spans="1:14" ht="57" customHeight="1" x14ac:dyDescent="0.2">
      <c r="A301" s="24" t="s">
        <v>479</v>
      </c>
      <c r="B301" s="25">
        <v>45807</v>
      </c>
      <c r="C301" s="26">
        <v>19268</v>
      </c>
      <c r="D301" s="26" t="s">
        <v>184</v>
      </c>
      <c r="E301" s="27" t="s">
        <v>544</v>
      </c>
      <c r="F301" s="28" t="s">
        <v>545</v>
      </c>
      <c r="G301" s="26" t="s">
        <v>68</v>
      </c>
      <c r="H301" s="29">
        <v>690</v>
      </c>
      <c r="J301" s="29">
        <f t="shared" si="16"/>
        <v>690</v>
      </c>
      <c r="K301" s="29">
        <f t="shared" si="17"/>
        <v>0</v>
      </c>
      <c r="L301" s="24">
        <f t="shared" si="18"/>
        <v>5</v>
      </c>
      <c r="M301" s="24" t="str">
        <f>VLOOKUP(L301,mês!A:B,2,0)</f>
        <v>Maio</v>
      </c>
      <c r="N301" s="24" t="str">
        <f t="shared" si="19"/>
        <v xml:space="preserve">Diretoria </v>
      </c>
    </row>
    <row r="302" spans="1:14" ht="57" customHeight="1" x14ac:dyDescent="0.2">
      <c r="A302" s="24" t="s">
        <v>479</v>
      </c>
      <c r="B302" s="25">
        <v>45817</v>
      </c>
      <c r="C302" s="26">
        <v>19311</v>
      </c>
      <c r="D302" s="26" t="s">
        <v>359</v>
      </c>
      <c r="E302" s="27" t="s">
        <v>546</v>
      </c>
      <c r="F302" s="28" t="s">
        <v>547</v>
      </c>
      <c r="G302" s="26" t="s">
        <v>68</v>
      </c>
      <c r="H302" s="29">
        <v>20970</v>
      </c>
      <c r="J302" s="29">
        <f t="shared" si="16"/>
        <v>20970</v>
      </c>
      <c r="K302" s="29">
        <f t="shared" si="17"/>
        <v>0</v>
      </c>
      <c r="L302" s="24">
        <f t="shared" si="18"/>
        <v>6</v>
      </c>
      <c r="M302" s="24" t="str">
        <f>VLOOKUP(L302,mês!A:B,2,0)</f>
        <v>Junho</v>
      </c>
      <c r="N302" s="24" t="str">
        <f t="shared" si="19"/>
        <v xml:space="preserve">Diretoria </v>
      </c>
    </row>
    <row r="303" spans="1:14" ht="57" customHeight="1" x14ac:dyDescent="0.2">
      <c r="A303" s="24" t="s">
        <v>479</v>
      </c>
      <c r="B303" s="25">
        <v>45819</v>
      </c>
      <c r="C303" s="26">
        <v>19315</v>
      </c>
      <c r="D303" s="26" t="s">
        <v>184</v>
      </c>
      <c r="E303" s="27" t="s">
        <v>548</v>
      </c>
      <c r="F303" s="28" t="s">
        <v>549</v>
      </c>
      <c r="G303" s="26" t="s">
        <v>68</v>
      </c>
      <c r="H303" s="29">
        <v>3378</v>
      </c>
      <c r="J303" s="29">
        <f t="shared" si="16"/>
        <v>3378</v>
      </c>
      <c r="K303" s="29">
        <f t="shared" si="17"/>
        <v>0</v>
      </c>
      <c r="L303" s="24">
        <f t="shared" si="18"/>
        <v>6</v>
      </c>
      <c r="M303" s="24" t="str">
        <f>VLOOKUP(L303,mês!A:B,2,0)</f>
        <v>Junho</v>
      </c>
      <c r="N303" s="24" t="str">
        <f t="shared" si="19"/>
        <v xml:space="preserve">Diretoria </v>
      </c>
    </row>
    <row r="304" spans="1:14" ht="57" customHeight="1" x14ac:dyDescent="0.2">
      <c r="A304" s="24" t="s">
        <v>479</v>
      </c>
      <c r="B304" s="25">
        <v>45825</v>
      </c>
      <c r="C304" s="26">
        <v>19320</v>
      </c>
      <c r="D304" s="26" t="s">
        <v>359</v>
      </c>
      <c r="E304" s="27" t="s">
        <v>486</v>
      </c>
      <c r="F304" s="28" t="s">
        <v>550</v>
      </c>
      <c r="G304" s="26" t="s">
        <v>108</v>
      </c>
      <c r="H304" s="29">
        <v>1702.46</v>
      </c>
      <c r="J304" s="29">
        <f t="shared" si="16"/>
        <v>0</v>
      </c>
      <c r="K304" s="29">
        <f t="shared" si="17"/>
        <v>1702.46</v>
      </c>
      <c r="L304" s="24">
        <f t="shared" si="18"/>
        <v>6</v>
      </c>
      <c r="M304" s="24" t="str">
        <f>VLOOKUP(L304,mês!A:B,2,0)</f>
        <v>Junho</v>
      </c>
      <c r="N304" s="24" t="str">
        <f t="shared" si="19"/>
        <v xml:space="preserve">Diretoria </v>
      </c>
    </row>
    <row r="305" spans="1:14" ht="57" customHeight="1" x14ac:dyDescent="0.2">
      <c r="A305" s="24" t="s">
        <v>479</v>
      </c>
      <c r="B305" s="25">
        <v>45825</v>
      </c>
      <c r="C305" s="26">
        <v>19321</v>
      </c>
      <c r="D305" s="26" t="s">
        <v>184</v>
      </c>
      <c r="E305" s="27" t="s">
        <v>544</v>
      </c>
      <c r="F305" s="28" t="s">
        <v>551</v>
      </c>
      <c r="G305" s="26" t="s">
        <v>108</v>
      </c>
      <c r="H305" s="29">
        <v>660</v>
      </c>
      <c r="J305" s="29">
        <f t="shared" si="16"/>
        <v>0</v>
      </c>
      <c r="K305" s="29">
        <f t="shared" si="17"/>
        <v>660</v>
      </c>
      <c r="L305" s="24">
        <f t="shared" si="18"/>
        <v>6</v>
      </c>
      <c r="M305" s="24" t="str">
        <f>VLOOKUP(L305,mês!A:B,2,0)</f>
        <v>Junho</v>
      </c>
      <c r="N305" s="24" t="str">
        <f t="shared" si="19"/>
        <v xml:space="preserve">Diretoria </v>
      </c>
    </row>
    <row r="306" spans="1:14" ht="57" customHeight="1" x14ac:dyDescent="0.2">
      <c r="A306" s="24" t="s">
        <v>479</v>
      </c>
      <c r="B306" s="25">
        <v>45826</v>
      </c>
      <c r="C306" s="26">
        <v>19331</v>
      </c>
      <c r="D306" s="26" t="s">
        <v>73</v>
      </c>
      <c r="E306" s="27" t="s">
        <v>546</v>
      </c>
      <c r="F306" s="28" t="s">
        <v>552</v>
      </c>
      <c r="G306" s="26" t="s">
        <v>68</v>
      </c>
      <c r="H306" s="29">
        <v>405.12</v>
      </c>
      <c r="J306" s="29">
        <f t="shared" si="16"/>
        <v>405.12</v>
      </c>
      <c r="K306" s="29">
        <f t="shared" si="17"/>
        <v>0</v>
      </c>
      <c r="L306" s="24">
        <f t="shared" si="18"/>
        <v>6</v>
      </c>
      <c r="M306" s="24" t="str">
        <f>VLOOKUP(L306,mês!A:B,2,0)</f>
        <v>Junho</v>
      </c>
      <c r="N306" s="24" t="str">
        <f t="shared" si="19"/>
        <v xml:space="preserve">Diretoria </v>
      </c>
    </row>
    <row r="307" spans="1:14" ht="57" customHeight="1" x14ac:dyDescent="0.2">
      <c r="A307" s="24" t="s">
        <v>479</v>
      </c>
      <c r="B307" s="25">
        <v>45839</v>
      </c>
      <c r="C307" s="26">
        <v>19337</v>
      </c>
      <c r="D307" s="26" t="s">
        <v>184</v>
      </c>
      <c r="E307" s="27" t="s">
        <v>553</v>
      </c>
      <c r="F307" s="28" t="s">
        <v>554</v>
      </c>
      <c r="G307" s="26" t="s">
        <v>108</v>
      </c>
      <c r="H307" s="29">
        <v>2860</v>
      </c>
      <c r="J307" s="29">
        <f t="shared" si="16"/>
        <v>0</v>
      </c>
      <c r="K307" s="29">
        <f t="shared" si="17"/>
        <v>2860</v>
      </c>
      <c r="L307" s="24">
        <f t="shared" si="18"/>
        <v>7</v>
      </c>
      <c r="M307" s="24" t="str">
        <f>VLOOKUP(L307,mês!A:B,2,0)</f>
        <v>Julho</v>
      </c>
      <c r="N307" s="24" t="str">
        <f t="shared" si="19"/>
        <v xml:space="preserve">Diretoria </v>
      </c>
    </row>
    <row r="308" spans="1:14" ht="57" customHeight="1" x14ac:dyDescent="0.2">
      <c r="A308" s="24" t="s">
        <v>479</v>
      </c>
      <c r="B308" s="25">
        <v>45839</v>
      </c>
      <c r="C308" s="26">
        <v>19338</v>
      </c>
      <c r="D308" s="26" t="s">
        <v>184</v>
      </c>
      <c r="E308" s="27" t="s">
        <v>500</v>
      </c>
      <c r="F308" s="28" t="s">
        <v>555</v>
      </c>
      <c r="G308" s="26" t="s">
        <v>108</v>
      </c>
      <c r="H308" s="29">
        <v>76.02</v>
      </c>
      <c r="J308" s="29">
        <f t="shared" si="16"/>
        <v>0</v>
      </c>
      <c r="K308" s="29">
        <f t="shared" si="17"/>
        <v>76.02</v>
      </c>
      <c r="L308" s="24">
        <f t="shared" si="18"/>
        <v>7</v>
      </c>
      <c r="M308" s="24" t="str">
        <f>VLOOKUP(L308,mês!A:B,2,0)</f>
        <v>Julho</v>
      </c>
      <c r="N308" s="24" t="str">
        <f t="shared" si="19"/>
        <v xml:space="preserve">Diretoria </v>
      </c>
    </row>
    <row r="309" spans="1:14" ht="57" customHeight="1" x14ac:dyDescent="0.2">
      <c r="A309" s="24" t="s">
        <v>479</v>
      </c>
      <c r="B309" s="25">
        <v>45840</v>
      </c>
      <c r="C309" s="26">
        <v>19339</v>
      </c>
      <c r="D309" s="26" t="s">
        <v>184</v>
      </c>
      <c r="E309" s="27" t="s">
        <v>504</v>
      </c>
      <c r="F309" s="28" t="s">
        <v>556</v>
      </c>
      <c r="G309" s="26" t="s">
        <v>108</v>
      </c>
      <c r="H309" s="29">
        <v>2000</v>
      </c>
      <c r="J309" s="29">
        <f t="shared" si="16"/>
        <v>0</v>
      </c>
      <c r="K309" s="29">
        <f t="shared" si="17"/>
        <v>2000</v>
      </c>
      <c r="L309" s="24">
        <f t="shared" si="18"/>
        <v>7</v>
      </c>
      <c r="M309" s="24" t="str">
        <f>VLOOKUP(L309,mês!A:B,2,0)</f>
        <v>Julho</v>
      </c>
      <c r="N309" s="24" t="str">
        <f t="shared" si="19"/>
        <v xml:space="preserve">Diretoria </v>
      </c>
    </row>
    <row r="310" spans="1:14" ht="57" customHeight="1" x14ac:dyDescent="0.2">
      <c r="A310" s="24" t="s">
        <v>479</v>
      </c>
      <c r="B310" s="25">
        <v>45840</v>
      </c>
      <c r="C310" s="26">
        <v>19340</v>
      </c>
      <c r="D310" s="26" t="s">
        <v>184</v>
      </c>
      <c r="E310" s="27" t="s">
        <v>557</v>
      </c>
      <c r="F310" s="28" t="s">
        <v>558</v>
      </c>
      <c r="G310" s="26" t="s">
        <v>108</v>
      </c>
      <c r="H310" s="29">
        <v>1439.25</v>
      </c>
      <c r="J310" s="29">
        <f t="shared" si="16"/>
        <v>0</v>
      </c>
      <c r="K310" s="29">
        <f t="shared" si="17"/>
        <v>1439.25</v>
      </c>
      <c r="L310" s="24">
        <f t="shared" si="18"/>
        <v>7</v>
      </c>
      <c r="M310" s="24" t="str">
        <f>VLOOKUP(L310,mês!A:B,2,0)</f>
        <v>Julho</v>
      </c>
      <c r="N310" s="24" t="str">
        <f t="shared" si="19"/>
        <v xml:space="preserve">Diretoria </v>
      </c>
    </row>
    <row r="311" spans="1:14" ht="57" customHeight="1" x14ac:dyDescent="0.2">
      <c r="A311" s="24" t="s">
        <v>479</v>
      </c>
      <c r="B311" s="25">
        <v>45841</v>
      </c>
      <c r="C311" s="26">
        <v>19345</v>
      </c>
      <c r="D311" s="26" t="s">
        <v>184</v>
      </c>
      <c r="E311" s="27" t="s">
        <v>559</v>
      </c>
      <c r="F311" s="28" t="s">
        <v>560</v>
      </c>
      <c r="G311" s="26" t="s">
        <v>108</v>
      </c>
      <c r="H311" s="29">
        <v>451.36</v>
      </c>
      <c r="J311" s="29">
        <f t="shared" si="16"/>
        <v>0</v>
      </c>
      <c r="K311" s="29">
        <f t="shared" si="17"/>
        <v>451.36</v>
      </c>
      <c r="L311" s="24">
        <f t="shared" si="18"/>
        <v>7</v>
      </c>
      <c r="M311" s="24" t="str">
        <f>VLOOKUP(L311,mês!A:B,2,0)</f>
        <v>Julho</v>
      </c>
      <c r="N311" s="24" t="str">
        <f t="shared" si="19"/>
        <v xml:space="preserve">Diretoria </v>
      </c>
    </row>
    <row r="312" spans="1:14" ht="57" customHeight="1" x14ac:dyDescent="0.2">
      <c r="A312" s="24" t="s">
        <v>479</v>
      </c>
      <c r="B312" s="25">
        <v>45841</v>
      </c>
      <c r="C312" s="26">
        <v>19346</v>
      </c>
      <c r="D312" s="26" t="s">
        <v>184</v>
      </c>
      <c r="E312" s="27" t="s">
        <v>542</v>
      </c>
      <c r="F312" s="28" t="s">
        <v>561</v>
      </c>
      <c r="G312" s="26" t="s">
        <v>108</v>
      </c>
      <c r="H312" s="29">
        <v>222.5</v>
      </c>
      <c r="J312" s="29">
        <f t="shared" si="16"/>
        <v>0</v>
      </c>
      <c r="K312" s="29">
        <f t="shared" si="17"/>
        <v>222.5</v>
      </c>
      <c r="L312" s="24">
        <f t="shared" si="18"/>
        <v>7</v>
      </c>
      <c r="M312" s="24" t="str">
        <f>VLOOKUP(L312,mês!A:B,2,0)</f>
        <v>Julho</v>
      </c>
      <c r="N312" s="24" t="str">
        <f t="shared" si="19"/>
        <v xml:space="preserve">Diretoria </v>
      </c>
    </row>
    <row r="313" spans="1:14" ht="57" customHeight="1" x14ac:dyDescent="0.2">
      <c r="A313" s="24" t="s">
        <v>479</v>
      </c>
      <c r="B313" s="25">
        <v>45841</v>
      </c>
      <c r="C313" s="26">
        <v>19347</v>
      </c>
      <c r="D313" s="26" t="s">
        <v>184</v>
      </c>
      <c r="E313" s="27" t="s">
        <v>557</v>
      </c>
      <c r="F313" s="28" t="s">
        <v>562</v>
      </c>
      <c r="G313" s="26" t="s">
        <v>108</v>
      </c>
      <c r="H313" s="29">
        <v>635.29999999999995</v>
      </c>
      <c r="J313" s="29">
        <f t="shared" si="16"/>
        <v>0</v>
      </c>
      <c r="K313" s="29">
        <f t="shared" si="17"/>
        <v>635.29999999999995</v>
      </c>
      <c r="L313" s="24">
        <f t="shared" si="18"/>
        <v>7</v>
      </c>
      <c r="M313" s="24" t="str">
        <f>VLOOKUP(L313,mês!A:B,2,0)</f>
        <v>Julho</v>
      </c>
      <c r="N313" s="24" t="str">
        <f t="shared" si="19"/>
        <v xml:space="preserve">Diretoria </v>
      </c>
    </row>
    <row r="314" spans="1:14" ht="57" customHeight="1" x14ac:dyDescent="0.2">
      <c r="A314" s="24" t="s">
        <v>563</v>
      </c>
      <c r="B314" s="25">
        <v>45681</v>
      </c>
      <c r="C314" s="26">
        <v>18866</v>
      </c>
      <c r="D314" s="26" t="s">
        <v>135</v>
      </c>
      <c r="E314" s="27" t="s">
        <v>564</v>
      </c>
      <c r="F314" s="28" t="s">
        <v>565</v>
      </c>
      <c r="G314" s="26" t="s">
        <v>68</v>
      </c>
      <c r="H314" s="29">
        <v>13600</v>
      </c>
      <c r="J314" s="29">
        <f t="shared" si="16"/>
        <v>13600</v>
      </c>
      <c r="K314" s="29">
        <f t="shared" si="17"/>
        <v>0</v>
      </c>
      <c r="L314" s="24">
        <f t="shared" si="18"/>
        <v>1</v>
      </c>
      <c r="M314" s="24" t="str">
        <f>VLOOKUP(L314,mês!A:B,2,0)</f>
        <v>Janeiro</v>
      </c>
      <c r="N314" s="24" t="str">
        <f t="shared" si="19"/>
        <v xml:space="preserve">RD </v>
      </c>
    </row>
    <row r="315" spans="1:14" ht="57" customHeight="1" x14ac:dyDescent="0.2">
      <c r="A315" s="24" t="s">
        <v>563</v>
      </c>
      <c r="B315" s="25">
        <v>45692</v>
      </c>
      <c r="C315" s="26">
        <v>18916</v>
      </c>
      <c r="D315" s="26" t="s">
        <v>91</v>
      </c>
      <c r="E315" s="27" t="s">
        <v>136</v>
      </c>
      <c r="F315" s="28" t="s">
        <v>566</v>
      </c>
      <c r="G315" s="26" t="s">
        <v>68</v>
      </c>
      <c r="H315" s="29">
        <v>15455.75</v>
      </c>
      <c r="J315" s="29">
        <f t="shared" si="16"/>
        <v>15455.75</v>
      </c>
      <c r="K315" s="29">
        <f t="shared" si="17"/>
        <v>0</v>
      </c>
      <c r="L315" s="24">
        <f t="shared" si="18"/>
        <v>2</v>
      </c>
      <c r="M315" s="24" t="str">
        <f>VLOOKUP(L315,mês!A:B,2,0)</f>
        <v>Fevereiro</v>
      </c>
      <c r="N315" s="24" t="str">
        <f t="shared" si="19"/>
        <v xml:space="preserve">RD </v>
      </c>
    </row>
    <row r="316" spans="1:14" ht="57" customHeight="1" x14ac:dyDescent="0.2">
      <c r="A316" s="24" t="s">
        <v>567</v>
      </c>
      <c r="C316" s="26">
        <v>19027</v>
      </c>
      <c r="D316" s="26" t="s">
        <v>111</v>
      </c>
      <c r="E316" s="27" t="s">
        <v>568</v>
      </c>
      <c r="F316" s="28" t="s">
        <v>569</v>
      </c>
      <c r="G316" s="26" t="s">
        <v>68</v>
      </c>
      <c r="H316" s="29">
        <v>96</v>
      </c>
      <c r="J316" s="29">
        <f t="shared" si="16"/>
        <v>96</v>
      </c>
      <c r="K316" s="29">
        <f t="shared" si="17"/>
        <v>0</v>
      </c>
      <c r="L316" s="24">
        <f t="shared" si="18"/>
        <v>1</v>
      </c>
      <c r="M316" s="24" t="str">
        <f>VLOOKUP(L316,mês!A:B,2,0)</f>
        <v>Janeiro</v>
      </c>
      <c r="N316" s="24" t="str">
        <f t="shared" si="19"/>
        <v xml:space="preserve">RI </v>
      </c>
    </row>
    <row r="317" spans="1:14" ht="57" customHeight="1" x14ac:dyDescent="0.2">
      <c r="A317" s="24" t="s">
        <v>567</v>
      </c>
      <c r="B317" s="25">
        <v>45681</v>
      </c>
      <c r="C317" s="26">
        <v>18869</v>
      </c>
      <c r="D317" s="26" t="s">
        <v>111</v>
      </c>
      <c r="E317" s="27" t="s">
        <v>424</v>
      </c>
      <c r="F317" s="28" t="s">
        <v>570</v>
      </c>
      <c r="G317" s="26" t="s">
        <v>108</v>
      </c>
      <c r="H317" s="29">
        <v>1601.85</v>
      </c>
      <c r="J317" s="29">
        <f t="shared" si="16"/>
        <v>0</v>
      </c>
      <c r="K317" s="29">
        <f t="shared" si="17"/>
        <v>1601.85</v>
      </c>
      <c r="L317" s="24">
        <f t="shared" si="18"/>
        <v>1</v>
      </c>
      <c r="M317" s="24" t="str">
        <f>VLOOKUP(L317,mês!A:B,2,0)</f>
        <v>Janeiro</v>
      </c>
      <c r="N317" s="24" t="str">
        <f t="shared" si="19"/>
        <v xml:space="preserve">RI </v>
      </c>
    </row>
    <row r="318" spans="1:14" ht="57" customHeight="1" x14ac:dyDescent="0.2">
      <c r="A318" s="24" t="s">
        <v>567</v>
      </c>
      <c r="B318" s="25">
        <v>45684</v>
      </c>
      <c r="C318" s="26">
        <v>18877</v>
      </c>
      <c r="D318" s="26" t="s">
        <v>111</v>
      </c>
      <c r="E318" s="27" t="s">
        <v>571</v>
      </c>
      <c r="F318" s="28" t="s">
        <v>572</v>
      </c>
      <c r="G318" s="26" t="s">
        <v>68</v>
      </c>
      <c r="H318" s="29">
        <v>1466.6</v>
      </c>
      <c r="J318" s="29">
        <f t="shared" si="16"/>
        <v>1466.6</v>
      </c>
      <c r="K318" s="29">
        <f t="shared" si="17"/>
        <v>0</v>
      </c>
      <c r="L318" s="24">
        <f t="shared" si="18"/>
        <v>1</v>
      </c>
      <c r="M318" s="24" t="str">
        <f>VLOOKUP(L318,mês!A:B,2,0)</f>
        <v>Janeiro</v>
      </c>
      <c r="N318" s="24" t="str">
        <f t="shared" si="19"/>
        <v xml:space="preserve">RI </v>
      </c>
    </row>
    <row r="319" spans="1:14" ht="57" customHeight="1" x14ac:dyDescent="0.2">
      <c r="A319" s="24" t="s">
        <v>567</v>
      </c>
      <c r="B319" s="25">
        <v>45688</v>
      </c>
      <c r="C319" s="26">
        <v>18858</v>
      </c>
      <c r="D319" s="26" t="s">
        <v>111</v>
      </c>
      <c r="E319" s="27" t="s">
        <v>573</v>
      </c>
      <c r="F319" s="28" t="s">
        <v>574</v>
      </c>
      <c r="G319" s="26" t="s">
        <v>68</v>
      </c>
      <c r="H319" s="29">
        <v>3900</v>
      </c>
      <c r="J319" s="29">
        <f t="shared" si="16"/>
        <v>3900</v>
      </c>
      <c r="K319" s="29">
        <f t="shared" si="17"/>
        <v>0</v>
      </c>
      <c r="L319" s="24">
        <f t="shared" si="18"/>
        <v>1</v>
      </c>
      <c r="M319" s="24" t="str">
        <f>VLOOKUP(L319,mês!A:B,2,0)</f>
        <v>Janeiro</v>
      </c>
      <c r="N319" s="24" t="str">
        <f t="shared" si="19"/>
        <v xml:space="preserve">RI </v>
      </c>
    </row>
    <row r="320" spans="1:14" ht="57" customHeight="1" x14ac:dyDescent="0.2">
      <c r="A320" s="24" t="s">
        <v>575</v>
      </c>
      <c r="B320" s="25">
        <v>45671</v>
      </c>
      <c r="C320" s="26">
        <v>18821</v>
      </c>
      <c r="D320" s="26" t="s">
        <v>96</v>
      </c>
      <c r="E320" s="27" t="s">
        <v>576</v>
      </c>
      <c r="F320" s="28" t="s">
        <v>577</v>
      </c>
      <c r="G320" s="26" t="s">
        <v>68</v>
      </c>
      <c r="H320" s="29">
        <v>13874.75</v>
      </c>
      <c r="J320" s="29">
        <f t="shared" si="16"/>
        <v>13874.75</v>
      </c>
      <c r="K320" s="29">
        <f t="shared" si="17"/>
        <v>0</v>
      </c>
      <c r="L320" s="24">
        <f t="shared" si="18"/>
        <v>1</v>
      </c>
      <c r="M320" s="24" t="str">
        <f>VLOOKUP(L320,mês!A:B,2,0)</f>
        <v>Janeiro</v>
      </c>
      <c r="N320" s="24" t="str">
        <f t="shared" si="19"/>
        <v xml:space="preserve">Diretoria </v>
      </c>
    </row>
    <row r="321" spans="1:14" ht="57" customHeight="1" x14ac:dyDescent="0.2">
      <c r="A321" s="24" t="s">
        <v>575</v>
      </c>
      <c r="B321" s="25">
        <v>45671</v>
      </c>
      <c r="C321" s="26">
        <v>18822</v>
      </c>
      <c r="D321" s="26" t="s">
        <v>96</v>
      </c>
      <c r="E321" s="27" t="s">
        <v>578</v>
      </c>
      <c r="F321" s="28" t="s">
        <v>579</v>
      </c>
      <c r="G321" s="26" t="s">
        <v>68</v>
      </c>
      <c r="H321" s="29">
        <v>4482</v>
      </c>
      <c r="J321" s="29">
        <f t="shared" si="16"/>
        <v>4482</v>
      </c>
      <c r="K321" s="29">
        <f t="shared" si="17"/>
        <v>0</v>
      </c>
      <c r="L321" s="24">
        <f t="shared" si="18"/>
        <v>1</v>
      </c>
      <c r="M321" s="24" t="str">
        <f>VLOOKUP(L321,mês!A:B,2,0)</f>
        <v>Janeiro</v>
      </c>
      <c r="N321" s="24" t="str">
        <f t="shared" si="19"/>
        <v xml:space="preserve">Diretoria </v>
      </c>
    </row>
    <row r="322" spans="1:14" ht="57" customHeight="1" x14ac:dyDescent="0.2">
      <c r="A322" s="24" t="s">
        <v>575</v>
      </c>
      <c r="B322" s="25">
        <v>45693</v>
      </c>
      <c r="C322" s="26">
        <v>18923</v>
      </c>
      <c r="D322" s="26" t="s">
        <v>65</v>
      </c>
      <c r="E322" s="27" t="s">
        <v>580</v>
      </c>
      <c r="F322" s="28" t="s">
        <v>581</v>
      </c>
      <c r="G322" s="26" t="s">
        <v>68</v>
      </c>
      <c r="H322" s="29">
        <v>1309.4000000000001</v>
      </c>
      <c r="J322" s="29">
        <f t="shared" si="16"/>
        <v>1309.4000000000001</v>
      </c>
      <c r="K322" s="29">
        <f t="shared" si="17"/>
        <v>0</v>
      </c>
      <c r="L322" s="24">
        <f t="shared" si="18"/>
        <v>2</v>
      </c>
      <c r="M322" s="24" t="str">
        <f>VLOOKUP(L322,mês!A:B,2,0)</f>
        <v>Fevereiro</v>
      </c>
      <c r="N322" s="24" t="str">
        <f t="shared" si="19"/>
        <v xml:space="preserve">Diretoria </v>
      </c>
    </row>
    <row r="323" spans="1:14" ht="57" customHeight="1" x14ac:dyDescent="0.2">
      <c r="A323" s="24" t="s">
        <v>575</v>
      </c>
      <c r="B323" s="25">
        <v>45742</v>
      </c>
      <c r="C323" s="26">
        <v>19064</v>
      </c>
      <c r="D323" s="26" t="s">
        <v>73</v>
      </c>
      <c r="E323" s="27" t="s">
        <v>582</v>
      </c>
      <c r="F323" s="28" t="s">
        <v>583</v>
      </c>
      <c r="G323" s="26" t="s">
        <v>68</v>
      </c>
      <c r="H323" s="29">
        <v>128.34</v>
      </c>
      <c r="J323" s="29">
        <f t="shared" ref="J323:J386" si="20">IF(G323="Não",0,H323)</f>
        <v>128.34</v>
      </c>
      <c r="K323" s="29">
        <f t="shared" ref="K323:K386" si="21">IF(G323="Não",H323,0)</f>
        <v>0</v>
      </c>
      <c r="L323" s="24">
        <f t="shared" ref="L323:L386" si="22">MONTH(B323)</f>
        <v>3</v>
      </c>
      <c r="M323" s="24" t="str">
        <f>VLOOKUP(L323,mês!A:B,2,0)</f>
        <v>Março</v>
      </c>
      <c r="N323" s="24" t="str">
        <f t="shared" ref="N323:N386" si="23">LEFT(A323,SEARCH("-",A323)-1)</f>
        <v xml:space="preserve">Diretoria </v>
      </c>
    </row>
    <row r="324" spans="1:14" ht="57" customHeight="1" x14ac:dyDescent="0.2">
      <c r="A324" s="24" t="s">
        <v>575</v>
      </c>
      <c r="B324" s="25">
        <v>45748</v>
      </c>
      <c r="C324" s="26">
        <v>19083</v>
      </c>
      <c r="D324" s="26" t="s">
        <v>73</v>
      </c>
      <c r="E324" s="27" t="s">
        <v>582</v>
      </c>
      <c r="F324" s="28" t="s">
        <v>584</v>
      </c>
      <c r="G324" s="26" t="s">
        <v>68</v>
      </c>
      <c r="H324" s="29">
        <v>128.34</v>
      </c>
      <c r="J324" s="29">
        <f t="shared" si="20"/>
        <v>128.34</v>
      </c>
      <c r="K324" s="29">
        <f t="shared" si="21"/>
        <v>0</v>
      </c>
      <c r="L324" s="24">
        <f t="shared" si="22"/>
        <v>4</v>
      </c>
      <c r="M324" s="24" t="str">
        <f>VLOOKUP(L324,mês!A:B,2,0)</f>
        <v>Abril</v>
      </c>
      <c r="N324" s="24" t="str">
        <f t="shared" si="23"/>
        <v xml:space="preserve">Diretoria </v>
      </c>
    </row>
    <row r="325" spans="1:14" ht="57" customHeight="1" x14ac:dyDescent="0.2">
      <c r="A325" s="24" t="s">
        <v>575</v>
      </c>
      <c r="B325" s="25">
        <v>45826</v>
      </c>
      <c r="C325" s="26">
        <v>19333</v>
      </c>
      <c r="D325" s="26" t="s">
        <v>96</v>
      </c>
      <c r="E325" s="27" t="s">
        <v>582</v>
      </c>
      <c r="F325" s="28" t="s">
        <v>585</v>
      </c>
      <c r="G325" s="26" t="s">
        <v>68</v>
      </c>
      <c r="H325" s="29">
        <v>64.17</v>
      </c>
      <c r="J325" s="29">
        <f t="shared" si="20"/>
        <v>64.17</v>
      </c>
      <c r="K325" s="29">
        <f t="shared" si="21"/>
        <v>0</v>
      </c>
      <c r="L325" s="24">
        <f t="shared" si="22"/>
        <v>6</v>
      </c>
      <c r="M325" s="24" t="str">
        <f>VLOOKUP(L325,mês!A:B,2,0)</f>
        <v>Junho</v>
      </c>
      <c r="N325" s="24" t="str">
        <f t="shared" si="23"/>
        <v xml:space="preserve">Diretoria </v>
      </c>
    </row>
    <row r="326" spans="1:14" ht="57" customHeight="1" x14ac:dyDescent="0.2">
      <c r="A326" s="24" t="s">
        <v>586</v>
      </c>
      <c r="B326" s="25">
        <v>45712</v>
      </c>
      <c r="C326" s="26">
        <v>18984</v>
      </c>
      <c r="D326" s="26" t="s">
        <v>115</v>
      </c>
      <c r="E326" s="27" t="s">
        <v>587</v>
      </c>
      <c r="F326" s="28" t="s">
        <v>588</v>
      </c>
      <c r="G326" s="26" t="s">
        <v>68</v>
      </c>
      <c r="H326" s="29">
        <v>992.32</v>
      </c>
      <c r="J326" s="29">
        <f t="shared" si="20"/>
        <v>992.32</v>
      </c>
      <c r="K326" s="29">
        <f t="shared" si="21"/>
        <v>0</v>
      </c>
      <c r="L326" s="24">
        <f t="shared" si="22"/>
        <v>2</v>
      </c>
      <c r="M326" s="24" t="str">
        <f>VLOOKUP(L326,mês!A:B,2,0)</f>
        <v>Fevereiro</v>
      </c>
      <c r="N326" s="24" t="str">
        <f t="shared" si="23"/>
        <v xml:space="preserve">RI </v>
      </c>
    </row>
    <row r="327" spans="1:14" ht="57" customHeight="1" x14ac:dyDescent="0.2">
      <c r="A327" s="24" t="s">
        <v>586</v>
      </c>
      <c r="B327" s="25">
        <v>45726</v>
      </c>
      <c r="C327" s="26">
        <v>19018</v>
      </c>
      <c r="D327" s="26" t="s">
        <v>115</v>
      </c>
      <c r="E327" s="27" t="s">
        <v>587</v>
      </c>
      <c r="F327" s="28" t="s">
        <v>588</v>
      </c>
      <c r="G327" s="26" t="s">
        <v>68</v>
      </c>
      <c r="H327" s="29">
        <v>469.79</v>
      </c>
      <c r="J327" s="29">
        <f t="shared" si="20"/>
        <v>469.79</v>
      </c>
      <c r="K327" s="29">
        <f t="shared" si="21"/>
        <v>0</v>
      </c>
      <c r="L327" s="24">
        <f t="shared" si="22"/>
        <v>3</v>
      </c>
      <c r="M327" s="24" t="str">
        <f>VLOOKUP(L327,mês!A:B,2,0)</f>
        <v>Março</v>
      </c>
      <c r="N327" s="24" t="str">
        <f t="shared" si="23"/>
        <v xml:space="preserve">RI </v>
      </c>
    </row>
    <row r="328" spans="1:14" ht="57" customHeight="1" x14ac:dyDescent="0.2">
      <c r="A328" s="24" t="s">
        <v>586</v>
      </c>
      <c r="B328" s="25">
        <v>45764</v>
      </c>
      <c r="C328" s="26">
        <v>19119</v>
      </c>
      <c r="D328" s="26" t="s">
        <v>115</v>
      </c>
      <c r="E328" s="27" t="s">
        <v>589</v>
      </c>
      <c r="F328" s="28" t="s">
        <v>590</v>
      </c>
      <c r="G328" s="26" t="s">
        <v>68</v>
      </c>
      <c r="H328" s="29">
        <v>1270</v>
      </c>
      <c r="J328" s="29">
        <f t="shared" si="20"/>
        <v>1270</v>
      </c>
      <c r="K328" s="29">
        <f t="shared" si="21"/>
        <v>0</v>
      </c>
      <c r="L328" s="24">
        <f t="shared" si="22"/>
        <v>4</v>
      </c>
      <c r="M328" s="24" t="str">
        <f>VLOOKUP(L328,mês!A:B,2,0)</f>
        <v>Abril</v>
      </c>
      <c r="N328" s="24" t="str">
        <f t="shared" si="23"/>
        <v xml:space="preserve">RI </v>
      </c>
    </row>
    <row r="329" spans="1:14" ht="57" customHeight="1" x14ac:dyDescent="0.2">
      <c r="A329" s="24" t="s">
        <v>586</v>
      </c>
      <c r="B329" s="25">
        <v>45771</v>
      </c>
      <c r="C329" s="26">
        <v>19134</v>
      </c>
      <c r="D329" s="26" t="s">
        <v>115</v>
      </c>
      <c r="E329" s="27" t="s">
        <v>591</v>
      </c>
      <c r="F329" s="28" t="s">
        <v>592</v>
      </c>
      <c r="G329" s="26" t="s">
        <v>68</v>
      </c>
      <c r="H329" s="29">
        <v>1060</v>
      </c>
      <c r="J329" s="29">
        <f t="shared" si="20"/>
        <v>1060</v>
      </c>
      <c r="K329" s="29">
        <f t="shared" si="21"/>
        <v>0</v>
      </c>
      <c r="L329" s="24">
        <f t="shared" si="22"/>
        <v>4</v>
      </c>
      <c r="M329" s="24" t="str">
        <f>VLOOKUP(L329,mês!A:B,2,0)</f>
        <v>Abril</v>
      </c>
      <c r="N329" s="24" t="str">
        <f t="shared" si="23"/>
        <v xml:space="preserve">RI </v>
      </c>
    </row>
    <row r="330" spans="1:14" ht="57" customHeight="1" x14ac:dyDescent="0.2">
      <c r="A330" s="24" t="s">
        <v>586</v>
      </c>
      <c r="B330" s="25">
        <v>45814</v>
      </c>
      <c r="C330" s="26">
        <v>19305</v>
      </c>
      <c r="D330" s="26" t="s">
        <v>115</v>
      </c>
      <c r="E330" s="27" t="s">
        <v>126</v>
      </c>
      <c r="F330" s="28" t="s">
        <v>593</v>
      </c>
      <c r="G330" s="26" t="s">
        <v>68</v>
      </c>
      <c r="H330" s="29">
        <v>2498.85</v>
      </c>
      <c r="J330" s="29">
        <f t="shared" si="20"/>
        <v>2498.85</v>
      </c>
      <c r="K330" s="29">
        <f t="shared" si="21"/>
        <v>0</v>
      </c>
      <c r="L330" s="24">
        <f t="shared" si="22"/>
        <v>6</v>
      </c>
      <c r="M330" s="24" t="str">
        <f>VLOOKUP(L330,mês!A:B,2,0)</f>
        <v>Junho</v>
      </c>
      <c r="N330" s="24" t="str">
        <f t="shared" si="23"/>
        <v xml:space="preserve">RI </v>
      </c>
    </row>
    <row r="331" spans="1:14" ht="57" customHeight="1" x14ac:dyDescent="0.2">
      <c r="A331" s="24" t="s">
        <v>594</v>
      </c>
      <c r="B331" s="25">
        <v>45672</v>
      </c>
      <c r="C331" s="26">
        <v>18834</v>
      </c>
      <c r="D331" s="26" t="s">
        <v>73</v>
      </c>
      <c r="E331" s="27" t="s">
        <v>595</v>
      </c>
      <c r="F331" s="28" t="s">
        <v>596</v>
      </c>
      <c r="G331" s="26" t="s">
        <v>68</v>
      </c>
      <c r="H331" s="29">
        <v>692388.72</v>
      </c>
      <c r="J331" s="29">
        <f t="shared" si="20"/>
        <v>692388.72</v>
      </c>
      <c r="K331" s="29">
        <f t="shared" si="21"/>
        <v>0</v>
      </c>
      <c r="L331" s="24">
        <f t="shared" si="22"/>
        <v>1</v>
      </c>
      <c r="M331" s="24" t="str">
        <f>VLOOKUP(L331,mês!A:B,2,0)</f>
        <v>Janeiro</v>
      </c>
      <c r="N331" s="24" t="str">
        <f t="shared" si="23"/>
        <v xml:space="preserve">Diretoria </v>
      </c>
    </row>
    <row r="332" spans="1:14" ht="57" customHeight="1" x14ac:dyDescent="0.2">
      <c r="A332" s="24" t="s">
        <v>594</v>
      </c>
      <c r="B332" s="25">
        <v>45672</v>
      </c>
      <c r="C332" s="26">
        <v>18832</v>
      </c>
      <c r="D332" s="26" t="s">
        <v>73</v>
      </c>
      <c r="E332" s="27" t="s">
        <v>597</v>
      </c>
      <c r="F332" s="28" t="s">
        <v>598</v>
      </c>
      <c r="G332" s="26" t="s">
        <v>68</v>
      </c>
      <c r="H332" s="29">
        <v>318000.18</v>
      </c>
      <c r="J332" s="29">
        <f t="shared" si="20"/>
        <v>318000.18</v>
      </c>
      <c r="K332" s="29">
        <f t="shared" si="21"/>
        <v>0</v>
      </c>
      <c r="L332" s="24">
        <f t="shared" si="22"/>
        <v>1</v>
      </c>
      <c r="M332" s="24" t="str">
        <f>VLOOKUP(L332,mês!A:B,2,0)</f>
        <v>Janeiro</v>
      </c>
      <c r="N332" s="24" t="str">
        <f t="shared" si="23"/>
        <v xml:space="preserve">Diretoria </v>
      </c>
    </row>
    <row r="333" spans="1:14" ht="57" customHeight="1" x14ac:dyDescent="0.2">
      <c r="A333" s="24" t="s">
        <v>594</v>
      </c>
      <c r="B333" s="25">
        <v>45672</v>
      </c>
      <c r="C333" s="26">
        <v>18833</v>
      </c>
      <c r="D333" s="26" t="s">
        <v>73</v>
      </c>
      <c r="E333" s="27" t="s">
        <v>595</v>
      </c>
      <c r="F333" s="28" t="s">
        <v>599</v>
      </c>
      <c r="G333" s="26" t="s">
        <v>68</v>
      </c>
      <c r="H333" s="29">
        <v>327665.52</v>
      </c>
      <c r="J333" s="29">
        <f t="shared" si="20"/>
        <v>327665.52</v>
      </c>
      <c r="K333" s="29">
        <f t="shared" si="21"/>
        <v>0</v>
      </c>
      <c r="L333" s="24">
        <f t="shared" si="22"/>
        <v>1</v>
      </c>
      <c r="M333" s="24" t="str">
        <f>VLOOKUP(L333,mês!A:B,2,0)</f>
        <v>Janeiro</v>
      </c>
      <c r="N333" s="24" t="str">
        <f t="shared" si="23"/>
        <v xml:space="preserve">Diretoria </v>
      </c>
    </row>
    <row r="334" spans="1:14" ht="57" customHeight="1" x14ac:dyDescent="0.2">
      <c r="A334" s="24" t="s">
        <v>594</v>
      </c>
      <c r="B334" s="25">
        <v>45715</v>
      </c>
      <c r="C334" s="26">
        <v>19006</v>
      </c>
      <c r="D334" s="26" t="s">
        <v>73</v>
      </c>
      <c r="E334" s="27" t="s">
        <v>597</v>
      </c>
      <c r="F334" s="28" t="s">
        <v>600</v>
      </c>
      <c r="G334" s="26" t="s">
        <v>68</v>
      </c>
      <c r="H334" s="29">
        <v>14101.05</v>
      </c>
      <c r="J334" s="29">
        <f t="shared" si="20"/>
        <v>14101.05</v>
      </c>
      <c r="K334" s="29">
        <f t="shared" si="21"/>
        <v>0</v>
      </c>
      <c r="L334" s="24">
        <f t="shared" si="22"/>
        <v>2</v>
      </c>
      <c r="M334" s="24" t="str">
        <f>VLOOKUP(L334,mês!A:B,2,0)</f>
        <v>Fevereiro</v>
      </c>
      <c r="N334" s="24" t="str">
        <f t="shared" si="23"/>
        <v xml:space="preserve">Diretoria </v>
      </c>
    </row>
    <row r="335" spans="1:14" ht="57" customHeight="1" x14ac:dyDescent="0.2">
      <c r="A335" s="24" t="s">
        <v>594</v>
      </c>
      <c r="B335" s="25">
        <v>45723</v>
      </c>
      <c r="C335" s="26">
        <v>19019</v>
      </c>
      <c r="D335" s="26" t="s">
        <v>73</v>
      </c>
      <c r="E335" s="27" t="s">
        <v>595</v>
      </c>
      <c r="F335" s="28" t="s">
        <v>601</v>
      </c>
      <c r="G335" s="26" t="s">
        <v>68</v>
      </c>
      <c r="H335" s="29">
        <v>14612.13</v>
      </c>
      <c r="J335" s="29">
        <f t="shared" si="20"/>
        <v>14612.13</v>
      </c>
      <c r="K335" s="29">
        <f t="shared" si="21"/>
        <v>0</v>
      </c>
      <c r="L335" s="24">
        <f t="shared" si="22"/>
        <v>3</v>
      </c>
      <c r="M335" s="24" t="str">
        <f>VLOOKUP(L335,mês!A:B,2,0)</f>
        <v>Março</v>
      </c>
      <c r="N335" s="24" t="str">
        <f t="shared" si="23"/>
        <v xml:space="preserve">Diretoria </v>
      </c>
    </row>
    <row r="336" spans="1:14" ht="57" customHeight="1" x14ac:dyDescent="0.2">
      <c r="A336" s="24" t="s">
        <v>594</v>
      </c>
      <c r="B336" s="25">
        <v>45735</v>
      </c>
      <c r="C336" s="26">
        <v>19042</v>
      </c>
      <c r="D336" s="26" t="s">
        <v>73</v>
      </c>
      <c r="E336" s="27" t="s">
        <v>597</v>
      </c>
      <c r="F336" s="28" t="s">
        <v>602</v>
      </c>
      <c r="G336" s="26" t="s">
        <v>68</v>
      </c>
      <c r="H336" s="29">
        <v>996303.69</v>
      </c>
      <c r="J336" s="29">
        <f t="shared" si="20"/>
        <v>996303.69</v>
      </c>
      <c r="K336" s="29">
        <f t="shared" si="21"/>
        <v>0</v>
      </c>
      <c r="L336" s="24">
        <f t="shared" si="22"/>
        <v>3</v>
      </c>
      <c r="M336" s="24" t="str">
        <f>VLOOKUP(L336,mês!A:B,2,0)</f>
        <v>Março</v>
      </c>
      <c r="N336" s="24" t="str">
        <f t="shared" si="23"/>
        <v xml:space="preserve">Diretoria </v>
      </c>
    </row>
    <row r="337" spans="1:14" ht="57" customHeight="1" x14ac:dyDescent="0.2">
      <c r="A337" s="24" t="s">
        <v>603</v>
      </c>
      <c r="B337" s="25">
        <v>45835</v>
      </c>
      <c r="C337" s="26">
        <v>19335</v>
      </c>
      <c r="D337" s="26" t="s">
        <v>65</v>
      </c>
      <c r="E337" s="27" t="s">
        <v>136</v>
      </c>
      <c r="F337" s="28" t="s">
        <v>604</v>
      </c>
      <c r="G337" s="26" t="s">
        <v>68</v>
      </c>
      <c r="H337" s="29">
        <v>6375</v>
      </c>
      <c r="J337" s="29">
        <f t="shared" si="20"/>
        <v>6375</v>
      </c>
      <c r="K337" s="29">
        <f t="shared" si="21"/>
        <v>0</v>
      </c>
      <c r="L337" s="24">
        <f t="shared" si="22"/>
        <v>6</v>
      </c>
      <c r="M337" s="24" t="str">
        <f>VLOOKUP(L337,mês!A:B,2,0)</f>
        <v>Junho</v>
      </c>
      <c r="N337" s="24" t="str">
        <f t="shared" si="23"/>
        <v xml:space="preserve">RD </v>
      </c>
    </row>
    <row r="338" spans="1:14" ht="57" customHeight="1" x14ac:dyDescent="0.2">
      <c r="A338" s="24" t="s">
        <v>605</v>
      </c>
      <c r="B338" s="25">
        <v>45673</v>
      </c>
      <c r="C338" s="26">
        <v>18840</v>
      </c>
      <c r="D338" s="26" t="s">
        <v>111</v>
      </c>
      <c r="E338" s="27" t="s">
        <v>424</v>
      </c>
      <c r="F338" s="28" t="s">
        <v>606</v>
      </c>
      <c r="G338" s="26" t="s">
        <v>68</v>
      </c>
      <c r="H338" s="29">
        <v>5880</v>
      </c>
      <c r="J338" s="29">
        <f t="shared" si="20"/>
        <v>5880</v>
      </c>
      <c r="K338" s="29">
        <f t="shared" si="21"/>
        <v>0</v>
      </c>
      <c r="L338" s="24">
        <f t="shared" si="22"/>
        <v>1</v>
      </c>
      <c r="M338" s="24" t="str">
        <f>VLOOKUP(L338,mês!A:B,2,0)</f>
        <v>Janeiro</v>
      </c>
      <c r="N338" s="24" t="str">
        <f t="shared" si="23"/>
        <v xml:space="preserve">RI </v>
      </c>
    </row>
    <row r="339" spans="1:14" ht="57" customHeight="1" x14ac:dyDescent="0.2">
      <c r="A339" s="24" t="s">
        <v>607</v>
      </c>
      <c r="B339" s="25">
        <v>45686</v>
      </c>
      <c r="C339" s="26">
        <v>18892</v>
      </c>
      <c r="D339" s="26" t="s">
        <v>228</v>
      </c>
      <c r="E339" s="27" t="s">
        <v>435</v>
      </c>
      <c r="F339" s="28" t="s">
        <v>608</v>
      </c>
      <c r="G339" s="26" t="s">
        <v>68</v>
      </c>
      <c r="H339" s="29">
        <v>17375</v>
      </c>
      <c r="J339" s="29">
        <f t="shared" si="20"/>
        <v>17375</v>
      </c>
      <c r="K339" s="29">
        <f t="shared" si="21"/>
        <v>0</v>
      </c>
      <c r="L339" s="24">
        <f t="shared" si="22"/>
        <v>1</v>
      </c>
      <c r="M339" s="24" t="str">
        <f>VLOOKUP(L339,mês!A:B,2,0)</f>
        <v>Janeiro</v>
      </c>
      <c r="N339" s="24" t="str">
        <f t="shared" si="23"/>
        <v xml:space="preserve">RINF </v>
      </c>
    </row>
    <row r="340" spans="1:14" ht="57" customHeight="1" x14ac:dyDescent="0.2">
      <c r="A340" s="24" t="s">
        <v>607</v>
      </c>
      <c r="B340" s="25">
        <v>45693</v>
      </c>
      <c r="C340" s="26">
        <v>18928</v>
      </c>
      <c r="D340" s="26" t="s">
        <v>228</v>
      </c>
      <c r="E340" s="27" t="s">
        <v>609</v>
      </c>
      <c r="F340" s="28" t="s">
        <v>610</v>
      </c>
      <c r="G340" s="26" t="s">
        <v>68</v>
      </c>
      <c r="H340" s="29">
        <v>10944</v>
      </c>
      <c r="J340" s="29">
        <f t="shared" si="20"/>
        <v>10944</v>
      </c>
      <c r="K340" s="29">
        <f t="shared" si="21"/>
        <v>0</v>
      </c>
      <c r="L340" s="24">
        <f t="shared" si="22"/>
        <v>2</v>
      </c>
      <c r="M340" s="24" t="str">
        <f>VLOOKUP(L340,mês!A:B,2,0)</f>
        <v>Fevereiro</v>
      </c>
      <c r="N340" s="24" t="str">
        <f t="shared" si="23"/>
        <v xml:space="preserve">RINF </v>
      </c>
    </row>
    <row r="341" spans="1:14" ht="57" customHeight="1" x14ac:dyDescent="0.2">
      <c r="A341" s="24" t="s">
        <v>607</v>
      </c>
      <c r="B341" s="25">
        <v>45693</v>
      </c>
      <c r="C341" s="26">
        <v>18929</v>
      </c>
      <c r="D341" s="26" t="s">
        <v>228</v>
      </c>
      <c r="E341" s="27" t="s">
        <v>611</v>
      </c>
      <c r="F341" s="28" t="s">
        <v>612</v>
      </c>
      <c r="G341" s="26" t="s">
        <v>68</v>
      </c>
      <c r="H341" s="29">
        <v>350.38</v>
      </c>
      <c r="J341" s="29">
        <f t="shared" si="20"/>
        <v>350.38</v>
      </c>
      <c r="K341" s="29">
        <f t="shared" si="21"/>
        <v>0</v>
      </c>
      <c r="L341" s="24">
        <f t="shared" si="22"/>
        <v>2</v>
      </c>
      <c r="M341" s="24" t="str">
        <f>VLOOKUP(L341,mês!A:B,2,0)</f>
        <v>Fevereiro</v>
      </c>
      <c r="N341" s="24" t="str">
        <f t="shared" si="23"/>
        <v xml:space="preserve">RINF </v>
      </c>
    </row>
    <row r="342" spans="1:14" ht="57" customHeight="1" x14ac:dyDescent="0.2">
      <c r="A342" s="24" t="s">
        <v>613</v>
      </c>
      <c r="C342" s="26">
        <v>19030</v>
      </c>
      <c r="D342" s="26" t="s">
        <v>91</v>
      </c>
      <c r="E342" s="27" t="s">
        <v>614</v>
      </c>
      <c r="F342" s="28" t="s">
        <v>615</v>
      </c>
      <c r="G342" s="26" t="s">
        <v>68</v>
      </c>
      <c r="H342" s="29">
        <v>470.26</v>
      </c>
      <c r="J342" s="29">
        <f t="shared" si="20"/>
        <v>470.26</v>
      </c>
      <c r="K342" s="29">
        <f t="shared" si="21"/>
        <v>0</v>
      </c>
      <c r="L342" s="24">
        <f t="shared" si="22"/>
        <v>1</v>
      </c>
      <c r="M342" s="24" t="str">
        <f>VLOOKUP(L342,mês!A:B,2,0)</f>
        <v>Janeiro</v>
      </c>
      <c r="N342" s="24" t="str">
        <f t="shared" si="23"/>
        <v xml:space="preserve">RI </v>
      </c>
    </row>
    <row r="343" spans="1:14" ht="57" customHeight="1" x14ac:dyDescent="0.2">
      <c r="A343" s="24" t="s">
        <v>613</v>
      </c>
      <c r="C343" s="26">
        <v>19076</v>
      </c>
      <c r="D343" s="26" t="s">
        <v>91</v>
      </c>
      <c r="E343" s="27" t="s">
        <v>616</v>
      </c>
      <c r="F343" s="28" t="s">
        <v>617</v>
      </c>
      <c r="G343" s="26" t="s">
        <v>68</v>
      </c>
      <c r="H343" s="29">
        <v>2500</v>
      </c>
      <c r="J343" s="29">
        <f t="shared" si="20"/>
        <v>2500</v>
      </c>
      <c r="K343" s="29">
        <f t="shared" si="21"/>
        <v>0</v>
      </c>
      <c r="L343" s="24">
        <f t="shared" si="22"/>
        <v>1</v>
      </c>
      <c r="M343" s="24" t="str">
        <f>VLOOKUP(L343,mês!A:B,2,0)</f>
        <v>Janeiro</v>
      </c>
      <c r="N343" s="24" t="str">
        <f t="shared" si="23"/>
        <v xml:space="preserve">RI </v>
      </c>
    </row>
    <row r="344" spans="1:14" ht="57" customHeight="1" x14ac:dyDescent="0.2">
      <c r="A344" s="24" t="s">
        <v>613</v>
      </c>
      <c r="C344" s="26">
        <v>19128</v>
      </c>
      <c r="D344" s="26" t="s">
        <v>91</v>
      </c>
      <c r="E344" s="27" t="s">
        <v>614</v>
      </c>
      <c r="F344" s="28" t="s">
        <v>618</v>
      </c>
      <c r="G344" s="26" t="s">
        <v>68</v>
      </c>
      <c r="H344" s="29">
        <v>495.53</v>
      </c>
      <c r="J344" s="29">
        <f t="shared" si="20"/>
        <v>495.53</v>
      </c>
      <c r="K344" s="29">
        <f t="shared" si="21"/>
        <v>0</v>
      </c>
      <c r="L344" s="24">
        <f t="shared" si="22"/>
        <v>1</v>
      </c>
      <c r="M344" s="24" t="str">
        <f>VLOOKUP(L344,mês!A:B,2,0)</f>
        <v>Janeiro</v>
      </c>
      <c r="N344" s="24" t="str">
        <f t="shared" si="23"/>
        <v xml:space="preserve">RI </v>
      </c>
    </row>
    <row r="345" spans="1:14" ht="57" customHeight="1" x14ac:dyDescent="0.2">
      <c r="A345" s="24" t="s">
        <v>613</v>
      </c>
      <c r="B345" s="25">
        <v>45678</v>
      </c>
      <c r="C345" s="26">
        <v>18853</v>
      </c>
      <c r="D345" s="26" t="s">
        <v>91</v>
      </c>
      <c r="E345" s="27" t="s">
        <v>614</v>
      </c>
      <c r="F345" s="28" t="s">
        <v>619</v>
      </c>
      <c r="G345" s="26" t="s">
        <v>68</v>
      </c>
      <c r="H345" s="29">
        <v>744.39</v>
      </c>
      <c r="J345" s="29">
        <f t="shared" si="20"/>
        <v>744.39</v>
      </c>
      <c r="K345" s="29">
        <f t="shared" si="21"/>
        <v>0</v>
      </c>
      <c r="L345" s="24">
        <f t="shared" si="22"/>
        <v>1</v>
      </c>
      <c r="M345" s="24" t="str">
        <f>VLOOKUP(L345,mês!A:B,2,0)</f>
        <v>Janeiro</v>
      </c>
      <c r="N345" s="24" t="str">
        <f t="shared" si="23"/>
        <v xml:space="preserve">RI </v>
      </c>
    </row>
    <row r="346" spans="1:14" ht="57" customHeight="1" x14ac:dyDescent="0.2">
      <c r="A346" s="24" t="s">
        <v>613</v>
      </c>
      <c r="B346" s="25">
        <v>45685</v>
      </c>
      <c r="C346" s="26">
        <v>18878</v>
      </c>
      <c r="D346" s="26" t="s">
        <v>91</v>
      </c>
      <c r="E346" s="27" t="s">
        <v>614</v>
      </c>
      <c r="F346" s="28" t="s">
        <v>620</v>
      </c>
      <c r="G346" s="26" t="s">
        <v>68</v>
      </c>
      <c r="H346" s="29">
        <v>17.82</v>
      </c>
      <c r="J346" s="29">
        <f t="shared" si="20"/>
        <v>17.82</v>
      </c>
      <c r="K346" s="29">
        <f t="shared" si="21"/>
        <v>0</v>
      </c>
      <c r="L346" s="24">
        <f t="shared" si="22"/>
        <v>1</v>
      </c>
      <c r="M346" s="24" t="str">
        <f>VLOOKUP(L346,mês!A:B,2,0)</f>
        <v>Janeiro</v>
      </c>
      <c r="N346" s="24" t="str">
        <f t="shared" si="23"/>
        <v xml:space="preserve">RI </v>
      </c>
    </row>
    <row r="347" spans="1:14" ht="57" customHeight="1" x14ac:dyDescent="0.2">
      <c r="A347" s="24" t="s">
        <v>613</v>
      </c>
      <c r="B347" s="25">
        <v>45687</v>
      </c>
      <c r="C347" s="26">
        <v>18901</v>
      </c>
      <c r="D347" s="26" t="s">
        <v>91</v>
      </c>
      <c r="E347" s="27" t="s">
        <v>136</v>
      </c>
      <c r="F347" s="28" t="s">
        <v>621</v>
      </c>
      <c r="G347" s="26" t="s">
        <v>68</v>
      </c>
      <c r="H347" s="29">
        <v>2463.79</v>
      </c>
      <c r="J347" s="29">
        <f t="shared" si="20"/>
        <v>2463.79</v>
      </c>
      <c r="K347" s="29">
        <f t="shared" si="21"/>
        <v>0</v>
      </c>
      <c r="L347" s="24">
        <f t="shared" si="22"/>
        <v>1</v>
      </c>
      <c r="M347" s="24" t="str">
        <f>VLOOKUP(L347,mês!A:B,2,0)</f>
        <v>Janeiro</v>
      </c>
      <c r="N347" s="24" t="str">
        <f t="shared" si="23"/>
        <v xml:space="preserve">RI </v>
      </c>
    </row>
    <row r="348" spans="1:14" ht="57" customHeight="1" x14ac:dyDescent="0.2">
      <c r="A348" s="24" t="s">
        <v>613</v>
      </c>
      <c r="B348" s="25">
        <v>45687</v>
      </c>
      <c r="C348" s="26">
        <v>18902</v>
      </c>
      <c r="D348" s="26" t="s">
        <v>91</v>
      </c>
      <c r="E348" s="27" t="s">
        <v>622</v>
      </c>
      <c r="F348" s="28" t="s">
        <v>623</v>
      </c>
      <c r="G348" s="26" t="s">
        <v>68</v>
      </c>
      <c r="H348" s="29">
        <v>22174.11</v>
      </c>
      <c r="J348" s="29">
        <f t="shared" si="20"/>
        <v>22174.11</v>
      </c>
      <c r="K348" s="29">
        <f t="shared" si="21"/>
        <v>0</v>
      </c>
      <c r="L348" s="24">
        <f t="shared" si="22"/>
        <v>1</v>
      </c>
      <c r="M348" s="24" t="str">
        <f>VLOOKUP(L348,mês!A:B,2,0)</f>
        <v>Janeiro</v>
      </c>
      <c r="N348" s="24" t="str">
        <f t="shared" si="23"/>
        <v xml:space="preserve">RI </v>
      </c>
    </row>
    <row r="349" spans="1:14" ht="57" customHeight="1" x14ac:dyDescent="0.2">
      <c r="A349" s="24" t="s">
        <v>613</v>
      </c>
      <c r="B349" s="25">
        <v>45687</v>
      </c>
      <c r="C349" s="26">
        <v>18903</v>
      </c>
      <c r="D349" s="26" t="s">
        <v>91</v>
      </c>
      <c r="E349" s="27" t="s">
        <v>622</v>
      </c>
      <c r="F349" s="28" t="s">
        <v>624</v>
      </c>
      <c r="G349" s="26" t="s">
        <v>68</v>
      </c>
      <c r="H349" s="29">
        <v>11087.05</v>
      </c>
      <c r="J349" s="29">
        <f t="shared" si="20"/>
        <v>11087.05</v>
      </c>
      <c r="K349" s="29">
        <f t="shared" si="21"/>
        <v>0</v>
      </c>
      <c r="L349" s="24">
        <f t="shared" si="22"/>
        <v>1</v>
      </c>
      <c r="M349" s="24" t="str">
        <f>VLOOKUP(L349,mês!A:B,2,0)</f>
        <v>Janeiro</v>
      </c>
      <c r="N349" s="24" t="str">
        <f t="shared" si="23"/>
        <v xml:space="preserve">RI </v>
      </c>
    </row>
    <row r="350" spans="1:14" ht="57" customHeight="1" x14ac:dyDescent="0.2">
      <c r="A350" s="24" t="s">
        <v>613</v>
      </c>
      <c r="B350" s="25">
        <v>45705</v>
      </c>
      <c r="C350" s="26">
        <v>18946</v>
      </c>
      <c r="D350" s="26" t="s">
        <v>91</v>
      </c>
      <c r="E350" s="27" t="s">
        <v>625</v>
      </c>
      <c r="F350" s="28" t="s">
        <v>626</v>
      </c>
      <c r="G350" s="26" t="s">
        <v>68</v>
      </c>
      <c r="H350" s="29">
        <v>112</v>
      </c>
      <c r="J350" s="29">
        <f t="shared" si="20"/>
        <v>112</v>
      </c>
      <c r="K350" s="29">
        <f t="shared" si="21"/>
        <v>0</v>
      </c>
      <c r="L350" s="24">
        <f t="shared" si="22"/>
        <v>2</v>
      </c>
      <c r="M350" s="24" t="str">
        <f>VLOOKUP(L350,mês!A:B,2,0)</f>
        <v>Fevereiro</v>
      </c>
      <c r="N350" s="24" t="str">
        <f t="shared" si="23"/>
        <v xml:space="preserve">RI </v>
      </c>
    </row>
    <row r="351" spans="1:14" ht="57" customHeight="1" x14ac:dyDescent="0.2">
      <c r="A351" s="24" t="s">
        <v>613</v>
      </c>
      <c r="B351" s="25">
        <v>45706</v>
      </c>
      <c r="C351" s="26">
        <v>18966</v>
      </c>
      <c r="D351" s="26" t="s">
        <v>91</v>
      </c>
      <c r="E351" s="27" t="s">
        <v>625</v>
      </c>
      <c r="F351" s="28" t="s">
        <v>627</v>
      </c>
      <c r="G351" s="26" t="s">
        <v>68</v>
      </c>
      <c r="H351" s="29">
        <v>763.94</v>
      </c>
      <c r="J351" s="29">
        <f t="shared" si="20"/>
        <v>763.94</v>
      </c>
      <c r="K351" s="29">
        <f t="shared" si="21"/>
        <v>0</v>
      </c>
      <c r="L351" s="24">
        <f t="shared" si="22"/>
        <v>2</v>
      </c>
      <c r="M351" s="24" t="str">
        <f>VLOOKUP(L351,mês!A:B,2,0)</f>
        <v>Fevereiro</v>
      </c>
      <c r="N351" s="24" t="str">
        <f t="shared" si="23"/>
        <v xml:space="preserve">RI </v>
      </c>
    </row>
    <row r="352" spans="1:14" ht="57" customHeight="1" x14ac:dyDescent="0.2">
      <c r="A352" s="24" t="s">
        <v>613</v>
      </c>
      <c r="B352" s="25">
        <v>45737</v>
      </c>
      <c r="C352" s="26">
        <v>19044</v>
      </c>
      <c r="D352" s="26" t="s">
        <v>91</v>
      </c>
      <c r="E352" s="27" t="s">
        <v>625</v>
      </c>
      <c r="F352" s="28" t="s">
        <v>628</v>
      </c>
      <c r="G352" s="26" t="s">
        <v>68</v>
      </c>
      <c r="H352" s="29">
        <v>324.47000000000003</v>
      </c>
      <c r="J352" s="29">
        <f t="shared" si="20"/>
        <v>324.47000000000003</v>
      </c>
      <c r="K352" s="29">
        <f t="shared" si="21"/>
        <v>0</v>
      </c>
      <c r="L352" s="24">
        <f t="shared" si="22"/>
        <v>3</v>
      </c>
      <c r="M352" s="24" t="str">
        <f>VLOOKUP(L352,mês!A:B,2,0)</f>
        <v>Março</v>
      </c>
      <c r="N352" s="24" t="str">
        <f t="shared" si="23"/>
        <v xml:space="preserve">RI </v>
      </c>
    </row>
    <row r="353" spans="1:14" ht="57" customHeight="1" x14ac:dyDescent="0.2">
      <c r="A353" s="24" t="s">
        <v>613</v>
      </c>
      <c r="B353" s="25">
        <v>45760</v>
      </c>
      <c r="C353" s="26">
        <v>19110</v>
      </c>
      <c r="D353" s="26" t="s">
        <v>91</v>
      </c>
      <c r="E353" s="27" t="s">
        <v>629</v>
      </c>
      <c r="F353" s="28" t="s">
        <v>630</v>
      </c>
      <c r="G353" s="26" t="s">
        <v>68</v>
      </c>
      <c r="H353" s="29">
        <v>251.7</v>
      </c>
      <c r="J353" s="29">
        <f t="shared" si="20"/>
        <v>251.7</v>
      </c>
      <c r="K353" s="29">
        <f t="shared" si="21"/>
        <v>0</v>
      </c>
      <c r="L353" s="24">
        <f t="shared" si="22"/>
        <v>4</v>
      </c>
      <c r="M353" s="24" t="str">
        <f>VLOOKUP(L353,mês!A:B,2,0)</f>
        <v>Abril</v>
      </c>
      <c r="N353" s="24" t="str">
        <f t="shared" si="23"/>
        <v xml:space="preserve">RI </v>
      </c>
    </row>
    <row r="354" spans="1:14" ht="57" customHeight="1" x14ac:dyDescent="0.2">
      <c r="A354" s="24" t="s">
        <v>613</v>
      </c>
      <c r="B354" s="25">
        <v>45776</v>
      </c>
      <c r="C354" s="26">
        <v>19145</v>
      </c>
      <c r="D354" s="26" t="s">
        <v>91</v>
      </c>
      <c r="E354" s="27" t="s">
        <v>614</v>
      </c>
      <c r="F354" s="28" t="s">
        <v>631</v>
      </c>
      <c r="G354" s="26" t="s">
        <v>68</v>
      </c>
      <c r="H354" s="29">
        <v>147.28</v>
      </c>
      <c r="J354" s="29">
        <f t="shared" si="20"/>
        <v>147.28</v>
      </c>
      <c r="K354" s="29">
        <f t="shared" si="21"/>
        <v>0</v>
      </c>
      <c r="L354" s="24">
        <f t="shared" si="22"/>
        <v>4</v>
      </c>
      <c r="M354" s="24" t="str">
        <f>VLOOKUP(L354,mês!A:B,2,0)</f>
        <v>Abril</v>
      </c>
      <c r="N354" s="24" t="str">
        <f t="shared" si="23"/>
        <v xml:space="preserve">RI </v>
      </c>
    </row>
    <row r="355" spans="1:14" ht="57" customHeight="1" x14ac:dyDescent="0.2">
      <c r="A355" s="24" t="s">
        <v>613</v>
      </c>
      <c r="B355" s="25">
        <v>45782</v>
      </c>
      <c r="C355" s="26">
        <v>19165</v>
      </c>
      <c r="D355" s="26" t="s">
        <v>91</v>
      </c>
      <c r="E355" s="27" t="s">
        <v>625</v>
      </c>
      <c r="F355" s="28" t="s">
        <v>632</v>
      </c>
      <c r="G355" s="26" t="s">
        <v>68</v>
      </c>
      <c r="H355" s="29">
        <v>249</v>
      </c>
      <c r="J355" s="29">
        <f t="shared" si="20"/>
        <v>249</v>
      </c>
      <c r="K355" s="29">
        <f t="shared" si="21"/>
        <v>0</v>
      </c>
      <c r="L355" s="24">
        <f t="shared" si="22"/>
        <v>5</v>
      </c>
      <c r="M355" s="24" t="str">
        <f>VLOOKUP(L355,mês!A:B,2,0)</f>
        <v>Maio</v>
      </c>
      <c r="N355" s="24" t="str">
        <f t="shared" si="23"/>
        <v xml:space="preserve">RI </v>
      </c>
    </row>
    <row r="356" spans="1:14" ht="57" customHeight="1" x14ac:dyDescent="0.2">
      <c r="A356" s="24" t="s">
        <v>613</v>
      </c>
      <c r="B356" s="25">
        <v>45797</v>
      </c>
      <c r="C356" s="26">
        <v>19222</v>
      </c>
      <c r="D356" s="26" t="s">
        <v>91</v>
      </c>
      <c r="E356" s="27" t="s">
        <v>625</v>
      </c>
      <c r="F356" s="28" t="s">
        <v>633</v>
      </c>
      <c r="G356" s="26" t="s">
        <v>68</v>
      </c>
      <c r="H356" s="29">
        <v>580.55999999999995</v>
      </c>
      <c r="J356" s="29">
        <f t="shared" si="20"/>
        <v>580.55999999999995</v>
      </c>
      <c r="K356" s="29">
        <f t="shared" si="21"/>
        <v>0</v>
      </c>
      <c r="L356" s="24">
        <f t="shared" si="22"/>
        <v>5</v>
      </c>
      <c r="M356" s="24" t="str">
        <f>VLOOKUP(L356,mês!A:B,2,0)</f>
        <v>Maio</v>
      </c>
      <c r="N356" s="24" t="str">
        <f t="shared" si="23"/>
        <v xml:space="preserve">RI </v>
      </c>
    </row>
    <row r="357" spans="1:14" ht="57" customHeight="1" x14ac:dyDescent="0.2">
      <c r="A357" s="24" t="s">
        <v>613</v>
      </c>
      <c r="B357" s="25">
        <v>45802</v>
      </c>
      <c r="C357" s="26">
        <v>19236</v>
      </c>
      <c r="D357" s="26" t="s">
        <v>91</v>
      </c>
      <c r="E357" s="27" t="s">
        <v>614</v>
      </c>
      <c r="F357" s="28" t="s">
        <v>634</v>
      </c>
      <c r="G357" s="26" t="s">
        <v>68</v>
      </c>
      <c r="H357" s="29">
        <v>152.63999999999999</v>
      </c>
      <c r="J357" s="29">
        <f t="shared" si="20"/>
        <v>152.63999999999999</v>
      </c>
      <c r="K357" s="29">
        <f t="shared" si="21"/>
        <v>0</v>
      </c>
      <c r="L357" s="24">
        <f t="shared" si="22"/>
        <v>5</v>
      </c>
      <c r="M357" s="24" t="str">
        <f>VLOOKUP(L357,mês!A:B,2,0)</f>
        <v>Maio</v>
      </c>
      <c r="N357" s="24" t="str">
        <f t="shared" si="23"/>
        <v xml:space="preserve">RI </v>
      </c>
    </row>
    <row r="358" spans="1:14" ht="57" customHeight="1" x14ac:dyDescent="0.2">
      <c r="A358" s="24" t="s">
        <v>613</v>
      </c>
      <c r="B358" s="25">
        <v>45802</v>
      </c>
      <c r="C358" s="26">
        <v>19237</v>
      </c>
      <c r="D358" s="26" t="s">
        <v>91</v>
      </c>
      <c r="E358" s="27" t="s">
        <v>614</v>
      </c>
      <c r="F358" s="28" t="s">
        <v>634</v>
      </c>
      <c r="G358" s="26" t="s">
        <v>68</v>
      </c>
      <c r="H358" s="29">
        <v>62.9</v>
      </c>
      <c r="J358" s="29">
        <f t="shared" si="20"/>
        <v>62.9</v>
      </c>
      <c r="K358" s="29">
        <f t="shared" si="21"/>
        <v>0</v>
      </c>
      <c r="L358" s="24">
        <f t="shared" si="22"/>
        <v>5</v>
      </c>
      <c r="M358" s="24" t="str">
        <f>VLOOKUP(L358,mês!A:B,2,0)</f>
        <v>Maio</v>
      </c>
      <c r="N358" s="24" t="str">
        <f t="shared" si="23"/>
        <v xml:space="preserve">RI </v>
      </c>
    </row>
    <row r="359" spans="1:14" ht="57" customHeight="1" x14ac:dyDescent="0.2">
      <c r="A359" s="24" t="s">
        <v>613</v>
      </c>
      <c r="B359" s="25">
        <v>45814</v>
      </c>
      <c r="C359" s="26">
        <v>19301</v>
      </c>
      <c r="D359" s="26" t="s">
        <v>91</v>
      </c>
      <c r="E359" s="27" t="s">
        <v>625</v>
      </c>
      <c r="F359" s="28" t="s">
        <v>635</v>
      </c>
      <c r="G359" s="26" t="s">
        <v>108</v>
      </c>
      <c r="H359" s="29">
        <v>85.63</v>
      </c>
      <c r="J359" s="29">
        <f t="shared" si="20"/>
        <v>0</v>
      </c>
      <c r="K359" s="29">
        <f t="shared" si="21"/>
        <v>85.63</v>
      </c>
      <c r="L359" s="24">
        <f t="shared" si="22"/>
        <v>6</v>
      </c>
      <c r="M359" s="24" t="str">
        <f>VLOOKUP(L359,mês!A:B,2,0)</f>
        <v>Junho</v>
      </c>
      <c r="N359" s="24" t="str">
        <f t="shared" si="23"/>
        <v xml:space="preserve">RI </v>
      </c>
    </row>
    <row r="360" spans="1:14" ht="57" customHeight="1" x14ac:dyDescent="0.2">
      <c r="A360" s="24" t="s">
        <v>613</v>
      </c>
      <c r="B360" s="25">
        <v>45817</v>
      </c>
      <c r="C360" s="26">
        <v>19308</v>
      </c>
      <c r="D360" s="26" t="s">
        <v>91</v>
      </c>
      <c r="E360" s="27" t="s">
        <v>625</v>
      </c>
      <c r="F360" s="28" t="s">
        <v>636</v>
      </c>
      <c r="G360" s="26" t="s">
        <v>108</v>
      </c>
      <c r="H360" s="29">
        <v>191.48</v>
      </c>
      <c r="J360" s="29">
        <f t="shared" si="20"/>
        <v>0</v>
      </c>
      <c r="K360" s="29">
        <f t="shared" si="21"/>
        <v>191.48</v>
      </c>
      <c r="L360" s="24">
        <f t="shared" si="22"/>
        <v>6</v>
      </c>
      <c r="M360" s="24" t="str">
        <f>VLOOKUP(L360,mês!A:B,2,0)</f>
        <v>Junho</v>
      </c>
      <c r="N360" s="24" t="str">
        <f t="shared" si="23"/>
        <v xml:space="preserve">RI </v>
      </c>
    </row>
    <row r="361" spans="1:14" ht="57" customHeight="1" x14ac:dyDescent="0.2">
      <c r="A361" s="24" t="s">
        <v>613</v>
      </c>
      <c r="B361" s="25">
        <v>45819</v>
      </c>
      <c r="C361" s="26">
        <v>19313</v>
      </c>
      <c r="D361" s="26" t="s">
        <v>91</v>
      </c>
      <c r="E361" s="27" t="s">
        <v>625</v>
      </c>
      <c r="F361" s="28" t="s">
        <v>637</v>
      </c>
      <c r="G361" s="26" t="s">
        <v>108</v>
      </c>
      <c r="H361" s="29">
        <v>235</v>
      </c>
      <c r="J361" s="29">
        <f t="shared" si="20"/>
        <v>0</v>
      </c>
      <c r="K361" s="29">
        <f t="shared" si="21"/>
        <v>235</v>
      </c>
      <c r="L361" s="24">
        <f t="shared" si="22"/>
        <v>6</v>
      </c>
      <c r="M361" s="24" t="str">
        <f>VLOOKUP(L361,mês!A:B,2,0)</f>
        <v>Junho</v>
      </c>
      <c r="N361" s="24" t="str">
        <f t="shared" si="23"/>
        <v xml:space="preserve">RI </v>
      </c>
    </row>
    <row r="362" spans="1:14" ht="57" customHeight="1" x14ac:dyDescent="0.2">
      <c r="A362" s="24" t="s">
        <v>613</v>
      </c>
      <c r="B362" s="25">
        <v>45825</v>
      </c>
      <c r="C362" s="26">
        <v>19319</v>
      </c>
      <c r="D362" s="26" t="s">
        <v>91</v>
      </c>
      <c r="E362" s="27" t="s">
        <v>629</v>
      </c>
      <c r="F362" s="28" t="s">
        <v>638</v>
      </c>
      <c r="G362" s="26" t="s">
        <v>108</v>
      </c>
      <c r="H362" s="29">
        <v>140.72</v>
      </c>
      <c r="J362" s="29">
        <f t="shared" si="20"/>
        <v>0</v>
      </c>
      <c r="K362" s="29">
        <f t="shared" si="21"/>
        <v>140.72</v>
      </c>
      <c r="L362" s="24">
        <f t="shared" si="22"/>
        <v>6</v>
      </c>
      <c r="M362" s="24" t="str">
        <f>VLOOKUP(L362,mês!A:B,2,0)</f>
        <v>Junho</v>
      </c>
      <c r="N362" s="24" t="str">
        <f t="shared" si="23"/>
        <v xml:space="preserve">RI </v>
      </c>
    </row>
    <row r="363" spans="1:14" ht="57" customHeight="1" x14ac:dyDescent="0.2">
      <c r="A363" s="24" t="s">
        <v>613</v>
      </c>
      <c r="B363" s="25">
        <v>45840</v>
      </c>
      <c r="C363" s="26">
        <v>19341</v>
      </c>
      <c r="D363" s="26" t="s">
        <v>91</v>
      </c>
      <c r="E363" s="27" t="s">
        <v>625</v>
      </c>
      <c r="F363" s="28" t="s">
        <v>639</v>
      </c>
      <c r="G363" s="26" t="s">
        <v>108</v>
      </c>
      <c r="H363" s="29">
        <v>159.94999999999999</v>
      </c>
      <c r="J363" s="29">
        <f t="shared" si="20"/>
        <v>0</v>
      </c>
      <c r="K363" s="29">
        <f t="shared" si="21"/>
        <v>159.94999999999999</v>
      </c>
      <c r="L363" s="24">
        <f t="shared" si="22"/>
        <v>7</v>
      </c>
      <c r="M363" s="24" t="str">
        <f>VLOOKUP(L363,mês!A:B,2,0)</f>
        <v>Julho</v>
      </c>
      <c r="N363" s="24" t="str">
        <f t="shared" si="23"/>
        <v xml:space="preserve">RI </v>
      </c>
    </row>
    <row r="364" spans="1:14" ht="57" customHeight="1" x14ac:dyDescent="0.2">
      <c r="A364" s="24" t="s">
        <v>613</v>
      </c>
      <c r="B364" s="25">
        <v>45846</v>
      </c>
      <c r="C364" s="26">
        <v>19352</v>
      </c>
      <c r="D364" s="26" t="s">
        <v>91</v>
      </c>
      <c r="E364" s="27" t="s">
        <v>625</v>
      </c>
      <c r="F364" s="28" t="s">
        <v>640</v>
      </c>
      <c r="G364" s="26" t="s">
        <v>108</v>
      </c>
      <c r="H364" s="29">
        <v>255</v>
      </c>
      <c r="J364" s="29">
        <f t="shared" si="20"/>
        <v>0</v>
      </c>
      <c r="K364" s="29">
        <f t="shared" si="21"/>
        <v>255</v>
      </c>
      <c r="L364" s="24">
        <f t="shared" si="22"/>
        <v>7</v>
      </c>
      <c r="M364" s="24" t="str">
        <f>VLOOKUP(L364,mês!A:B,2,0)</f>
        <v>Julho</v>
      </c>
      <c r="N364" s="24" t="str">
        <f t="shared" si="23"/>
        <v xml:space="preserve">RI </v>
      </c>
    </row>
    <row r="365" spans="1:14" ht="57" customHeight="1" x14ac:dyDescent="0.2">
      <c r="A365" s="24" t="s">
        <v>641</v>
      </c>
      <c r="B365" s="25">
        <v>45734</v>
      </c>
      <c r="C365" s="26">
        <v>19035</v>
      </c>
      <c r="D365" s="26" t="s">
        <v>80</v>
      </c>
      <c r="E365" s="27" t="s">
        <v>81</v>
      </c>
      <c r="F365" s="28" t="s">
        <v>642</v>
      </c>
      <c r="G365" s="26" t="s">
        <v>68</v>
      </c>
      <c r="H365" s="29">
        <v>2400</v>
      </c>
      <c r="J365" s="29">
        <f t="shared" si="20"/>
        <v>2400</v>
      </c>
      <c r="K365" s="29">
        <f t="shared" si="21"/>
        <v>0</v>
      </c>
      <c r="L365" s="24">
        <f t="shared" si="22"/>
        <v>3</v>
      </c>
      <c r="M365" s="24" t="str">
        <f>VLOOKUP(L365,mês!A:B,2,0)</f>
        <v>Março</v>
      </c>
      <c r="N365" s="24" t="str">
        <f t="shared" si="23"/>
        <v xml:space="preserve">RD Básico </v>
      </c>
    </row>
    <row r="366" spans="1:14" ht="57" customHeight="1" x14ac:dyDescent="0.2">
      <c r="A366" s="24" t="s">
        <v>643</v>
      </c>
      <c r="B366" s="25">
        <v>45686</v>
      </c>
      <c r="C366" s="26">
        <v>18886</v>
      </c>
      <c r="D366" s="26" t="s">
        <v>359</v>
      </c>
      <c r="E366" s="27" t="s">
        <v>644</v>
      </c>
      <c r="F366" s="28" t="s">
        <v>645</v>
      </c>
      <c r="G366" s="26" t="s">
        <v>68</v>
      </c>
      <c r="H366" s="29">
        <v>625300</v>
      </c>
      <c r="J366" s="29">
        <f t="shared" si="20"/>
        <v>625300</v>
      </c>
      <c r="K366" s="29">
        <f t="shared" si="21"/>
        <v>0</v>
      </c>
      <c r="L366" s="24">
        <f t="shared" si="22"/>
        <v>1</v>
      </c>
      <c r="M366" s="24" t="str">
        <f>VLOOKUP(L366,mês!A:B,2,0)</f>
        <v>Janeiro</v>
      </c>
      <c r="N366" s="24" t="str">
        <f t="shared" si="23"/>
        <v xml:space="preserve">Diretoria </v>
      </c>
    </row>
    <row r="367" spans="1:14" ht="57" customHeight="1" x14ac:dyDescent="0.2">
      <c r="A367" s="24" t="s">
        <v>646</v>
      </c>
      <c r="B367" s="25">
        <v>45764</v>
      </c>
      <c r="C367" s="26">
        <v>19120</v>
      </c>
      <c r="D367" s="26" t="s">
        <v>65</v>
      </c>
      <c r="E367" s="27" t="s">
        <v>647</v>
      </c>
      <c r="F367" s="28" t="s">
        <v>648</v>
      </c>
      <c r="G367" s="26" t="s">
        <v>68</v>
      </c>
      <c r="H367" s="29">
        <v>20000</v>
      </c>
      <c r="J367" s="29">
        <f t="shared" si="20"/>
        <v>20000</v>
      </c>
      <c r="K367" s="29">
        <f t="shared" si="21"/>
        <v>0</v>
      </c>
      <c r="L367" s="24">
        <f t="shared" si="22"/>
        <v>4</v>
      </c>
      <c r="M367" s="24" t="str">
        <f>VLOOKUP(L367,mês!A:B,2,0)</f>
        <v>Abril</v>
      </c>
      <c r="N367" s="24" t="str">
        <f t="shared" si="23"/>
        <v xml:space="preserve">Diretoria </v>
      </c>
    </row>
    <row r="368" spans="1:14" ht="57" customHeight="1" x14ac:dyDescent="0.2">
      <c r="A368" s="24" t="s">
        <v>646</v>
      </c>
      <c r="B368" s="25">
        <v>45814</v>
      </c>
      <c r="C368" s="26">
        <v>19302</v>
      </c>
      <c r="D368" s="26" t="s">
        <v>65</v>
      </c>
      <c r="E368" s="27" t="s">
        <v>649</v>
      </c>
      <c r="F368" s="28" t="s">
        <v>650</v>
      </c>
      <c r="G368" s="26" t="s">
        <v>68</v>
      </c>
      <c r="H368" s="29">
        <v>56000</v>
      </c>
      <c r="J368" s="29">
        <f t="shared" si="20"/>
        <v>56000</v>
      </c>
      <c r="K368" s="29">
        <f t="shared" si="21"/>
        <v>0</v>
      </c>
      <c r="L368" s="24">
        <f t="shared" si="22"/>
        <v>6</v>
      </c>
      <c r="M368" s="24" t="str">
        <f>VLOOKUP(L368,mês!A:B,2,0)</f>
        <v>Junho</v>
      </c>
      <c r="N368" s="24" t="str">
        <f t="shared" si="23"/>
        <v xml:space="preserve">Diretoria </v>
      </c>
    </row>
    <row r="369" spans="1:14" ht="57" customHeight="1" x14ac:dyDescent="0.2">
      <c r="A369" s="24" t="s">
        <v>651</v>
      </c>
      <c r="B369" s="25">
        <v>45672</v>
      </c>
      <c r="C369" s="26">
        <v>18838</v>
      </c>
      <c r="D369" s="26" t="s">
        <v>237</v>
      </c>
      <c r="E369" s="27" t="s">
        <v>652</v>
      </c>
      <c r="F369" s="28" t="s">
        <v>653</v>
      </c>
      <c r="G369" s="26" t="s">
        <v>68</v>
      </c>
      <c r="H369" s="29">
        <v>3634</v>
      </c>
      <c r="J369" s="29">
        <f t="shared" si="20"/>
        <v>3634</v>
      </c>
      <c r="K369" s="29">
        <f t="shared" si="21"/>
        <v>0</v>
      </c>
      <c r="L369" s="24">
        <f t="shared" si="22"/>
        <v>1</v>
      </c>
      <c r="M369" s="24" t="str">
        <f>VLOOKUP(L369,mês!A:B,2,0)</f>
        <v>Janeiro</v>
      </c>
      <c r="N369" s="24" t="str">
        <f t="shared" si="23"/>
        <v xml:space="preserve">RD </v>
      </c>
    </row>
    <row r="370" spans="1:14" ht="57" customHeight="1" x14ac:dyDescent="0.2">
      <c r="A370" s="24" t="s">
        <v>651</v>
      </c>
      <c r="B370" s="25">
        <v>45692</v>
      </c>
      <c r="C370" s="26">
        <v>18918</v>
      </c>
      <c r="D370" s="26" t="s">
        <v>237</v>
      </c>
      <c r="E370" s="27" t="s">
        <v>136</v>
      </c>
      <c r="F370" s="28" t="s">
        <v>654</v>
      </c>
      <c r="G370" s="26" t="s">
        <v>68</v>
      </c>
      <c r="H370" s="29">
        <v>3634</v>
      </c>
      <c r="J370" s="29">
        <f t="shared" si="20"/>
        <v>3634</v>
      </c>
      <c r="K370" s="29">
        <f t="shared" si="21"/>
        <v>0</v>
      </c>
      <c r="L370" s="24">
        <f t="shared" si="22"/>
        <v>2</v>
      </c>
      <c r="M370" s="24" t="str">
        <f>VLOOKUP(L370,mês!A:B,2,0)</f>
        <v>Fevereiro</v>
      </c>
      <c r="N370" s="24" t="str">
        <f t="shared" si="23"/>
        <v xml:space="preserve">RD </v>
      </c>
    </row>
    <row r="371" spans="1:14" ht="57" customHeight="1" x14ac:dyDescent="0.2">
      <c r="A371" s="24" t="s">
        <v>655</v>
      </c>
      <c r="C371" s="26">
        <v>18914</v>
      </c>
      <c r="D371" s="26" t="s">
        <v>135</v>
      </c>
      <c r="E371" s="27" t="s">
        <v>656</v>
      </c>
      <c r="F371" s="28" t="s">
        <v>657</v>
      </c>
      <c r="G371" s="26" t="s">
        <v>68</v>
      </c>
      <c r="H371" s="29">
        <v>800</v>
      </c>
      <c r="J371" s="29">
        <f t="shared" si="20"/>
        <v>800</v>
      </c>
      <c r="K371" s="29">
        <f t="shared" si="21"/>
        <v>0</v>
      </c>
      <c r="L371" s="24">
        <f t="shared" si="22"/>
        <v>1</v>
      </c>
      <c r="M371" s="24" t="str">
        <f>VLOOKUP(L371,mês!A:B,2,0)</f>
        <v>Janeiro</v>
      </c>
      <c r="N371" s="24" t="str">
        <f t="shared" si="23"/>
        <v xml:space="preserve">RI </v>
      </c>
    </row>
    <row r="372" spans="1:14" ht="57" customHeight="1" x14ac:dyDescent="0.2">
      <c r="A372" s="24" t="s">
        <v>658</v>
      </c>
      <c r="B372" s="25">
        <v>45698</v>
      </c>
      <c r="C372" s="26">
        <v>18948</v>
      </c>
      <c r="D372" s="26" t="s">
        <v>115</v>
      </c>
      <c r="E372" s="27" t="s">
        <v>659</v>
      </c>
      <c r="F372" s="28" t="s">
        <v>660</v>
      </c>
      <c r="G372" s="26" t="s">
        <v>68</v>
      </c>
      <c r="H372" s="29">
        <v>702.4</v>
      </c>
      <c r="J372" s="29">
        <f t="shared" si="20"/>
        <v>702.4</v>
      </c>
      <c r="K372" s="29">
        <f t="shared" si="21"/>
        <v>0</v>
      </c>
      <c r="L372" s="24">
        <f t="shared" si="22"/>
        <v>2</v>
      </c>
      <c r="M372" s="24" t="str">
        <f>VLOOKUP(L372,mês!A:B,2,0)</f>
        <v>Fevereiro</v>
      </c>
      <c r="N372" s="24" t="str">
        <f t="shared" si="23"/>
        <v xml:space="preserve">RD </v>
      </c>
    </row>
    <row r="373" spans="1:14" ht="57" customHeight="1" x14ac:dyDescent="0.2">
      <c r="A373" s="24" t="s">
        <v>661</v>
      </c>
      <c r="B373" s="25">
        <v>45785</v>
      </c>
      <c r="C373" s="26">
        <v>19194</v>
      </c>
      <c r="D373" s="26" t="s">
        <v>91</v>
      </c>
      <c r="E373" s="27" t="s">
        <v>126</v>
      </c>
      <c r="F373" s="28" t="s">
        <v>662</v>
      </c>
      <c r="G373" s="26" t="s">
        <v>68</v>
      </c>
      <c r="H373" s="29">
        <v>12850.43</v>
      </c>
      <c r="J373" s="29">
        <f t="shared" si="20"/>
        <v>12850.43</v>
      </c>
      <c r="K373" s="29">
        <f t="shared" si="21"/>
        <v>0</v>
      </c>
      <c r="L373" s="24">
        <f t="shared" si="22"/>
        <v>5</v>
      </c>
      <c r="M373" s="24" t="str">
        <f>VLOOKUP(L373,mês!A:B,2,0)</f>
        <v>Maio</v>
      </c>
      <c r="N373" s="24" t="str">
        <f t="shared" si="23"/>
        <v xml:space="preserve">RD </v>
      </c>
    </row>
    <row r="374" spans="1:14" ht="57" customHeight="1" x14ac:dyDescent="0.2">
      <c r="A374" s="24" t="s">
        <v>661</v>
      </c>
      <c r="B374" s="25">
        <v>45811</v>
      </c>
      <c r="C374" s="26">
        <v>19281</v>
      </c>
      <c r="D374" s="26" t="s">
        <v>91</v>
      </c>
      <c r="E374" s="27" t="s">
        <v>234</v>
      </c>
      <c r="F374" s="28" t="s">
        <v>663</v>
      </c>
      <c r="G374" s="26" t="s">
        <v>68</v>
      </c>
      <c r="H374" s="29">
        <v>1957.81</v>
      </c>
      <c r="J374" s="29">
        <f t="shared" si="20"/>
        <v>1957.81</v>
      </c>
      <c r="K374" s="29">
        <f t="shared" si="21"/>
        <v>0</v>
      </c>
      <c r="L374" s="24">
        <f t="shared" si="22"/>
        <v>6</v>
      </c>
      <c r="M374" s="24" t="str">
        <f>VLOOKUP(L374,mês!A:B,2,0)</f>
        <v>Junho</v>
      </c>
      <c r="N374" s="24" t="str">
        <f t="shared" si="23"/>
        <v xml:space="preserve">RD </v>
      </c>
    </row>
    <row r="375" spans="1:14" ht="57" customHeight="1" x14ac:dyDescent="0.2">
      <c r="A375" s="24" t="s">
        <v>664</v>
      </c>
      <c r="B375" s="25">
        <v>45672</v>
      </c>
      <c r="C375" s="26">
        <v>18837</v>
      </c>
      <c r="D375" s="26" t="s">
        <v>237</v>
      </c>
      <c r="E375" s="27" t="s">
        <v>652</v>
      </c>
      <c r="F375" s="28" t="s">
        <v>665</v>
      </c>
      <c r="G375" s="26" t="s">
        <v>68</v>
      </c>
      <c r="H375" s="29">
        <v>5173.01</v>
      </c>
      <c r="J375" s="29">
        <f t="shared" si="20"/>
        <v>5173.01</v>
      </c>
      <c r="K375" s="29">
        <f t="shared" si="21"/>
        <v>0</v>
      </c>
      <c r="L375" s="24">
        <f t="shared" si="22"/>
        <v>1</v>
      </c>
      <c r="M375" s="24" t="str">
        <f>VLOOKUP(L375,mês!A:B,2,0)</f>
        <v>Janeiro</v>
      </c>
      <c r="N375" s="24" t="str">
        <f t="shared" si="23"/>
        <v xml:space="preserve">RD </v>
      </c>
    </row>
    <row r="376" spans="1:14" ht="57" customHeight="1" x14ac:dyDescent="0.2">
      <c r="A376" s="24" t="s">
        <v>664</v>
      </c>
      <c r="B376" s="25">
        <v>45692</v>
      </c>
      <c r="C376" s="26">
        <v>18917</v>
      </c>
      <c r="D376" s="26" t="s">
        <v>237</v>
      </c>
      <c r="E376" s="27" t="s">
        <v>136</v>
      </c>
      <c r="F376" s="28" t="s">
        <v>666</v>
      </c>
      <c r="G376" s="26" t="s">
        <v>68</v>
      </c>
      <c r="H376" s="29">
        <v>5173.01</v>
      </c>
      <c r="J376" s="29">
        <f t="shared" si="20"/>
        <v>5173.01</v>
      </c>
      <c r="K376" s="29">
        <f t="shared" si="21"/>
        <v>0</v>
      </c>
      <c r="L376" s="24">
        <f t="shared" si="22"/>
        <v>2</v>
      </c>
      <c r="M376" s="24" t="str">
        <f>VLOOKUP(L376,mês!A:B,2,0)</f>
        <v>Fevereiro</v>
      </c>
      <c r="N376" s="24" t="str">
        <f t="shared" si="23"/>
        <v xml:space="preserve">RD </v>
      </c>
    </row>
    <row r="377" spans="1:14" ht="57" customHeight="1" x14ac:dyDescent="0.2">
      <c r="A377" s="24" t="s">
        <v>667</v>
      </c>
      <c r="B377" s="25">
        <v>45681</v>
      </c>
      <c r="C377" s="26">
        <v>18867</v>
      </c>
      <c r="D377" s="26" t="s">
        <v>65</v>
      </c>
      <c r="E377" s="27" t="s">
        <v>508</v>
      </c>
      <c r="F377" s="28" t="s">
        <v>668</v>
      </c>
      <c r="G377" s="26" t="s">
        <v>68</v>
      </c>
      <c r="H377" s="29">
        <v>240000</v>
      </c>
      <c r="J377" s="29">
        <f t="shared" si="20"/>
        <v>240000</v>
      </c>
      <c r="K377" s="29">
        <f t="shared" si="21"/>
        <v>0</v>
      </c>
      <c r="L377" s="24">
        <f t="shared" si="22"/>
        <v>1</v>
      </c>
      <c r="M377" s="24" t="str">
        <f>VLOOKUP(L377,mês!A:B,2,0)</f>
        <v>Janeiro</v>
      </c>
      <c r="N377" s="24" t="str">
        <f t="shared" si="23"/>
        <v xml:space="preserve">Diretoria </v>
      </c>
    </row>
    <row r="378" spans="1:14" ht="57" customHeight="1" x14ac:dyDescent="0.2">
      <c r="A378" s="24" t="s">
        <v>669</v>
      </c>
      <c r="B378" s="25">
        <v>45687</v>
      </c>
      <c r="C378" s="26">
        <v>18897</v>
      </c>
      <c r="D378" s="26" t="s">
        <v>65</v>
      </c>
      <c r="E378" s="27" t="s">
        <v>116</v>
      </c>
      <c r="F378" s="28" t="s">
        <v>670</v>
      </c>
      <c r="G378" s="26" t="s">
        <v>68</v>
      </c>
      <c r="H378" s="29">
        <v>26.08</v>
      </c>
      <c r="J378" s="29">
        <f t="shared" si="20"/>
        <v>26.08</v>
      </c>
      <c r="K378" s="29">
        <f t="shared" si="21"/>
        <v>0</v>
      </c>
      <c r="L378" s="24">
        <f t="shared" si="22"/>
        <v>1</v>
      </c>
      <c r="M378" s="24" t="str">
        <f>VLOOKUP(L378,mês!A:B,2,0)</f>
        <v>Janeiro</v>
      </c>
      <c r="N378" s="24" t="str">
        <f t="shared" si="23"/>
        <v xml:space="preserve">Diretoria </v>
      </c>
    </row>
    <row r="379" spans="1:14" ht="57" customHeight="1" x14ac:dyDescent="0.2">
      <c r="A379" s="24" t="s">
        <v>669</v>
      </c>
      <c r="B379" s="25">
        <v>45772</v>
      </c>
      <c r="C379" s="26">
        <v>19142</v>
      </c>
      <c r="D379" s="26" t="s">
        <v>65</v>
      </c>
      <c r="E379" s="27" t="s">
        <v>671</v>
      </c>
      <c r="F379" s="28" t="s">
        <v>672</v>
      </c>
      <c r="G379" s="26" t="s">
        <v>68</v>
      </c>
      <c r="H379" s="29">
        <v>1499.78</v>
      </c>
      <c r="J379" s="29">
        <f t="shared" si="20"/>
        <v>1499.78</v>
      </c>
      <c r="K379" s="29">
        <f t="shared" si="21"/>
        <v>0</v>
      </c>
      <c r="L379" s="24">
        <f t="shared" si="22"/>
        <v>4</v>
      </c>
      <c r="M379" s="24" t="str">
        <f>VLOOKUP(L379,mês!A:B,2,0)</f>
        <v>Abril</v>
      </c>
      <c r="N379" s="24" t="str">
        <f t="shared" si="23"/>
        <v xml:space="preserve">Diretoria </v>
      </c>
    </row>
    <row r="380" spans="1:14" ht="57" customHeight="1" x14ac:dyDescent="0.2">
      <c r="A380" s="24" t="s">
        <v>669</v>
      </c>
      <c r="B380" s="25">
        <v>45814</v>
      </c>
      <c r="C380" s="26">
        <v>19303</v>
      </c>
      <c r="D380" s="26" t="s">
        <v>65</v>
      </c>
      <c r="E380" s="27" t="s">
        <v>112</v>
      </c>
      <c r="F380" s="28" t="s">
        <v>673</v>
      </c>
      <c r="G380" s="26" t="s">
        <v>68</v>
      </c>
      <c r="H380" s="29">
        <v>7800</v>
      </c>
      <c r="J380" s="29">
        <f t="shared" si="20"/>
        <v>7800</v>
      </c>
      <c r="K380" s="29">
        <f t="shared" si="21"/>
        <v>0</v>
      </c>
      <c r="L380" s="24">
        <f t="shared" si="22"/>
        <v>6</v>
      </c>
      <c r="M380" s="24" t="str">
        <f>VLOOKUP(L380,mês!A:B,2,0)</f>
        <v>Junho</v>
      </c>
      <c r="N380" s="24" t="str">
        <f t="shared" si="23"/>
        <v xml:space="preserve">Diretoria </v>
      </c>
    </row>
    <row r="381" spans="1:14" ht="57" customHeight="1" x14ac:dyDescent="0.2">
      <c r="A381" s="24" t="s">
        <v>674</v>
      </c>
      <c r="B381" s="25">
        <v>45707</v>
      </c>
      <c r="C381" s="26">
        <v>18973</v>
      </c>
      <c r="D381" s="26" t="s">
        <v>139</v>
      </c>
      <c r="E381" s="27" t="s">
        <v>126</v>
      </c>
      <c r="F381" s="28" t="s">
        <v>675</v>
      </c>
      <c r="G381" s="26" t="s">
        <v>68</v>
      </c>
      <c r="H381" s="29">
        <v>16408.22</v>
      </c>
      <c r="J381" s="29">
        <f t="shared" si="20"/>
        <v>16408.22</v>
      </c>
      <c r="K381" s="29">
        <f t="shared" si="21"/>
        <v>0</v>
      </c>
      <c r="L381" s="24">
        <f t="shared" si="22"/>
        <v>2</v>
      </c>
      <c r="M381" s="24" t="str">
        <f>VLOOKUP(L381,mês!A:B,2,0)</f>
        <v>Fevereiro</v>
      </c>
      <c r="N381" s="24" t="str">
        <f t="shared" si="23"/>
        <v xml:space="preserve">RD </v>
      </c>
    </row>
    <row r="382" spans="1:14" ht="57" customHeight="1" x14ac:dyDescent="0.2">
      <c r="A382" s="24" t="s">
        <v>674</v>
      </c>
      <c r="B382" s="25">
        <v>45784</v>
      </c>
      <c r="C382" s="26">
        <v>19188</v>
      </c>
      <c r="D382" s="26" t="s">
        <v>139</v>
      </c>
      <c r="E382" s="27" t="s">
        <v>126</v>
      </c>
      <c r="F382" s="28" t="s">
        <v>676</v>
      </c>
      <c r="G382" s="26" t="s">
        <v>68</v>
      </c>
      <c r="H382" s="29">
        <v>5491.58</v>
      </c>
      <c r="J382" s="29">
        <f t="shared" si="20"/>
        <v>5491.58</v>
      </c>
      <c r="K382" s="29">
        <f t="shared" si="21"/>
        <v>0</v>
      </c>
      <c r="L382" s="24">
        <f t="shared" si="22"/>
        <v>5</v>
      </c>
      <c r="M382" s="24" t="str">
        <f>VLOOKUP(L382,mês!A:B,2,0)</f>
        <v>Maio</v>
      </c>
      <c r="N382" s="24" t="str">
        <f t="shared" si="23"/>
        <v xml:space="preserve">RD </v>
      </c>
    </row>
    <row r="383" spans="1:14" ht="57" customHeight="1" x14ac:dyDescent="0.2">
      <c r="A383" s="24" t="s">
        <v>677</v>
      </c>
      <c r="B383" s="25">
        <v>45789</v>
      </c>
      <c r="C383" s="26">
        <v>19203</v>
      </c>
      <c r="D383" s="26" t="s">
        <v>111</v>
      </c>
      <c r="E383" s="27" t="s">
        <v>678</v>
      </c>
      <c r="F383" s="28" t="s">
        <v>679</v>
      </c>
      <c r="G383" s="26" t="s">
        <v>68</v>
      </c>
      <c r="H383" s="29">
        <v>999</v>
      </c>
      <c r="J383" s="29">
        <f t="shared" si="20"/>
        <v>999</v>
      </c>
      <c r="K383" s="29">
        <f t="shared" si="21"/>
        <v>0</v>
      </c>
      <c r="L383" s="24">
        <f t="shared" si="22"/>
        <v>5</v>
      </c>
      <c r="M383" s="24" t="str">
        <f>VLOOKUP(L383,mês!A:B,2,0)</f>
        <v>Maio</v>
      </c>
      <c r="N383" s="24" t="str">
        <f t="shared" si="23"/>
        <v xml:space="preserve">RD </v>
      </c>
    </row>
    <row r="384" spans="1:14" ht="57" customHeight="1" x14ac:dyDescent="0.2">
      <c r="A384" s="24" t="s">
        <v>677</v>
      </c>
      <c r="B384" s="25">
        <v>45813</v>
      </c>
      <c r="C384" s="26">
        <v>19298</v>
      </c>
      <c r="D384" s="26" t="s">
        <v>111</v>
      </c>
      <c r="E384" s="27" t="s">
        <v>680</v>
      </c>
      <c r="F384" s="28" t="s">
        <v>681</v>
      </c>
      <c r="G384" s="26" t="s">
        <v>68</v>
      </c>
      <c r="H384" s="29">
        <v>3705.62</v>
      </c>
      <c r="J384" s="29">
        <f t="shared" si="20"/>
        <v>3705.62</v>
      </c>
      <c r="K384" s="29">
        <f t="shared" si="21"/>
        <v>0</v>
      </c>
      <c r="L384" s="24">
        <f t="shared" si="22"/>
        <v>6</v>
      </c>
      <c r="M384" s="24" t="str">
        <f>VLOOKUP(L384,mês!A:B,2,0)</f>
        <v>Junho</v>
      </c>
      <c r="N384" s="24" t="str">
        <f t="shared" si="23"/>
        <v xml:space="preserve">RD </v>
      </c>
    </row>
    <row r="385" spans="1:14" ht="57" customHeight="1" x14ac:dyDescent="0.2">
      <c r="A385" s="24" t="s">
        <v>677</v>
      </c>
      <c r="B385" s="25">
        <v>45813</v>
      </c>
      <c r="C385" s="26">
        <v>19299</v>
      </c>
      <c r="D385" s="26" t="s">
        <v>111</v>
      </c>
      <c r="E385" s="27" t="s">
        <v>682</v>
      </c>
      <c r="F385" s="28" t="s">
        <v>683</v>
      </c>
      <c r="G385" s="26" t="s">
        <v>68</v>
      </c>
      <c r="H385" s="29">
        <v>16470.02</v>
      </c>
      <c r="J385" s="29">
        <f t="shared" si="20"/>
        <v>16470.02</v>
      </c>
      <c r="K385" s="29">
        <f t="shared" si="21"/>
        <v>0</v>
      </c>
      <c r="L385" s="24">
        <f t="shared" si="22"/>
        <v>6</v>
      </c>
      <c r="M385" s="24" t="str">
        <f>VLOOKUP(L385,mês!A:B,2,0)</f>
        <v>Junho</v>
      </c>
      <c r="N385" s="24" t="str">
        <f t="shared" si="23"/>
        <v xml:space="preserve">RD </v>
      </c>
    </row>
    <row r="386" spans="1:14" ht="57" customHeight="1" x14ac:dyDescent="0.2">
      <c r="A386" s="24" t="s">
        <v>677</v>
      </c>
      <c r="B386" s="25">
        <v>45820</v>
      </c>
      <c r="C386" s="26">
        <v>19318</v>
      </c>
      <c r="D386" s="26" t="s">
        <v>111</v>
      </c>
      <c r="E386" s="27" t="s">
        <v>684</v>
      </c>
      <c r="F386" s="28" t="s">
        <v>685</v>
      </c>
      <c r="G386" s="26" t="s">
        <v>68</v>
      </c>
      <c r="H386" s="29">
        <v>125</v>
      </c>
      <c r="J386" s="29">
        <f t="shared" si="20"/>
        <v>125</v>
      </c>
      <c r="K386" s="29">
        <f t="shared" si="21"/>
        <v>0</v>
      </c>
      <c r="L386" s="24">
        <f t="shared" si="22"/>
        <v>6</v>
      </c>
      <c r="M386" s="24" t="str">
        <f>VLOOKUP(L386,mês!A:B,2,0)</f>
        <v>Junho</v>
      </c>
      <c r="N386" s="24" t="str">
        <f t="shared" si="23"/>
        <v xml:space="preserve">RD </v>
      </c>
    </row>
    <row r="387" spans="1:14" ht="57" customHeight="1" x14ac:dyDescent="0.2">
      <c r="A387" s="24" t="s">
        <v>677</v>
      </c>
      <c r="B387" s="25">
        <v>45821</v>
      </c>
      <c r="C387" s="26">
        <v>19324</v>
      </c>
      <c r="D387" s="26" t="s">
        <v>111</v>
      </c>
      <c r="E387" s="27" t="s">
        <v>234</v>
      </c>
      <c r="F387" s="28" t="s">
        <v>686</v>
      </c>
      <c r="G387" s="26" t="s">
        <v>68</v>
      </c>
      <c r="H387" s="29">
        <v>9835.23</v>
      </c>
      <c r="J387" s="29">
        <f t="shared" ref="J387:J450" si="24">IF(G387="Não",0,H387)</f>
        <v>9835.23</v>
      </c>
      <c r="K387" s="29">
        <f t="shared" ref="K387:K450" si="25">IF(G387="Não",H387,0)</f>
        <v>0</v>
      </c>
      <c r="L387" s="24">
        <f t="shared" ref="L387:L450" si="26">MONTH(B387)</f>
        <v>6</v>
      </c>
      <c r="M387" s="24" t="str">
        <f>VLOOKUP(L387,mês!A:B,2,0)</f>
        <v>Junho</v>
      </c>
      <c r="N387" s="24" t="str">
        <f t="shared" ref="N387:N450" si="27">LEFT(A387,SEARCH("-",A387)-1)</f>
        <v xml:space="preserve">RD </v>
      </c>
    </row>
    <row r="388" spans="1:14" ht="57" customHeight="1" x14ac:dyDescent="0.2">
      <c r="A388" s="24" t="s">
        <v>687</v>
      </c>
      <c r="B388" s="25">
        <v>45714</v>
      </c>
      <c r="C388" s="26">
        <v>19002</v>
      </c>
      <c r="D388" s="26" t="s">
        <v>111</v>
      </c>
      <c r="E388" s="27" t="s">
        <v>126</v>
      </c>
      <c r="F388" s="28" t="s">
        <v>688</v>
      </c>
      <c r="G388" s="26" t="s">
        <v>68</v>
      </c>
      <c r="H388" s="29">
        <v>14789.89</v>
      </c>
      <c r="J388" s="29">
        <f t="shared" si="24"/>
        <v>14789.89</v>
      </c>
      <c r="K388" s="29">
        <f t="shared" si="25"/>
        <v>0</v>
      </c>
      <c r="L388" s="24">
        <f t="shared" si="26"/>
        <v>2</v>
      </c>
      <c r="M388" s="24" t="str">
        <f>VLOOKUP(L388,mês!A:B,2,0)</f>
        <v>Fevereiro</v>
      </c>
      <c r="N388" s="24" t="str">
        <f t="shared" si="27"/>
        <v xml:space="preserve">RD </v>
      </c>
    </row>
    <row r="389" spans="1:14" ht="57" customHeight="1" x14ac:dyDescent="0.2">
      <c r="A389" s="24" t="s">
        <v>687</v>
      </c>
      <c r="B389" s="25">
        <v>45810</v>
      </c>
      <c r="C389" s="26">
        <v>19277</v>
      </c>
      <c r="D389" s="26" t="s">
        <v>111</v>
      </c>
      <c r="E389" s="27" t="s">
        <v>689</v>
      </c>
      <c r="F389" s="28" t="s">
        <v>690</v>
      </c>
      <c r="G389" s="26" t="s">
        <v>68</v>
      </c>
      <c r="H389" s="29">
        <v>810</v>
      </c>
      <c r="J389" s="29">
        <f t="shared" si="24"/>
        <v>810</v>
      </c>
      <c r="K389" s="29">
        <f t="shared" si="25"/>
        <v>0</v>
      </c>
      <c r="L389" s="24">
        <f t="shared" si="26"/>
        <v>6</v>
      </c>
      <c r="M389" s="24" t="str">
        <f>VLOOKUP(L389,mês!A:B,2,0)</f>
        <v>Junho</v>
      </c>
      <c r="N389" s="24" t="str">
        <f t="shared" si="27"/>
        <v xml:space="preserve">RD </v>
      </c>
    </row>
    <row r="390" spans="1:14" ht="57" customHeight="1" x14ac:dyDescent="0.2">
      <c r="A390" s="24" t="s">
        <v>691</v>
      </c>
      <c r="B390" s="25">
        <v>45693</v>
      </c>
      <c r="C390" s="26">
        <v>18922</v>
      </c>
      <c r="D390" s="26" t="s">
        <v>65</v>
      </c>
      <c r="E390" s="27" t="s">
        <v>126</v>
      </c>
      <c r="F390" s="28" t="s">
        <v>692</v>
      </c>
      <c r="G390" s="26" t="s">
        <v>68</v>
      </c>
      <c r="H390" s="29">
        <v>555.29999999999995</v>
      </c>
      <c r="J390" s="29">
        <f t="shared" si="24"/>
        <v>555.29999999999995</v>
      </c>
      <c r="K390" s="29">
        <f t="shared" si="25"/>
        <v>0</v>
      </c>
      <c r="L390" s="24">
        <f t="shared" si="26"/>
        <v>2</v>
      </c>
      <c r="M390" s="24" t="str">
        <f>VLOOKUP(L390,mês!A:B,2,0)</f>
        <v>Fevereiro</v>
      </c>
      <c r="N390" s="24" t="str">
        <f t="shared" si="27"/>
        <v xml:space="preserve">RD </v>
      </c>
    </row>
    <row r="391" spans="1:14" ht="57" customHeight="1" x14ac:dyDescent="0.2">
      <c r="A391" s="24" t="s">
        <v>691</v>
      </c>
      <c r="B391" s="25">
        <v>45782</v>
      </c>
      <c r="C391" s="26">
        <v>19167</v>
      </c>
      <c r="D391" s="26" t="s">
        <v>65</v>
      </c>
      <c r="E391" s="27" t="s">
        <v>126</v>
      </c>
      <c r="F391" s="28" t="s">
        <v>693</v>
      </c>
      <c r="G391" s="26" t="s">
        <v>68</v>
      </c>
      <c r="H391" s="29">
        <v>12630.91</v>
      </c>
      <c r="J391" s="29">
        <f t="shared" si="24"/>
        <v>12630.91</v>
      </c>
      <c r="K391" s="29">
        <f t="shared" si="25"/>
        <v>0</v>
      </c>
      <c r="L391" s="24">
        <f t="shared" si="26"/>
        <v>5</v>
      </c>
      <c r="M391" s="24" t="str">
        <f>VLOOKUP(L391,mês!A:B,2,0)</f>
        <v>Maio</v>
      </c>
      <c r="N391" s="24" t="str">
        <f t="shared" si="27"/>
        <v xml:space="preserve">RD </v>
      </c>
    </row>
    <row r="392" spans="1:14" ht="57" customHeight="1" x14ac:dyDescent="0.2">
      <c r="A392" s="24" t="s">
        <v>691</v>
      </c>
      <c r="B392" s="25">
        <v>45784</v>
      </c>
      <c r="C392" s="26">
        <v>19185</v>
      </c>
      <c r="D392" s="26" t="s">
        <v>115</v>
      </c>
      <c r="E392" s="27" t="s">
        <v>126</v>
      </c>
      <c r="F392" s="28" t="s">
        <v>694</v>
      </c>
      <c r="G392" s="26" t="s">
        <v>68</v>
      </c>
      <c r="H392" s="29">
        <v>2498.85</v>
      </c>
      <c r="J392" s="29">
        <f t="shared" si="24"/>
        <v>2498.85</v>
      </c>
      <c r="K392" s="29">
        <f t="shared" si="25"/>
        <v>0</v>
      </c>
      <c r="L392" s="24">
        <f t="shared" si="26"/>
        <v>5</v>
      </c>
      <c r="M392" s="24" t="str">
        <f>VLOOKUP(L392,mês!A:B,2,0)</f>
        <v>Maio</v>
      </c>
      <c r="N392" s="24" t="str">
        <f t="shared" si="27"/>
        <v xml:space="preserve">RD </v>
      </c>
    </row>
    <row r="393" spans="1:14" ht="57" customHeight="1" x14ac:dyDescent="0.2">
      <c r="A393" s="24" t="s">
        <v>695</v>
      </c>
      <c r="B393" s="25">
        <v>45714</v>
      </c>
      <c r="C393" s="26">
        <v>19000</v>
      </c>
      <c r="D393" s="26" t="s">
        <v>135</v>
      </c>
      <c r="E393" s="27" t="s">
        <v>696</v>
      </c>
      <c r="F393" s="28" t="s">
        <v>697</v>
      </c>
      <c r="G393" s="26" t="s">
        <v>68</v>
      </c>
      <c r="H393" s="29">
        <v>935</v>
      </c>
      <c r="J393" s="29">
        <f t="shared" si="24"/>
        <v>935</v>
      </c>
      <c r="K393" s="29">
        <f t="shared" si="25"/>
        <v>0</v>
      </c>
      <c r="L393" s="24">
        <f t="shared" si="26"/>
        <v>2</v>
      </c>
      <c r="M393" s="24" t="str">
        <f>VLOOKUP(L393,mês!A:B,2,0)</f>
        <v>Fevereiro</v>
      </c>
      <c r="N393" s="24" t="str">
        <f t="shared" si="27"/>
        <v xml:space="preserve">RD </v>
      </c>
    </row>
    <row r="394" spans="1:14" ht="57" customHeight="1" x14ac:dyDescent="0.2">
      <c r="A394" s="24" t="s">
        <v>695</v>
      </c>
      <c r="B394" s="25">
        <v>45783</v>
      </c>
      <c r="C394" s="26">
        <v>19182</v>
      </c>
      <c r="D394" s="26" t="s">
        <v>135</v>
      </c>
      <c r="E394" s="27" t="s">
        <v>126</v>
      </c>
      <c r="F394" s="28" t="s">
        <v>698</v>
      </c>
      <c r="G394" s="26" t="s">
        <v>68</v>
      </c>
      <c r="H394" s="29">
        <v>2776.5</v>
      </c>
      <c r="J394" s="29">
        <f t="shared" si="24"/>
        <v>2776.5</v>
      </c>
      <c r="K394" s="29">
        <f t="shared" si="25"/>
        <v>0</v>
      </c>
      <c r="L394" s="24">
        <f t="shared" si="26"/>
        <v>5</v>
      </c>
      <c r="M394" s="24" t="str">
        <f>VLOOKUP(L394,mês!A:B,2,0)</f>
        <v>Maio</v>
      </c>
      <c r="N394" s="24" t="str">
        <f t="shared" si="27"/>
        <v xml:space="preserve">RD </v>
      </c>
    </row>
    <row r="395" spans="1:14" ht="57" customHeight="1" x14ac:dyDescent="0.2">
      <c r="A395" s="24" t="s">
        <v>695</v>
      </c>
      <c r="B395" s="25">
        <v>45784</v>
      </c>
      <c r="C395" s="26">
        <v>19186</v>
      </c>
      <c r="D395" s="26" t="s">
        <v>135</v>
      </c>
      <c r="E395" s="27" t="s">
        <v>126</v>
      </c>
      <c r="F395" s="28" t="s">
        <v>699</v>
      </c>
      <c r="G395" s="26" t="s">
        <v>68</v>
      </c>
      <c r="H395" s="29">
        <v>18305.28</v>
      </c>
      <c r="J395" s="29">
        <f t="shared" si="24"/>
        <v>18305.28</v>
      </c>
      <c r="K395" s="29">
        <f t="shared" si="25"/>
        <v>0</v>
      </c>
      <c r="L395" s="24">
        <f t="shared" si="26"/>
        <v>5</v>
      </c>
      <c r="M395" s="24" t="str">
        <f>VLOOKUP(L395,mês!A:B,2,0)</f>
        <v>Maio</v>
      </c>
      <c r="N395" s="24" t="str">
        <f t="shared" si="27"/>
        <v xml:space="preserve">RD </v>
      </c>
    </row>
    <row r="396" spans="1:14" ht="57" customHeight="1" x14ac:dyDescent="0.2">
      <c r="A396" s="24" t="s">
        <v>695</v>
      </c>
      <c r="B396" s="25">
        <v>45805</v>
      </c>
      <c r="C396" s="26">
        <v>19263</v>
      </c>
      <c r="D396" s="26" t="s">
        <v>135</v>
      </c>
      <c r="E396" s="27" t="s">
        <v>696</v>
      </c>
      <c r="F396" s="28" t="s">
        <v>700</v>
      </c>
      <c r="G396" s="26" t="s">
        <v>68</v>
      </c>
      <c r="H396" s="29">
        <v>3139</v>
      </c>
      <c r="J396" s="29">
        <f t="shared" si="24"/>
        <v>3139</v>
      </c>
      <c r="K396" s="29">
        <f t="shared" si="25"/>
        <v>0</v>
      </c>
      <c r="L396" s="24">
        <f t="shared" si="26"/>
        <v>5</v>
      </c>
      <c r="M396" s="24" t="str">
        <f>VLOOKUP(L396,mês!A:B,2,0)</f>
        <v>Maio</v>
      </c>
      <c r="N396" s="24" t="str">
        <f t="shared" si="27"/>
        <v xml:space="preserve">RD </v>
      </c>
    </row>
    <row r="397" spans="1:14" ht="57" customHeight="1" x14ac:dyDescent="0.2">
      <c r="A397" s="24" t="s">
        <v>695</v>
      </c>
      <c r="B397" s="25">
        <v>45821</v>
      </c>
      <c r="C397" s="26">
        <v>19322</v>
      </c>
      <c r="D397" s="26" t="s">
        <v>135</v>
      </c>
      <c r="E397" s="27" t="s">
        <v>696</v>
      </c>
      <c r="F397" s="28" t="s">
        <v>701</v>
      </c>
      <c r="G397" s="26" t="s">
        <v>68</v>
      </c>
      <c r="H397" s="29">
        <v>840</v>
      </c>
      <c r="J397" s="29">
        <f t="shared" si="24"/>
        <v>840</v>
      </c>
      <c r="K397" s="29">
        <f t="shared" si="25"/>
        <v>0</v>
      </c>
      <c r="L397" s="24">
        <f t="shared" si="26"/>
        <v>6</v>
      </c>
      <c r="M397" s="24" t="str">
        <f>VLOOKUP(L397,mês!A:B,2,0)</f>
        <v>Junho</v>
      </c>
      <c r="N397" s="24" t="str">
        <f t="shared" si="27"/>
        <v xml:space="preserve">RD </v>
      </c>
    </row>
    <row r="398" spans="1:14" ht="57" customHeight="1" x14ac:dyDescent="0.2">
      <c r="A398" s="24" t="s">
        <v>702</v>
      </c>
      <c r="B398" s="25">
        <v>45687</v>
      </c>
      <c r="C398" s="26">
        <v>18904</v>
      </c>
      <c r="D398" s="26" t="s">
        <v>139</v>
      </c>
      <c r="E398" s="27" t="s">
        <v>703</v>
      </c>
      <c r="F398" s="28" t="s">
        <v>704</v>
      </c>
      <c r="G398" s="26" t="s">
        <v>68</v>
      </c>
      <c r="H398" s="29">
        <v>101750.39999999999</v>
      </c>
      <c r="J398" s="29">
        <f t="shared" si="24"/>
        <v>101750.39999999999</v>
      </c>
      <c r="K398" s="29">
        <f t="shared" si="25"/>
        <v>0</v>
      </c>
      <c r="L398" s="24">
        <f t="shared" si="26"/>
        <v>1</v>
      </c>
      <c r="M398" s="24" t="str">
        <f>VLOOKUP(L398,mês!A:B,2,0)</f>
        <v>Janeiro</v>
      </c>
      <c r="N398" s="24" t="str">
        <f t="shared" si="27"/>
        <v xml:space="preserve">RD </v>
      </c>
    </row>
    <row r="399" spans="1:14" ht="57" customHeight="1" x14ac:dyDescent="0.2">
      <c r="A399" s="24" t="s">
        <v>705</v>
      </c>
      <c r="B399" s="25">
        <v>45691</v>
      </c>
      <c r="C399" s="26">
        <v>18911</v>
      </c>
      <c r="D399" s="26" t="s">
        <v>111</v>
      </c>
      <c r="E399" s="27" t="s">
        <v>706</v>
      </c>
      <c r="F399" s="28" t="s">
        <v>707</v>
      </c>
      <c r="G399" s="26" t="s">
        <v>68</v>
      </c>
      <c r="H399" s="29">
        <v>9600</v>
      </c>
      <c r="J399" s="29">
        <f t="shared" si="24"/>
        <v>9600</v>
      </c>
      <c r="K399" s="29">
        <f t="shared" si="25"/>
        <v>0</v>
      </c>
      <c r="L399" s="24">
        <f t="shared" si="26"/>
        <v>2</v>
      </c>
      <c r="M399" s="24" t="str">
        <f>VLOOKUP(L399,mês!A:B,2,0)</f>
        <v>Fevereiro</v>
      </c>
      <c r="N399" s="24" t="str">
        <f t="shared" si="27"/>
        <v xml:space="preserve">RD </v>
      </c>
    </row>
    <row r="400" spans="1:14" ht="57" customHeight="1" x14ac:dyDescent="0.2">
      <c r="A400" s="24" t="s">
        <v>708</v>
      </c>
      <c r="B400" s="25">
        <v>45686</v>
      </c>
      <c r="C400" s="26">
        <v>18887</v>
      </c>
      <c r="D400" s="26" t="s">
        <v>359</v>
      </c>
      <c r="E400" s="27" t="s">
        <v>709</v>
      </c>
      <c r="F400" s="28" t="s">
        <v>710</v>
      </c>
      <c r="G400" s="26" t="s">
        <v>68</v>
      </c>
      <c r="H400" s="29">
        <v>847000</v>
      </c>
      <c r="J400" s="29">
        <f t="shared" si="24"/>
        <v>847000</v>
      </c>
      <c r="K400" s="29">
        <f t="shared" si="25"/>
        <v>0</v>
      </c>
      <c r="L400" s="24">
        <f t="shared" si="26"/>
        <v>1</v>
      </c>
      <c r="M400" s="24" t="str">
        <f>VLOOKUP(L400,mês!A:B,2,0)</f>
        <v>Janeiro</v>
      </c>
      <c r="N400" s="24" t="str">
        <f t="shared" si="27"/>
        <v xml:space="preserve">Diretoria </v>
      </c>
    </row>
    <row r="401" spans="1:14" ht="57" customHeight="1" x14ac:dyDescent="0.2">
      <c r="A401" s="24" t="s">
        <v>708</v>
      </c>
      <c r="B401" s="25">
        <v>45686</v>
      </c>
      <c r="C401" s="26">
        <v>18890</v>
      </c>
      <c r="D401" s="26" t="s">
        <v>359</v>
      </c>
      <c r="E401" s="27" t="s">
        <v>424</v>
      </c>
      <c r="F401" s="28" t="s">
        <v>711</v>
      </c>
      <c r="G401" s="26" t="s">
        <v>108</v>
      </c>
      <c r="H401" s="29">
        <v>147038.48000000001</v>
      </c>
      <c r="J401" s="29">
        <f t="shared" si="24"/>
        <v>0</v>
      </c>
      <c r="K401" s="29">
        <f t="shared" si="25"/>
        <v>147038.48000000001</v>
      </c>
      <c r="L401" s="24">
        <f t="shared" si="26"/>
        <v>1</v>
      </c>
      <c r="M401" s="24" t="str">
        <f>VLOOKUP(L401,mês!A:B,2,0)</f>
        <v>Janeiro</v>
      </c>
      <c r="N401" s="24" t="str">
        <f t="shared" si="27"/>
        <v xml:space="preserve">Diretoria </v>
      </c>
    </row>
    <row r="402" spans="1:14" ht="57" customHeight="1" x14ac:dyDescent="0.2">
      <c r="A402" s="24" t="s">
        <v>708</v>
      </c>
      <c r="B402" s="25">
        <v>45776</v>
      </c>
      <c r="C402" s="26">
        <v>19153</v>
      </c>
      <c r="D402" s="26" t="s">
        <v>359</v>
      </c>
      <c r="E402" s="27" t="s">
        <v>424</v>
      </c>
      <c r="F402" s="28" t="s">
        <v>712</v>
      </c>
      <c r="G402" s="26" t="s">
        <v>108</v>
      </c>
      <c r="H402" s="29">
        <v>323812.28999999998</v>
      </c>
      <c r="J402" s="29">
        <f t="shared" si="24"/>
        <v>0</v>
      </c>
      <c r="K402" s="29">
        <f t="shared" si="25"/>
        <v>323812.28999999998</v>
      </c>
      <c r="L402" s="24">
        <f t="shared" si="26"/>
        <v>4</v>
      </c>
      <c r="M402" s="24" t="str">
        <f>VLOOKUP(L402,mês!A:B,2,0)</f>
        <v>Abril</v>
      </c>
      <c r="N402" s="24" t="str">
        <f t="shared" si="27"/>
        <v xml:space="preserve">Diretoria </v>
      </c>
    </row>
    <row r="403" spans="1:14" ht="57" customHeight="1" x14ac:dyDescent="0.2">
      <c r="A403" s="24" t="s">
        <v>708</v>
      </c>
      <c r="B403" s="25">
        <v>45797</v>
      </c>
      <c r="C403" s="26">
        <v>19225</v>
      </c>
      <c r="D403" s="26" t="s">
        <v>65</v>
      </c>
      <c r="E403" s="27" t="s">
        <v>713</v>
      </c>
      <c r="F403" s="28" t="s">
        <v>714</v>
      </c>
      <c r="G403" s="26" t="s">
        <v>68</v>
      </c>
      <c r="H403" s="29">
        <v>108000</v>
      </c>
      <c r="J403" s="29">
        <f t="shared" si="24"/>
        <v>108000</v>
      </c>
      <c r="K403" s="29">
        <f t="shared" si="25"/>
        <v>0</v>
      </c>
      <c r="L403" s="24">
        <f t="shared" si="26"/>
        <v>5</v>
      </c>
      <c r="M403" s="24" t="str">
        <f>VLOOKUP(L403,mês!A:B,2,0)</f>
        <v>Maio</v>
      </c>
      <c r="N403" s="24" t="str">
        <f t="shared" si="27"/>
        <v xml:space="preserve">Diretoria </v>
      </c>
    </row>
    <row r="404" spans="1:14" ht="57" customHeight="1" x14ac:dyDescent="0.2">
      <c r="A404" s="24" t="s">
        <v>715</v>
      </c>
      <c r="B404" s="25">
        <v>45681</v>
      </c>
      <c r="C404" s="26">
        <v>18870</v>
      </c>
      <c r="D404" s="26" t="s">
        <v>111</v>
      </c>
      <c r="E404" s="27" t="s">
        <v>463</v>
      </c>
      <c r="F404" s="28" t="s">
        <v>716</v>
      </c>
      <c r="G404" s="26" t="s">
        <v>68</v>
      </c>
      <c r="H404" s="29">
        <v>67833.600000000006</v>
      </c>
      <c r="J404" s="29">
        <f t="shared" si="24"/>
        <v>67833.600000000006</v>
      </c>
      <c r="K404" s="29">
        <f t="shared" si="25"/>
        <v>0</v>
      </c>
      <c r="L404" s="24">
        <f t="shared" si="26"/>
        <v>1</v>
      </c>
      <c r="M404" s="24" t="str">
        <f>VLOOKUP(L404,mês!A:B,2,0)</f>
        <v>Janeiro</v>
      </c>
      <c r="N404" s="24" t="str">
        <f t="shared" si="27"/>
        <v xml:space="preserve">RD </v>
      </c>
    </row>
    <row r="405" spans="1:14" ht="57" customHeight="1" x14ac:dyDescent="0.2">
      <c r="A405" s="24" t="s">
        <v>717</v>
      </c>
      <c r="B405" s="25">
        <v>45692</v>
      </c>
      <c r="C405" s="26">
        <v>18915</v>
      </c>
      <c r="D405" s="26" t="s">
        <v>65</v>
      </c>
      <c r="E405" s="27" t="s">
        <v>718</v>
      </c>
      <c r="F405" s="28" t="s">
        <v>719</v>
      </c>
      <c r="G405" s="26" t="s">
        <v>68</v>
      </c>
      <c r="H405" s="29">
        <v>2003.24</v>
      </c>
      <c r="J405" s="29">
        <f t="shared" si="24"/>
        <v>2003.24</v>
      </c>
      <c r="K405" s="29">
        <f t="shared" si="25"/>
        <v>0</v>
      </c>
      <c r="L405" s="24">
        <f t="shared" si="26"/>
        <v>2</v>
      </c>
      <c r="M405" s="24" t="str">
        <f>VLOOKUP(L405,mês!A:B,2,0)</f>
        <v>Fevereiro</v>
      </c>
      <c r="N405" s="24" t="str">
        <f t="shared" si="27"/>
        <v xml:space="preserve">Diretoria </v>
      </c>
    </row>
    <row r="406" spans="1:14" ht="57" customHeight="1" x14ac:dyDescent="0.2">
      <c r="A406" s="24" t="s">
        <v>717</v>
      </c>
      <c r="B406" s="25">
        <v>45700</v>
      </c>
      <c r="C406" s="26">
        <v>18953</v>
      </c>
      <c r="D406" s="26" t="s">
        <v>65</v>
      </c>
      <c r="E406" s="27" t="s">
        <v>121</v>
      </c>
      <c r="F406" s="28" t="s">
        <v>720</v>
      </c>
      <c r="G406" s="26" t="s">
        <v>68</v>
      </c>
      <c r="H406" s="29">
        <v>97.01</v>
      </c>
      <c r="J406" s="29">
        <f t="shared" si="24"/>
        <v>97.01</v>
      </c>
      <c r="K406" s="29">
        <f t="shared" si="25"/>
        <v>0</v>
      </c>
      <c r="L406" s="24">
        <f t="shared" si="26"/>
        <v>2</v>
      </c>
      <c r="M406" s="24" t="str">
        <f>VLOOKUP(L406,mês!A:B,2,0)</f>
        <v>Fevereiro</v>
      </c>
      <c r="N406" s="24" t="str">
        <f t="shared" si="27"/>
        <v xml:space="preserve">Diretoria </v>
      </c>
    </row>
    <row r="407" spans="1:14" ht="57" customHeight="1" x14ac:dyDescent="0.2">
      <c r="A407" s="24" t="s">
        <v>717</v>
      </c>
      <c r="B407" s="25">
        <v>45715</v>
      </c>
      <c r="C407" s="26">
        <v>19005</v>
      </c>
      <c r="D407" s="26" t="s">
        <v>65</v>
      </c>
      <c r="E407" s="27" t="s">
        <v>721</v>
      </c>
      <c r="F407" s="28" t="s">
        <v>722</v>
      </c>
      <c r="G407" s="26" t="s">
        <v>68</v>
      </c>
      <c r="H407" s="29">
        <v>1005.9</v>
      </c>
      <c r="J407" s="29">
        <f t="shared" si="24"/>
        <v>1005.9</v>
      </c>
      <c r="K407" s="29">
        <f t="shared" si="25"/>
        <v>0</v>
      </c>
      <c r="L407" s="24">
        <f t="shared" si="26"/>
        <v>2</v>
      </c>
      <c r="M407" s="24" t="str">
        <f>VLOOKUP(L407,mês!A:B,2,0)</f>
        <v>Fevereiro</v>
      </c>
      <c r="N407" s="24" t="str">
        <f t="shared" si="27"/>
        <v xml:space="preserve">Diretoria </v>
      </c>
    </row>
    <row r="408" spans="1:14" ht="57" customHeight="1" x14ac:dyDescent="0.2">
      <c r="A408" s="24" t="s">
        <v>717</v>
      </c>
      <c r="B408" s="25">
        <v>45747</v>
      </c>
      <c r="C408" s="26">
        <v>19074</v>
      </c>
      <c r="D408" s="26" t="s">
        <v>65</v>
      </c>
      <c r="E408" s="27" t="s">
        <v>721</v>
      </c>
      <c r="F408" s="28" t="s">
        <v>723</v>
      </c>
      <c r="G408" s="26" t="s">
        <v>68</v>
      </c>
      <c r="H408" s="29">
        <v>996.96</v>
      </c>
      <c r="J408" s="29">
        <f t="shared" si="24"/>
        <v>996.96</v>
      </c>
      <c r="K408" s="29">
        <f t="shared" si="25"/>
        <v>0</v>
      </c>
      <c r="L408" s="24">
        <f t="shared" si="26"/>
        <v>3</v>
      </c>
      <c r="M408" s="24" t="str">
        <f>VLOOKUP(L408,mês!A:B,2,0)</f>
        <v>Março</v>
      </c>
      <c r="N408" s="24" t="str">
        <f t="shared" si="27"/>
        <v xml:space="preserve">Diretoria </v>
      </c>
    </row>
    <row r="409" spans="1:14" ht="57" customHeight="1" x14ac:dyDescent="0.2">
      <c r="A409" s="24" t="s">
        <v>717</v>
      </c>
      <c r="B409" s="25">
        <v>45782</v>
      </c>
      <c r="C409" s="26">
        <v>19163</v>
      </c>
      <c r="D409" s="26" t="s">
        <v>65</v>
      </c>
      <c r="E409" s="27" t="s">
        <v>721</v>
      </c>
      <c r="F409" s="28" t="s">
        <v>724</v>
      </c>
      <c r="G409" s="26" t="s">
        <v>68</v>
      </c>
      <c r="H409" s="29">
        <v>996.01</v>
      </c>
      <c r="J409" s="29">
        <f t="shared" si="24"/>
        <v>996.01</v>
      </c>
      <c r="K409" s="29">
        <f t="shared" si="25"/>
        <v>0</v>
      </c>
      <c r="L409" s="24">
        <f t="shared" si="26"/>
        <v>5</v>
      </c>
      <c r="M409" s="24" t="str">
        <f>VLOOKUP(L409,mês!A:B,2,0)</f>
        <v>Maio</v>
      </c>
      <c r="N409" s="24" t="str">
        <f t="shared" si="27"/>
        <v xml:space="preserve">Diretoria </v>
      </c>
    </row>
    <row r="410" spans="1:14" ht="57" customHeight="1" x14ac:dyDescent="0.2">
      <c r="A410" s="24" t="s">
        <v>717</v>
      </c>
      <c r="B410" s="25">
        <v>45791</v>
      </c>
      <c r="C410" s="26">
        <v>19211</v>
      </c>
      <c r="D410" s="26" t="s">
        <v>65</v>
      </c>
      <c r="E410" s="27" t="s">
        <v>121</v>
      </c>
      <c r="F410" s="28" t="s">
        <v>725</v>
      </c>
      <c r="G410" s="26" t="s">
        <v>68</v>
      </c>
      <c r="H410" s="29">
        <v>125.4</v>
      </c>
      <c r="J410" s="29">
        <f t="shared" si="24"/>
        <v>125.4</v>
      </c>
      <c r="K410" s="29">
        <f t="shared" si="25"/>
        <v>0</v>
      </c>
      <c r="L410" s="24">
        <f t="shared" si="26"/>
        <v>5</v>
      </c>
      <c r="M410" s="24" t="str">
        <f>VLOOKUP(L410,mês!A:B,2,0)</f>
        <v>Maio</v>
      </c>
      <c r="N410" s="24" t="str">
        <f t="shared" si="27"/>
        <v xml:space="preserve">Diretoria </v>
      </c>
    </row>
    <row r="411" spans="1:14" ht="57" customHeight="1" x14ac:dyDescent="0.2">
      <c r="A411" s="24" t="s">
        <v>717</v>
      </c>
      <c r="B411" s="25">
        <v>45810</v>
      </c>
      <c r="C411" s="26">
        <v>19272</v>
      </c>
      <c r="D411" s="26" t="s">
        <v>65</v>
      </c>
      <c r="E411" s="27" t="s">
        <v>721</v>
      </c>
      <c r="F411" s="28" t="s">
        <v>726</v>
      </c>
      <c r="G411" s="26" t="s">
        <v>68</v>
      </c>
      <c r="H411" s="29">
        <v>1997.84</v>
      </c>
      <c r="J411" s="29">
        <f t="shared" si="24"/>
        <v>1997.84</v>
      </c>
      <c r="K411" s="29">
        <f t="shared" si="25"/>
        <v>0</v>
      </c>
      <c r="L411" s="24">
        <f t="shared" si="26"/>
        <v>6</v>
      </c>
      <c r="M411" s="24" t="str">
        <f>VLOOKUP(L411,mês!A:B,2,0)</f>
        <v>Junho</v>
      </c>
      <c r="N411" s="24" t="str">
        <f t="shared" si="27"/>
        <v xml:space="preserve">Diretoria </v>
      </c>
    </row>
    <row r="412" spans="1:14" ht="57" customHeight="1" x14ac:dyDescent="0.2">
      <c r="A412" s="24" t="s">
        <v>717</v>
      </c>
      <c r="B412" s="25">
        <v>45820</v>
      </c>
      <c r="C412" s="26">
        <v>19316</v>
      </c>
      <c r="D412" s="26" t="s">
        <v>65</v>
      </c>
      <c r="E412" s="27" t="s">
        <v>721</v>
      </c>
      <c r="F412" s="28" t="s">
        <v>727</v>
      </c>
      <c r="G412" s="26" t="s">
        <v>108</v>
      </c>
      <c r="H412" s="29">
        <v>525.42999999999995</v>
      </c>
      <c r="J412" s="29">
        <f t="shared" si="24"/>
        <v>0</v>
      </c>
      <c r="K412" s="29">
        <f t="shared" si="25"/>
        <v>525.42999999999995</v>
      </c>
      <c r="L412" s="24">
        <f t="shared" si="26"/>
        <v>6</v>
      </c>
      <c r="M412" s="24" t="str">
        <f>VLOOKUP(L412,mês!A:B,2,0)</f>
        <v>Junho</v>
      </c>
      <c r="N412" s="24" t="str">
        <f t="shared" si="27"/>
        <v xml:space="preserve">Diretoria </v>
      </c>
    </row>
    <row r="413" spans="1:14" ht="57" customHeight="1" x14ac:dyDescent="0.2">
      <c r="A413" s="24" t="s">
        <v>728</v>
      </c>
      <c r="B413" s="25">
        <v>45797</v>
      </c>
      <c r="C413" s="26">
        <v>19223</v>
      </c>
      <c r="D413" s="26" t="s">
        <v>115</v>
      </c>
      <c r="E413" s="27" t="s">
        <v>357</v>
      </c>
      <c r="F413" s="28" t="s">
        <v>729</v>
      </c>
      <c r="G413" s="26" t="s">
        <v>68</v>
      </c>
      <c r="H413" s="29">
        <v>3165.21</v>
      </c>
      <c r="J413" s="29">
        <f t="shared" si="24"/>
        <v>3165.21</v>
      </c>
      <c r="K413" s="29">
        <f t="shared" si="25"/>
        <v>0</v>
      </c>
      <c r="L413" s="24">
        <f t="shared" si="26"/>
        <v>5</v>
      </c>
      <c r="M413" s="24" t="str">
        <f>VLOOKUP(L413,mês!A:B,2,0)</f>
        <v>Maio</v>
      </c>
      <c r="N413" s="24" t="str">
        <f t="shared" si="27"/>
        <v xml:space="preserve">RI </v>
      </c>
    </row>
    <row r="414" spans="1:14" ht="57" customHeight="1" x14ac:dyDescent="0.2">
      <c r="A414" s="24" t="s">
        <v>730</v>
      </c>
      <c r="B414" s="25">
        <v>45741</v>
      </c>
      <c r="C414" s="26">
        <v>19054</v>
      </c>
      <c r="D414" s="26" t="s">
        <v>65</v>
      </c>
      <c r="E414" s="27" t="s">
        <v>731</v>
      </c>
      <c r="F414" s="28" t="s">
        <v>732</v>
      </c>
      <c r="G414" s="26" t="s">
        <v>68</v>
      </c>
      <c r="H414" s="29">
        <v>6700</v>
      </c>
      <c r="J414" s="29">
        <f t="shared" si="24"/>
        <v>6700</v>
      </c>
      <c r="K414" s="29">
        <f t="shared" si="25"/>
        <v>0</v>
      </c>
      <c r="L414" s="24">
        <f t="shared" si="26"/>
        <v>3</v>
      </c>
      <c r="M414" s="24" t="str">
        <f>VLOOKUP(L414,mês!A:B,2,0)</f>
        <v>Março</v>
      </c>
      <c r="N414" s="24" t="str">
        <f t="shared" si="27"/>
        <v xml:space="preserve">Diretoria </v>
      </c>
    </row>
    <row r="415" spans="1:14" ht="57" customHeight="1" x14ac:dyDescent="0.2">
      <c r="A415" s="24" t="s">
        <v>730</v>
      </c>
      <c r="B415" s="25">
        <v>45744</v>
      </c>
      <c r="C415" s="26">
        <v>19072</v>
      </c>
      <c r="D415" s="26" t="s">
        <v>65</v>
      </c>
      <c r="E415" s="27" t="s">
        <v>187</v>
      </c>
      <c r="F415" s="28" t="s">
        <v>733</v>
      </c>
      <c r="G415" s="26" t="s">
        <v>68</v>
      </c>
      <c r="H415" s="29">
        <v>37.799999999999997</v>
      </c>
      <c r="J415" s="29">
        <f t="shared" si="24"/>
        <v>37.799999999999997</v>
      </c>
      <c r="K415" s="29">
        <f t="shared" si="25"/>
        <v>0</v>
      </c>
      <c r="L415" s="24">
        <f t="shared" si="26"/>
        <v>3</v>
      </c>
      <c r="M415" s="24" t="str">
        <f>VLOOKUP(L415,mês!A:B,2,0)</f>
        <v>Março</v>
      </c>
      <c r="N415" s="24" t="str">
        <f t="shared" si="27"/>
        <v xml:space="preserve">Diretoria </v>
      </c>
    </row>
    <row r="416" spans="1:14" ht="57" customHeight="1" x14ac:dyDescent="0.2">
      <c r="A416" s="24" t="s">
        <v>730</v>
      </c>
      <c r="B416" s="25">
        <v>45754</v>
      </c>
      <c r="C416" s="26">
        <v>19093</v>
      </c>
      <c r="D416" s="26" t="s">
        <v>65</v>
      </c>
      <c r="E416" s="27" t="s">
        <v>734</v>
      </c>
      <c r="F416" s="28" t="s">
        <v>735</v>
      </c>
      <c r="G416" s="26" t="s">
        <v>68</v>
      </c>
      <c r="H416" s="29">
        <v>1300</v>
      </c>
      <c r="J416" s="29">
        <f t="shared" si="24"/>
        <v>1300</v>
      </c>
      <c r="K416" s="29">
        <f t="shared" si="25"/>
        <v>0</v>
      </c>
      <c r="L416" s="24">
        <f t="shared" si="26"/>
        <v>4</v>
      </c>
      <c r="M416" s="24" t="str">
        <f>VLOOKUP(L416,mês!A:B,2,0)</f>
        <v>Abril</v>
      </c>
      <c r="N416" s="24" t="str">
        <f t="shared" si="27"/>
        <v xml:space="preserve">Diretoria </v>
      </c>
    </row>
    <row r="417" spans="1:14" ht="57" customHeight="1" x14ac:dyDescent="0.2">
      <c r="A417" s="24" t="s">
        <v>736</v>
      </c>
      <c r="B417" s="25">
        <v>45685</v>
      </c>
      <c r="C417" s="26">
        <v>18883</v>
      </c>
      <c r="D417" s="26" t="s">
        <v>80</v>
      </c>
      <c r="E417" s="27" t="s">
        <v>81</v>
      </c>
      <c r="F417" s="28" t="s">
        <v>737</v>
      </c>
      <c r="G417" s="26" t="s">
        <v>68</v>
      </c>
      <c r="H417" s="29">
        <v>3600</v>
      </c>
      <c r="J417" s="29">
        <f t="shared" si="24"/>
        <v>3600</v>
      </c>
      <c r="K417" s="29">
        <f t="shared" si="25"/>
        <v>0</v>
      </c>
      <c r="L417" s="24">
        <f t="shared" si="26"/>
        <v>1</v>
      </c>
      <c r="M417" s="24" t="str">
        <f>VLOOKUP(L417,mês!A:B,2,0)</f>
        <v>Janeiro</v>
      </c>
      <c r="N417" s="24" t="str">
        <f t="shared" si="27"/>
        <v xml:space="preserve">Diretoria </v>
      </c>
    </row>
    <row r="418" spans="1:14" ht="57" customHeight="1" x14ac:dyDescent="0.2">
      <c r="A418" s="24" t="s">
        <v>736</v>
      </c>
      <c r="B418" s="25">
        <v>45700</v>
      </c>
      <c r="C418" s="26">
        <v>18957</v>
      </c>
      <c r="D418" s="26" t="s">
        <v>65</v>
      </c>
      <c r="E418" s="27" t="s">
        <v>116</v>
      </c>
      <c r="F418" s="28" t="s">
        <v>738</v>
      </c>
      <c r="G418" s="26" t="s">
        <v>68</v>
      </c>
      <c r="H418" s="29">
        <v>4000</v>
      </c>
      <c r="J418" s="29">
        <f t="shared" si="24"/>
        <v>4000</v>
      </c>
      <c r="K418" s="29">
        <f t="shared" si="25"/>
        <v>0</v>
      </c>
      <c r="L418" s="24">
        <f t="shared" si="26"/>
        <v>2</v>
      </c>
      <c r="M418" s="24" t="str">
        <f>VLOOKUP(L418,mês!A:B,2,0)</f>
        <v>Fevereiro</v>
      </c>
      <c r="N418" s="24" t="str">
        <f t="shared" si="27"/>
        <v xml:space="preserve">Diretoria </v>
      </c>
    </row>
    <row r="419" spans="1:14" ht="57" customHeight="1" x14ac:dyDescent="0.2">
      <c r="A419" s="24" t="s">
        <v>736</v>
      </c>
      <c r="B419" s="25">
        <v>45713</v>
      </c>
      <c r="C419" s="26">
        <v>18944</v>
      </c>
      <c r="D419" s="26" t="s">
        <v>65</v>
      </c>
      <c r="E419" s="27" t="s">
        <v>187</v>
      </c>
      <c r="F419" s="28" t="s">
        <v>739</v>
      </c>
      <c r="G419" s="26" t="s">
        <v>68</v>
      </c>
      <c r="H419" s="29">
        <v>1994.55</v>
      </c>
      <c r="J419" s="29">
        <f t="shared" si="24"/>
        <v>1994.55</v>
      </c>
      <c r="K419" s="29">
        <f t="shared" si="25"/>
        <v>0</v>
      </c>
      <c r="L419" s="24">
        <f t="shared" si="26"/>
        <v>2</v>
      </c>
      <c r="M419" s="24" t="str">
        <f>VLOOKUP(L419,mês!A:B,2,0)</f>
        <v>Fevereiro</v>
      </c>
      <c r="N419" s="24" t="str">
        <f t="shared" si="27"/>
        <v xml:space="preserve">Diretoria </v>
      </c>
    </row>
    <row r="420" spans="1:14" ht="57" customHeight="1" x14ac:dyDescent="0.2">
      <c r="A420" s="24" t="s">
        <v>736</v>
      </c>
      <c r="B420" s="25">
        <v>45713</v>
      </c>
      <c r="C420" s="26">
        <v>18994</v>
      </c>
      <c r="D420" s="26" t="s">
        <v>65</v>
      </c>
      <c r="E420" s="27" t="s">
        <v>187</v>
      </c>
      <c r="F420" s="28" t="s">
        <v>740</v>
      </c>
      <c r="G420" s="26" t="s">
        <v>68</v>
      </c>
      <c r="H420" s="29">
        <v>2750</v>
      </c>
      <c r="J420" s="29">
        <f t="shared" si="24"/>
        <v>2750</v>
      </c>
      <c r="K420" s="29">
        <f t="shared" si="25"/>
        <v>0</v>
      </c>
      <c r="L420" s="24">
        <f t="shared" si="26"/>
        <v>2</v>
      </c>
      <c r="M420" s="24" t="str">
        <f>VLOOKUP(L420,mês!A:B,2,0)</f>
        <v>Fevereiro</v>
      </c>
      <c r="N420" s="24" t="str">
        <f t="shared" si="27"/>
        <v xml:space="preserve">Diretoria </v>
      </c>
    </row>
    <row r="421" spans="1:14" ht="57" customHeight="1" x14ac:dyDescent="0.2">
      <c r="A421" s="24" t="s">
        <v>736</v>
      </c>
      <c r="B421" s="25">
        <v>45716</v>
      </c>
      <c r="C421" s="26">
        <v>19013</v>
      </c>
      <c r="D421" s="26" t="s">
        <v>65</v>
      </c>
      <c r="E421" s="27" t="s">
        <v>741</v>
      </c>
      <c r="F421" s="28" t="s">
        <v>742</v>
      </c>
      <c r="G421" s="26" t="s">
        <v>68</v>
      </c>
      <c r="H421" s="29">
        <v>15008</v>
      </c>
      <c r="J421" s="29">
        <f t="shared" si="24"/>
        <v>15008</v>
      </c>
      <c r="K421" s="29">
        <f t="shared" si="25"/>
        <v>0</v>
      </c>
      <c r="L421" s="24">
        <f t="shared" si="26"/>
        <v>2</v>
      </c>
      <c r="M421" s="24" t="str">
        <f>VLOOKUP(L421,mês!A:B,2,0)</f>
        <v>Fevereiro</v>
      </c>
      <c r="N421" s="24" t="str">
        <f t="shared" si="27"/>
        <v xml:space="preserve">Diretoria </v>
      </c>
    </row>
    <row r="422" spans="1:14" ht="57" customHeight="1" x14ac:dyDescent="0.2">
      <c r="A422" s="24" t="s">
        <v>736</v>
      </c>
      <c r="B422" s="25">
        <v>45730</v>
      </c>
      <c r="C422" s="26">
        <v>19028</v>
      </c>
      <c r="D422" s="26" t="s">
        <v>65</v>
      </c>
      <c r="E422" s="27" t="s">
        <v>659</v>
      </c>
      <c r="F422" s="28" t="s">
        <v>743</v>
      </c>
      <c r="G422" s="26" t="s">
        <v>68</v>
      </c>
      <c r="H422" s="29">
        <v>1500</v>
      </c>
      <c r="J422" s="29">
        <f t="shared" si="24"/>
        <v>1500</v>
      </c>
      <c r="K422" s="29">
        <f t="shared" si="25"/>
        <v>0</v>
      </c>
      <c r="L422" s="24">
        <f t="shared" si="26"/>
        <v>3</v>
      </c>
      <c r="M422" s="24" t="str">
        <f>VLOOKUP(L422,mês!A:B,2,0)</f>
        <v>Março</v>
      </c>
      <c r="N422" s="24" t="str">
        <f t="shared" si="27"/>
        <v xml:space="preserve">Diretoria </v>
      </c>
    </row>
    <row r="423" spans="1:14" ht="57" customHeight="1" x14ac:dyDescent="0.2">
      <c r="A423" s="24" t="s">
        <v>976</v>
      </c>
      <c r="B423" s="25">
        <v>45762</v>
      </c>
      <c r="C423" s="26">
        <v>19116</v>
      </c>
      <c r="D423" s="26" t="s">
        <v>359</v>
      </c>
      <c r="E423" s="27" t="s">
        <v>745</v>
      </c>
      <c r="F423" s="28" t="s">
        <v>746</v>
      </c>
      <c r="G423" s="26" t="s">
        <v>68</v>
      </c>
      <c r="H423" s="29">
        <v>218000</v>
      </c>
      <c r="J423" s="29">
        <f t="shared" si="24"/>
        <v>218000</v>
      </c>
      <c r="K423" s="29">
        <f t="shared" si="25"/>
        <v>0</v>
      </c>
      <c r="L423" s="24">
        <f t="shared" si="26"/>
        <v>4</v>
      </c>
      <c r="M423" s="24" t="str">
        <f>VLOOKUP(L423,mês!A:B,2,0)</f>
        <v>Abril</v>
      </c>
      <c r="N423" s="24" t="str">
        <f t="shared" si="27"/>
        <v xml:space="preserve">Diretoria </v>
      </c>
    </row>
    <row r="424" spans="1:14" ht="57" customHeight="1" x14ac:dyDescent="0.2">
      <c r="A424" s="24" t="s">
        <v>747</v>
      </c>
      <c r="B424" s="25">
        <v>45743</v>
      </c>
      <c r="C424" s="26">
        <v>19068</v>
      </c>
      <c r="D424" s="26" t="s">
        <v>139</v>
      </c>
      <c r="E424" s="27" t="s">
        <v>748</v>
      </c>
      <c r="F424" s="28" t="s">
        <v>749</v>
      </c>
      <c r="G424" s="26" t="s">
        <v>68</v>
      </c>
      <c r="H424" s="29">
        <v>592.32000000000005</v>
      </c>
      <c r="J424" s="29">
        <f t="shared" si="24"/>
        <v>592.32000000000005</v>
      </c>
      <c r="K424" s="29">
        <f t="shared" si="25"/>
        <v>0</v>
      </c>
      <c r="L424" s="24">
        <f t="shared" si="26"/>
        <v>3</v>
      </c>
      <c r="M424" s="24" t="str">
        <f>VLOOKUP(L424,mês!A:B,2,0)</f>
        <v>Março</v>
      </c>
      <c r="N424" s="24" t="str">
        <f t="shared" si="27"/>
        <v xml:space="preserve">RD </v>
      </c>
    </row>
    <row r="425" spans="1:14" ht="57" customHeight="1" x14ac:dyDescent="0.2">
      <c r="A425" s="24" t="s">
        <v>750</v>
      </c>
      <c r="B425" s="25">
        <v>45796</v>
      </c>
      <c r="C425" s="26">
        <v>19218</v>
      </c>
      <c r="D425" s="26" t="s">
        <v>91</v>
      </c>
      <c r="E425" s="27" t="s">
        <v>751</v>
      </c>
      <c r="F425" s="28" t="s">
        <v>752</v>
      </c>
      <c r="G425" s="26" t="s">
        <v>68</v>
      </c>
      <c r="H425" s="29">
        <v>465.31</v>
      </c>
      <c r="J425" s="29">
        <f t="shared" si="24"/>
        <v>465.31</v>
      </c>
      <c r="K425" s="29">
        <f t="shared" si="25"/>
        <v>0</v>
      </c>
      <c r="L425" s="24">
        <f t="shared" si="26"/>
        <v>5</v>
      </c>
      <c r="M425" s="24" t="str">
        <f>VLOOKUP(L425,mês!A:B,2,0)</f>
        <v>Maio</v>
      </c>
      <c r="N425" s="24" t="str">
        <f t="shared" si="27"/>
        <v xml:space="preserve">RI </v>
      </c>
    </row>
    <row r="426" spans="1:14" ht="57" customHeight="1" x14ac:dyDescent="0.2">
      <c r="A426" s="24" t="s">
        <v>753</v>
      </c>
      <c r="B426" s="25">
        <v>45782</v>
      </c>
      <c r="C426" s="26">
        <v>19166</v>
      </c>
      <c r="D426" s="26" t="s">
        <v>80</v>
      </c>
      <c r="E426" s="27" t="s">
        <v>148</v>
      </c>
      <c r="F426" s="28" t="s">
        <v>754</v>
      </c>
      <c r="G426" s="26" t="s">
        <v>68</v>
      </c>
      <c r="H426" s="29">
        <v>600</v>
      </c>
      <c r="J426" s="29">
        <f t="shared" si="24"/>
        <v>600</v>
      </c>
      <c r="K426" s="29">
        <f t="shared" si="25"/>
        <v>0</v>
      </c>
      <c r="L426" s="24">
        <f t="shared" si="26"/>
        <v>5</v>
      </c>
      <c r="M426" s="24" t="str">
        <f>VLOOKUP(L426,mês!A:B,2,0)</f>
        <v>Maio</v>
      </c>
      <c r="N426" s="24" t="str">
        <f t="shared" si="27"/>
        <v xml:space="preserve">Diretoria </v>
      </c>
    </row>
    <row r="427" spans="1:14" ht="57" customHeight="1" x14ac:dyDescent="0.2">
      <c r="A427" s="24" t="s">
        <v>753</v>
      </c>
      <c r="B427" s="25">
        <v>45803</v>
      </c>
      <c r="C427" s="26">
        <v>19238</v>
      </c>
      <c r="D427" s="26" t="s">
        <v>80</v>
      </c>
      <c r="E427" s="27" t="s">
        <v>148</v>
      </c>
      <c r="F427" s="28" t="s">
        <v>755</v>
      </c>
      <c r="G427" s="26" t="s">
        <v>68</v>
      </c>
      <c r="H427" s="29">
        <v>720</v>
      </c>
      <c r="J427" s="29">
        <f t="shared" si="24"/>
        <v>720</v>
      </c>
      <c r="K427" s="29">
        <f t="shared" si="25"/>
        <v>0</v>
      </c>
      <c r="L427" s="24">
        <f t="shared" si="26"/>
        <v>5</v>
      </c>
      <c r="M427" s="24" t="str">
        <f>VLOOKUP(L427,mês!A:B,2,0)</f>
        <v>Maio</v>
      </c>
      <c r="N427" s="24" t="str">
        <f t="shared" si="27"/>
        <v xml:space="preserve">Diretoria </v>
      </c>
    </row>
    <row r="428" spans="1:14" ht="57" customHeight="1" x14ac:dyDescent="0.2">
      <c r="A428" s="24" t="s">
        <v>756</v>
      </c>
      <c r="B428" s="25">
        <v>45840</v>
      </c>
      <c r="C428" s="26">
        <v>19343</v>
      </c>
      <c r="D428" s="26" t="s">
        <v>139</v>
      </c>
      <c r="E428" s="27" t="s">
        <v>757</v>
      </c>
      <c r="F428" s="28" t="s">
        <v>758</v>
      </c>
      <c r="G428" s="26" t="s">
        <v>68</v>
      </c>
      <c r="H428" s="29">
        <v>13212.03</v>
      </c>
      <c r="J428" s="29">
        <f t="shared" si="24"/>
        <v>13212.03</v>
      </c>
      <c r="K428" s="29">
        <f t="shared" si="25"/>
        <v>0</v>
      </c>
      <c r="L428" s="24">
        <f t="shared" si="26"/>
        <v>7</v>
      </c>
      <c r="M428" s="24" t="str">
        <f>VLOOKUP(L428,mês!A:B,2,0)</f>
        <v>Julho</v>
      </c>
      <c r="N428" s="24" t="str">
        <f t="shared" si="27"/>
        <v xml:space="preserve">RD Básico </v>
      </c>
    </row>
    <row r="429" spans="1:14" ht="57" customHeight="1" x14ac:dyDescent="0.2">
      <c r="A429" s="24" t="s">
        <v>64</v>
      </c>
      <c r="B429" s="25">
        <v>45680</v>
      </c>
      <c r="C429" s="26">
        <v>4607</v>
      </c>
      <c r="D429" s="26" t="s">
        <v>65</v>
      </c>
      <c r="E429" s="27" t="s">
        <v>759</v>
      </c>
      <c r="F429" s="28" t="s">
        <v>760</v>
      </c>
      <c r="G429" s="26" t="s">
        <v>68</v>
      </c>
      <c r="I429" s="29">
        <v>452844.48</v>
      </c>
      <c r="J429" s="29">
        <f t="shared" si="24"/>
        <v>0</v>
      </c>
      <c r="K429" s="29">
        <f t="shared" si="25"/>
        <v>0</v>
      </c>
      <c r="L429" s="24">
        <f t="shared" si="26"/>
        <v>1</v>
      </c>
      <c r="M429" s="24" t="str">
        <f>VLOOKUP(L429,mês!A:B,2,0)</f>
        <v>Janeiro</v>
      </c>
      <c r="N429" s="24" t="str">
        <f t="shared" si="27"/>
        <v xml:space="preserve">Diretoria </v>
      </c>
    </row>
    <row r="430" spans="1:14" ht="57" customHeight="1" x14ac:dyDescent="0.2">
      <c r="A430" s="24" t="s">
        <v>64</v>
      </c>
      <c r="B430" s="25">
        <v>45687</v>
      </c>
      <c r="C430" s="26">
        <v>4610</v>
      </c>
      <c r="D430" s="26" t="s">
        <v>65</v>
      </c>
      <c r="E430" s="27" t="s">
        <v>136</v>
      </c>
      <c r="F430" s="28" t="s">
        <v>761</v>
      </c>
      <c r="G430" s="26" t="s">
        <v>68</v>
      </c>
      <c r="I430" s="29">
        <v>2463.79</v>
      </c>
      <c r="J430" s="29">
        <f t="shared" si="24"/>
        <v>0</v>
      </c>
      <c r="K430" s="29">
        <f t="shared" si="25"/>
        <v>0</v>
      </c>
      <c r="L430" s="24">
        <f t="shared" si="26"/>
        <v>1</v>
      </c>
      <c r="M430" s="24" t="str">
        <f>VLOOKUP(L430,mês!A:B,2,0)</f>
        <v>Janeiro</v>
      </c>
      <c r="N430" s="24" t="str">
        <f t="shared" si="27"/>
        <v xml:space="preserve">Diretoria </v>
      </c>
    </row>
    <row r="431" spans="1:14" ht="57" customHeight="1" x14ac:dyDescent="0.2">
      <c r="A431" s="24" t="s">
        <v>64</v>
      </c>
      <c r="B431" s="25">
        <v>45700</v>
      </c>
      <c r="C431" s="26">
        <v>4687</v>
      </c>
      <c r="D431" s="26" t="s">
        <v>65</v>
      </c>
      <c r="E431" s="27" t="s">
        <v>762</v>
      </c>
      <c r="F431" s="28" t="s">
        <v>763</v>
      </c>
      <c r="G431" s="26" t="s">
        <v>68</v>
      </c>
      <c r="I431" s="29">
        <v>97.5</v>
      </c>
      <c r="J431" s="29">
        <f t="shared" si="24"/>
        <v>0</v>
      </c>
      <c r="K431" s="29">
        <f t="shared" si="25"/>
        <v>0</v>
      </c>
      <c r="L431" s="24">
        <f t="shared" si="26"/>
        <v>2</v>
      </c>
      <c r="M431" s="24" t="str">
        <f>VLOOKUP(L431,mês!A:B,2,0)</f>
        <v>Fevereiro</v>
      </c>
      <c r="N431" s="24" t="str">
        <f t="shared" si="27"/>
        <v xml:space="preserve">Diretoria </v>
      </c>
    </row>
    <row r="432" spans="1:14" ht="57" customHeight="1" x14ac:dyDescent="0.2">
      <c r="A432" s="24" t="s">
        <v>64</v>
      </c>
      <c r="B432" s="25">
        <v>45702</v>
      </c>
      <c r="C432" s="26">
        <v>4689</v>
      </c>
      <c r="D432" s="26" t="s">
        <v>65</v>
      </c>
      <c r="E432" s="27" t="s">
        <v>762</v>
      </c>
      <c r="F432" s="28" t="s">
        <v>764</v>
      </c>
      <c r="G432" s="26" t="s">
        <v>68</v>
      </c>
      <c r="I432" s="29">
        <v>700</v>
      </c>
      <c r="J432" s="29">
        <f t="shared" si="24"/>
        <v>0</v>
      </c>
      <c r="K432" s="29">
        <f t="shared" si="25"/>
        <v>0</v>
      </c>
      <c r="L432" s="24">
        <f t="shared" si="26"/>
        <v>2</v>
      </c>
      <c r="M432" s="24" t="str">
        <f>VLOOKUP(L432,mês!A:B,2,0)</f>
        <v>Fevereiro</v>
      </c>
      <c r="N432" s="24" t="str">
        <f t="shared" si="27"/>
        <v xml:space="preserve">Diretoria </v>
      </c>
    </row>
    <row r="433" spans="1:14" ht="57" customHeight="1" x14ac:dyDescent="0.2">
      <c r="A433" s="24" t="s">
        <v>64</v>
      </c>
      <c r="B433" s="25">
        <v>45702</v>
      </c>
      <c r="C433" s="26">
        <v>4690</v>
      </c>
      <c r="D433" s="26" t="s">
        <v>65</v>
      </c>
      <c r="E433" s="27" t="s">
        <v>762</v>
      </c>
      <c r="F433" s="28" t="s">
        <v>765</v>
      </c>
      <c r="G433" s="26" t="s">
        <v>68</v>
      </c>
      <c r="I433" s="29">
        <v>700</v>
      </c>
      <c r="J433" s="29">
        <f t="shared" si="24"/>
        <v>0</v>
      </c>
      <c r="K433" s="29">
        <f t="shared" si="25"/>
        <v>0</v>
      </c>
      <c r="L433" s="24">
        <f t="shared" si="26"/>
        <v>2</v>
      </c>
      <c r="M433" s="24" t="str">
        <f>VLOOKUP(L433,mês!A:B,2,0)</f>
        <v>Fevereiro</v>
      </c>
      <c r="N433" s="24" t="str">
        <f t="shared" si="27"/>
        <v xml:space="preserve">Diretoria </v>
      </c>
    </row>
    <row r="434" spans="1:14" ht="57" customHeight="1" x14ac:dyDescent="0.2">
      <c r="A434" s="24" t="s">
        <v>64</v>
      </c>
      <c r="B434" s="25">
        <v>45702</v>
      </c>
      <c r="C434" s="26">
        <v>4691</v>
      </c>
      <c r="D434" s="26" t="s">
        <v>65</v>
      </c>
      <c r="E434" s="27" t="s">
        <v>766</v>
      </c>
      <c r="F434" s="28" t="s">
        <v>767</v>
      </c>
      <c r="G434" s="26" t="s">
        <v>68</v>
      </c>
      <c r="I434" s="29">
        <v>2244.77</v>
      </c>
      <c r="J434" s="29">
        <f t="shared" si="24"/>
        <v>0</v>
      </c>
      <c r="K434" s="29">
        <f t="shared" si="25"/>
        <v>0</v>
      </c>
      <c r="L434" s="24">
        <f t="shared" si="26"/>
        <v>2</v>
      </c>
      <c r="M434" s="24" t="str">
        <f>VLOOKUP(L434,mês!A:B,2,0)</f>
        <v>Fevereiro</v>
      </c>
      <c r="N434" s="24" t="str">
        <f t="shared" si="27"/>
        <v xml:space="preserve">Diretoria </v>
      </c>
    </row>
    <row r="435" spans="1:14" ht="57" customHeight="1" x14ac:dyDescent="0.2">
      <c r="A435" s="24" t="s">
        <v>64</v>
      </c>
      <c r="B435" s="25">
        <v>45716</v>
      </c>
      <c r="C435" s="26">
        <v>4693</v>
      </c>
      <c r="D435" s="26" t="s">
        <v>65</v>
      </c>
      <c r="E435" s="27" t="s">
        <v>762</v>
      </c>
      <c r="F435" s="28" t="s">
        <v>768</v>
      </c>
      <c r="G435" s="26" t="s">
        <v>68</v>
      </c>
      <c r="I435" s="29">
        <v>2732.12</v>
      </c>
      <c r="J435" s="29">
        <f t="shared" si="24"/>
        <v>0</v>
      </c>
      <c r="K435" s="29">
        <f t="shared" si="25"/>
        <v>0</v>
      </c>
      <c r="L435" s="24">
        <f t="shared" si="26"/>
        <v>2</v>
      </c>
      <c r="M435" s="24" t="str">
        <f>VLOOKUP(L435,mês!A:B,2,0)</f>
        <v>Fevereiro</v>
      </c>
      <c r="N435" s="24" t="str">
        <f t="shared" si="27"/>
        <v xml:space="preserve">Diretoria </v>
      </c>
    </row>
    <row r="436" spans="1:14" ht="57" customHeight="1" x14ac:dyDescent="0.2">
      <c r="A436" s="24" t="s">
        <v>64</v>
      </c>
      <c r="B436" s="25">
        <v>45716</v>
      </c>
      <c r="C436" s="26">
        <v>4694</v>
      </c>
      <c r="D436" s="26" t="s">
        <v>65</v>
      </c>
      <c r="E436" s="27" t="s">
        <v>762</v>
      </c>
      <c r="F436" s="28" t="s">
        <v>769</v>
      </c>
      <c r="G436" s="26" t="s">
        <v>68</v>
      </c>
      <c r="I436" s="29">
        <v>1</v>
      </c>
      <c r="J436" s="29">
        <f t="shared" si="24"/>
        <v>0</v>
      </c>
      <c r="K436" s="29">
        <f t="shared" si="25"/>
        <v>0</v>
      </c>
      <c r="L436" s="24">
        <f t="shared" si="26"/>
        <v>2</v>
      </c>
      <c r="M436" s="24" t="str">
        <f>VLOOKUP(L436,mês!A:B,2,0)</f>
        <v>Fevereiro</v>
      </c>
      <c r="N436" s="24" t="str">
        <f t="shared" si="27"/>
        <v xml:space="preserve">Diretoria </v>
      </c>
    </row>
    <row r="437" spans="1:14" ht="57" customHeight="1" x14ac:dyDescent="0.2">
      <c r="A437" s="24" t="s">
        <v>64</v>
      </c>
      <c r="B437" s="25">
        <v>45728</v>
      </c>
      <c r="C437" s="26">
        <v>4700</v>
      </c>
      <c r="D437" s="26" t="s">
        <v>65</v>
      </c>
      <c r="E437" s="27" t="s">
        <v>766</v>
      </c>
      <c r="F437" s="28" t="s">
        <v>770</v>
      </c>
      <c r="G437" s="26" t="s">
        <v>68</v>
      </c>
      <c r="I437" s="29">
        <v>2275.66</v>
      </c>
      <c r="J437" s="29">
        <f t="shared" si="24"/>
        <v>0</v>
      </c>
      <c r="K437" s="29">
        <f t="shared" si="25"/>
        <v>0</v>
      </c>
      <c r="L437" s="24">
        <f t="shared" si="26"/>
        <v>3</v>
      </c>
      <c r="M437" s="24" t="str">
        <f>VLOOKUP(L437,mês!A:B,2,0)</f>
        <v>Março</v>
      </c>
      <c r="N437" s="24" t="str">
        <f t="shared" si="27"/>
        <v xml:space="preserve">Diretoria </v>
      </c>
    </row>
    <row r="438" spans="1:14" ht="57" customHeight="1" x14ac:dyDescent="0.2">
      <c r="A438" s="24" t="s">
        <v>64</v>
      </c>
      <c r="B438" s="25">
        <v>45743</v>
      </c>
      <c r="C438" s="26">
        <v>4707</v>
      </c>
      <c r="D438" s="26" t="s">
        <v>65</v>
      </c>
      <c r="E438" s="27" t="s">
        <v>762</v>
      </c>
      <c r="F438" s="28" t="s">
        <v>771</v>
      </c>
      <c r="G438" s="26" t="s">
        <v>68</v>
      </c>
      <c r="I438" s="29">
        <v>520</v>
      </c>
      <c r="J438" s="29">
        <f t="shared" si="24"/>
        <v>0</v>
      </c>
      <c r="K438" s="29">
        <f t="shared" si="25"/>
        <v>0</v>
      </c>
      <c r="L438" s="24">
        <f t="shared" si="26"/>
        <v>3</v>
      </c>
      <c r="M438" s="24" t="str">
        <f>VLOOKUP(L438,mês!A:B,2,0)</f>
        <v>Março</v>
      </c>
      <c r="N438" s="24" t="str">
        <f t="shared" si="27"/>
        <v xml:space="preserve">Diretoria </v>
      </c>
    </row>
    <row r="439" spans="1:14" ht="57" customHeight="1" x14ac:dyDescent="0.2">
      <c r="A439" s="24" t="s">
        <v>64</v>
      </c>
      <c r="B439" s="25">
        <v>45744</v>
      </c>
      <c r="C439" s="26">
        <v>4708</v>
      </c>
      <c r="D439" s="26" t="s">
        <v>65</v>
      </c>
      <c r="E439" s="27" t="s">
        <v>762</v>
      </c>
      <c r="F439" s="28" t="s">
        <v>772</v>
      </c>
      <c r="G439" s="26" t="s">
        <v>68</v>
      </c>
      <c r="I439" s="29">
        <v>571.6</v>
      </c>
      <c r="J439" s="29">
        <f t="shared" si="24"/>
        <v>0</v>
      </c>
      <c r="K439" s="29">
        <f t="shared" si="25"/>
        <v>0</v>
      </c>
      <c r="L439" s="24">
        <f t="shared" si="26"/>
        <v>3</v>
      </c>
      <c r="M439" s="24" t="str">
        <f>VLOOKUP(L439,mês!A:B,2,0)</f>
        <v>Março</v>
      </c>
      <c r="N439" s="24" t="str">
        <f t="shared" si="27"/>
        <v xml:space="preserve">Diretoria </v>
      </c>
    </row>
    <row r="440" spans="1:14" ht="57" customHeight="1" x14ac:dyDescent="0.2">
      <c r="A440" s="24" t="s">
        <v>64</v>
      </c>
      <c r="B440" s="25">
        <v>45744</v>
      </c>
      <c r="C440" s="26">
        <v>4710</v>
      </c>
      <c r="D440" s="26" t="s">
        <v>65</v>
      </c>
      <c r="E440" s="27" t="s">
        <v>762</v>
      </c>
      <c r="F440" s="28" t="s">
        <v>773</v>
      </c>
      <c r="G440" s="26" t="s">
        <v>68</v>
      </c>
      <c r="I440" s="29">
        <v>1330</v>
      </c>
      <c r="J440" s="29">
        <f t="shared" si="24"/>
        <v>0</v>
      </c>
      <c r="K440" s="29">
        <f t="shared" si="25"/>
        <v>0</v>
      </c>
      <c r="L440" s="24">
        <f t="shared" si="26"/>
        <v>3</v>
      </c>
      <c r="M440" s="24" t="str">
        <f>VLOOKUP(L440,mês!A:B,2,0)</f>
        <v>Março</v>
      </c>
      <c r="N440" s="24" t="str">
        <f t="shared" si="27"/>
        <v xml:space="preserve">Diretoria </v>
      </c>
    </row>
    <row r="441" spans="1:14" ht="57" customHeight="1" x14ac:dyDescent="0.2">
      <c r="A441" s="24" t="s">
        <v>64</v>
      </c>
      <c r="B441" s="25">
        <v>45751</v>
      </c>
      <c r="C441" s="26">
        <v>4714</v>
      </c>
      <c r="D441" s="26" t="s">
        <v>65</v>
      </c>
      <c r="E441" s="27" t="s">
        <v>762</v>
      </c>
      <c r="F441" s="28" t="s">
        <v>774</v>
      </c>
      <c r="G441" s="26" t="s">
        <v>68</v>
      </c>
      <c r="I441" s="29">
        <v>50</v>
      </c>
      <c r="J441" s="29">
        <f t="shared" si="24"/>
        <v>0</v>
      </c>
      <c r="K441" s="29">
        <f t="shared" si="25"/>
        <v>0</v>
      </c>
      <c r="L441" s="24">
        <f t="shared" si="26"/>
        <v>4</v>
      </c>
      <c r="M441" s="24" t="str">
        <f>VLOOKUP(L441,mês!A:B,2,0)</f>
        <v>Abril</v>
      </c>
      <c r="N441" s="24" t="str">
        <f t="shared" si="27"/>
        <v xml:space="preserve">Diretoria </v>
      </c>
    </row>
    <row r="442" spans="1:14" ht="57" customHeight="1" x14ac:dyDescent="0.2">
      <c r="A442" s="24" t="s">
        <v>64</v>
      </c>
      <c r="B442" s="25">
        <v>45761</v>
      </c>
      <c r="C442" s="26">
        <v>4717</v>
      </c>
      <c r="D442" s="26" t="s">
        <v>65</v>
      </c>
      <c r="E442" s="27" t="s">
        <v>762</v>
      </c>
      <c r="F442" s="28" t="s">
        <v>775</v>
      </c>
      <c r="G442" s="26" t="s">
        <v>68</v>
      </c>
      <c r="I442" s="29">
        <v>250</v>
      </c>
      <c r="J442" s="29">
        <f t="shared" si="24"/>
        <v>0</v>
      </c>
      <c r="K442" s="29">
        <f t="shared" si="25"/>
        <v>0</v>
      </c>
      <c r="L442" s="24">
        <f t="shared" si="26"/>
        <v>4</v>
      </c>
      <c r="M442" s="24" t="str">
        <f>VLOOKUP(L442,mês!A:B,2,0)</f>
        <v>Abril</v>
      </c>
      <c r="N442" s="24" t="str">
        <f t="shared" si="27"/>
        <v xml:space="preserve">Diretoria </v>
      </c>
    </row>
    <row r="443" spans="1:14" ht="57" customHeight="1" x14ac:dyDescent="0.2">
      <c r="A443" s="24" t="s">
        <v>64</v>
      </c>
      <c r="B443" s="25">
        <v>45769</v>
      </c>
      <c r="C443" s="26">
        <v>4722</v>
      </c>
      <c r="D443" s="26" t="s">
        <v>65</v>
      </c>
      <c r="E443" s="27" t="s">
        <v>766</v>
      </c>
      <c r="F443" s="28" t="s">
        <v>776</v>
      </c>
      <c r="G443" s="26" t="s">
        <v>68</v>
      </c>
      <c r="I443" s="29">
        <v>6520</v>
      </c>
      <c r="J443" s="29">
        <f t="shared" si="24"/>
        <v>0</v>
      </c>
      <c r="K443" s="29">
        <f t="shared" si="25"/>
        <v>0</v>
      </c>
      <c r="L443" s="24">
        <f t="shared" si="26"/>
        <v>4</v>
      </c>
      <c r="M443" s="24" t="str">
        <f>VLOOKUP(L443,mês!A:B,2,0)</f>
        <v>Abril</v>
      </c>
      <c r="N443" s="24" t="str">
        <f t="shared" si="27"/>
        <v xml:space="preserve">Diretoria </v>
      </c>
    </row>
    <row r="444" spans="1:14" ht="57" customHeight="1" x14ac:dyDescent="0.2">
      <c r="A444" s="24" t="s">
        <v>64</v>
      </c>
      <c r="B444" s="25">
        <v>45769</v>
      </c>
      <c r="C444" s="26">
        <v>4723</v>
      </c>
      <c r="D444" s="26" t="s">
        <v>65</v>
      </c>
      <c r="E444" s="27" t="s">
        <v>766</v>
      </c>
      <c r="F444" s="28" t="s">
        <v>777</v>
      </c>
      <c r="G444" s="26" t="s">
        <v>68</v>
      </c>
      <c r="I444" s="29">
        <v>1485.02</v>
      </c>
      <c r="J444" s="29">
        <f t="shared" si="24"/>
        <v>0</v>
      </c>
      <c r="K444" s="29">
        <f t="shared" si="25"/>
        <v>0</v>
      </c>
      <c r="L444" s="24">
        <f t="shared" si="26"/>
        <v>4</v>
      </c>
      <c r="M444" s="24" t="str">
        <f>VLOOKUP(L444,mês!A:B,2,0)</f>
        <v>Abril</v>
      </c>
      <c r="N444" s="24" t="str">
        <f t="shared" si="27"/>
        <v xml:space="preserve">Diretoria </v>
      </c>
    </row>
    <row r="445" spans="1:14" ht="57" customHeight="1" x14ac:dyDescent="0.2">
      <c r="A445" s="24" t="s">
        <v>64</v>
      </c>
      <c r="B445" s="25">
        <v>45803</v>
      </c>
      <c r="C445" s="26">
        <v>4738</v>
      </c>
      <c r="D445" s="26" t="s">
        <v>65</v>
      </c>
      <c r="E445" s="27" t="s">
        <v>766</v>
      </c>
      <c r="F445" s="28" t="s">
        <v>778</v>
      </c>
      <c r="G445" s="26" t="s">
        <v>68</v>
      </c>
      <c r="I445" s="29">
        <v>5779.51</v>
      </c>
      <c r="J445" s="29">
        <f t="shared" si="24"/>
        <v>0</v>
      </c>
      <c r="K445" s="29">
        <f t="shared" si="25"/>
        <v>0</v>
      </c>
      <c r="L445" s="24">
        <f t="shared" si="26"/>
        <v>5</v>
      </c>
      <c r="M445" s="24" t="str">
        <f>VLOOKUP(L445,mês!A:B,2,0)</f>
        <v>Maio</v>
      </c>
      <c r="N445" s="24" t="str">
        <f t="shared" si="27"/>
        <v xml:space="preserve">Diretoria </v>
      </c>
    </row>
    <row r="446" spans="1:14" ht="57" customHeight="1" x14ac:dyDescent="0.2">
      <c r="A446" s="24" t="s">
        <v>64</v>
      </c>
      <c r="B446" s="25">
        <v>45803</v>
      </c>
      <c r="C446" s="26">
        <v>4739</v>
      </c>
      <c r="D446" s="26" t="s">
        <v>65</v>
      </c>
      <c r="E446" s="27" t="s">
        <v>766</v>
      </c>
      <c r="F446" s="28" t="s">
        <v>779</v>
      </c>
      <c r="G446" s="26" t="s">
        <v>68</v>
      </c>
      <c r="I446" s="29">
        <v>1200</v>
      </c>
      <c r="J446" s="29">
        <f t="shared" si="24"/>
        <v>0</v>
      </c>
      <c r="K446" s="29">
        <f t="shared" si="25"/>
        <v>0</v>
      </c>
      <c r="L446" s="24">
        <f t="shared" si="26"/>
        <v>5</v>
      </c>
      <c r="M446" s="24" t="str">
        <f>VLOOKUP(L446,mês!A:B,2,0)</f>
        <v>Maio</v>
      </c>
      <c r="N446" s="24" t="str">
        <f t="shared" si="27"/>
        <v xml:space="preserve">Diretoria </v>
      </c>
    </row>
    <row r="447" spans="1:14" ht="57" customHeight="1" x14ac:dyDescent="0.2">
      <c r="A447" s="24" t="s">
        <v>64</v>
      </c>
      <c r="B447" s="25">
        <v>45804</v>
      </c>
      <c r="C447" s="26">
        <v>4742</v>
      </c>
      <c r="D447" s="26" t="s">
        <v>65</v>
      </c>
      <c r="E447" s="27" t="s">
        <v>762</v>
      </c>
      <c r="F447" s="28" t="s">
        <v>780</v>
      </c>
      <c r="G447" s="26" t="s">
        <v>68</v>
      </c>
      <c r="I447" s="29">
        <v>120</v>
      </c>
      <c r="J447" s="29">
        <f t="shared" si="24"/>
        <v>0</v>
      </c>
      <c r="K447" s="29">
        <f t="shared" si="25"/>
        <v>0</v>
      </c>
      <c r="L447" s="24">
        <f t="shared" si="26"/>
        <v>5</v>
      </c>
      <c r="M447" s="24" t="str">
        <f>VLOOKUP(L447,mês!A:B,2,0)</f>
        <v>Maio</v>
      </c>
      <c r="N447" s="24" t="str">
        <f t="shared" si="27"/>
        <v xml:space="preserve">Diretoria </v>
      </c>
    </row>
    <row r="448" spans="1:14" ht="57" customHeight="1" x14ac:dyDescent="0.2">
      <c r="A448" s="24" t="s">
        <v>64</v>
      </c>
      <c r="B448" s="25">
        <v>45814</v>
      </c>
      <c r="C448" s="26">
        <v>4743</v>
      </c>
      <c r="D448" s="26" t="s">
        <v>65</v>
      </c>
      <c r="E448" s="27" t="s">
        <v>766</v>
      </c>
      <c r="F448" s="28" t="s">
        <v>781</v>
      </c>
      <c r="G448" s="26" t="s">
        <v>68</v>
      </c>
      <c r="I448" s="29">
        <v>2985.91</v>
      </c>
      <c r="J448" s="29">
        <f t="shared" si="24"/>
        <v>0</v>
      </c>
      <c r="K448" s="29">
        <f t="shared" si="25"/>
        <v>0</v>
      </c>
      <c r="L448" s="24">
        <f t="shared" si="26"/>
        <v>6</v>
      </c>
      <c r="M448" s="24" t="str">
        <f>VLOOKUP(L448,mês!A:B,2,0)</f>
        <v>Junho</v>
      </c>
      <c r="N448" s="24" t="str">
        <f t="shared" si="27"/>
        <v xml:space="preserve">Diretoria </v>
      </c>
    </row>
    <row r="449" spans="1:14" ht="57" customHeight="1" x14ac:dyDescent="0.2">
      <c r="A449" s="24" t="s">
        <v>64</v>
      </c>
      <c r="B449" s="25">
        <v>45833</v>
      </c>
      <c r="C449" s="26">
        <v>4751</v>
      </c>
      <c r="D449" s="26" t="s">
        <v>65</v>
      </c>
      <c r="E449" s="27" t="s">
        <v>762</v>
      </c>
      <c r="F449" s="28" t="s">
        <v>782</v>
      </c>
      <c r="G449" s="26" t="s">
        <v>68</v>
      </c>
      <c r="I449" s="29">
        <v>55</v>
      </c>
      <c r="J449" s="29">
        <f t="shared" si="24"/>
        <v>0</v>
      </c>
      <c r="K449" s="29">
        <f t="shared" si="25"/>
        <v>0</v>
      </c>
      <c r="L449" s="24">
        <f t="shared" si="26"/>
        <v>6</v>
      </c>
      <c r="M449" s="24" t="str">
        <f>VLOOKUP(L449,mês!A:B,2,0)</f>
        <v>Junho</v>
      </c>
      <c r="N449" s="24" t="str">
        <f t="shared" si="27"/>
        <v xml:space="preserve">Diretoria </v>
      </c>
    </row>
    <row r="450" spans="1:14" ht="57" customHeight="1" x14ac:dyDescent="0.2">
      <c r="A450" s="24" t="s">
        <v>783</v>
      </c>
      <c r="B450" s="25">
        <v>45677</v>
      </c>
      <c r="C450" s="26">
        <v>4574</v>
      </c>
      <c r="D450" s="26" t="s">
        <v>237</v>
      </c>
      <c r="E450" s="27" t="s">
        <v>759</v>
      </c>
      <c r="F450" s="28" t="s">
        <v>784</v>
      </c>
      <c r="G450" s="26" t="s">
        <v>68</v>
      </c>
      <c r="I450" s="29">
        <v>16316.13</v>
      </c>
      <c r="J450" s="29">
        <f t="shared" si="24"/>
        <v>0</v>
      </c>
      <c r="K450" s="29">
        <f t="shared" si="25"/>
        <v>0</v>
      </c>
      <c r="L450" s="24">
        <f t="shared" si="26"/>
        <v>1</v>
      </c>
      <c r="M450" s="24" t="str">
        <f>VLOOKUP(L450,mês!A:B,2,0)</f>
        <v>Janeiro</v>
      </c>
      <c r="N450" s="24" t="str">
        <f t="shared" si="27"/>
        <v xml:space="preserve">RI </v>
      </c>
    </row>
    <row r="451" spans="1:14" ht="57" customHeight="1" x14ac:dyDescent="0.2">
      <c r="A451" s="24" t="s">
        <v>95</v>
      </c>
      <c r="B451" s="25">
        <v>45693</v>
      </c>
      <c r="C451" s="26">
        <v>4662</v>
      </c>
      <c r="D451" s="26" t="s">
        <v>65</v>
      </c>
      <c r="E451" s="27" t="s">
        <v>706</v>
      </c>
      <c r="F451" s="28" t="s">
        <v>785</v>
      </c>
      <c r="G451" s="26" t="s">
        <v>68</v>
      </c>
      <c r="I451" s="29">
        <v>223.95</v>
      </c>
      <c r="J451" s="29">
        <f t="shared" ref="J451:J514" si="28">IF(G451="Não",0,H451)</f>
        <v>0</v>
      </c>
      <c r="K451" s="29">
        <f t="shared" ref="K451:K514" si="29">IF(G451="Não",H451,0)</f>
        <v>0</v>
      </c>
      <c r="L451" s="24">
        <f t="shared" ref="L451:L514" si="30">MONTH(B451)</f>
        <v>2</v>
      </c>
      <c r="M451" s="24" t="str">
        <f>VLOOKUP(L451,mês!A:B,2,0)</f>
        <v>Fevereiro</v>
      </c>
      <c r="N451" s="24" t="str">
        <f t="shared" ref="N451:N514" si="31">LEFT(A451,SEARCH("-",A451)-1)</f>
        <v xml:space="preserve">Diretoria </v>
      </c>
    </row>
    <row r="452" spans="1:14" ht="57" customHeight="1" x14ac:dyDescent="0.2">
      <c r="A452" s="24" t="s">
        <v>786</v>
      </c>
      <c r="B452" s="25">
        <v>45691</v>
      </c>
      <c r="C452" s="26">
        <v>4634</v>
      </c>
      <c r="D452" s="26" t="s">
        <v>115</v>
      </c>
      <c r="E452" s="27" t="s">
        <v>706</v>
      </c>
      <c r="F452" s="28" t="s">
        <v>787</v>
      </c>
      <c r="G452" s="26" t="s">
        <v>68</v>
      </c>
      <c r="I452" s="29">
        <v>82.91</v>
      </c>
      <c r="J452" s="29">
        <f t="shared" si="28"/>
        <v>0</v>
      </c>
      <c r="K452" s="29">
        <f t="shared" si="29"/>
        <v>0</v>
      </c>
      <c r="L452" s="24">
        <f t="shared" si="30"/>
        <v>2</v>
      </c>
      <c r="M452" s="24" t="str">
        <f>VLOOKUP(L452,mês!A:B,2,0)</f>
        <v>Fevereiro</v>
      </c>
      <c r="N452" s="24" t="str">
        <f t="shared" si="31"/>
        <v xml:space="preserve">RD </v>
      </c>
    </row>
    <row r="453" spans="1:14" ht="57" customHeight="1" x14ac:dyDescent="0.2">
      <c r="A453" s="24" t="s">
        <v>788</v>
      </c>
      <c r="B453" s="25">
        <v>45677</v>
      </c>
      <c r="C453" s="26">
        <v>4575</v>
      </c>
      <c r="D453" s="26" t="s">
        <v>115</v>
      </c>
      <c r="E453" s="27" t="s">
        <v>759</v>
      </c>
      <c r="F453" s="28" t="s">
        <v>789</v>
      </c>
      <c r="G453" s="26" t="s">
        <v>68</v>
      </c>
      <c r="I453" s="29">
        <v>412.39</v>
      </c>
      <c r="J453" s="29">
        <f t="shared" si="28"/>
        <v>0</v>
      </c>
      <c r="K453" s="29">
        <f t="shared" si="29"/>
        <v>0</v>
      </c>
      <c r="L453" s="24">
        <f t="shared" si="30"/>
        <v>1</v>
      </c>
      <c r="M453" s="24" t="str">
        <f>VLOOKUP(L453,mês!A:B,2,0)</f>
        <v>Janeiro</v>
      </c>
      <c r="N453" s="24" t="str">
        <f t="shared" si="31"/>
        <v xml:space="preserve">RI </v>
      </c>
    </row>
    <row r="454" spans="1:14" ht="57" customHeight="1" x14ac:dyDescent="0.2">
      <c r="A454" s="24" t="s">
        <v>790</v>
      </c>
      <c r="B454" s="25">
        <v>45691</v>
      </c>
      <c r="C454" s="26">
        <v>4623</v>
      </c>
      <c r="D454" s="26" t="s">
        <v>115</v>
      </c>
      <c r="E454" s="27" t="s">
        <v>706</v>
      </c>
      <c r="F454" s="28" t="s">
        <v>791</v>
      </c>
      <c r="G454" s="26" t="s">
        <v>68</v>
      </c>
      <c r="I454" s="29">
        <v>10000</v>
      </c>
      <c r="J454" s="29">
        <f t="shared" si="28"/>
        <v>0</v>
      </c>
      <c r="K454" s="29">
        <f t="shared" si="29"/>
        <v>0</v>
      </c>
      <c r="L454" s="24">
        <f t="shared" si="30"/>
        <v>2</v>
      </c>
      <c r="M454" s="24" t="str">
        <f>VLOOKUP(L454,mês!A:B,2,0)</f>
        <v>Fevereiro</v>
      </c>
      <c r="N454" s="24" t="str">
        <f t="shared" si="31"/>
        <v xml:space="preserve">RD </v>
      </c>
    </row>
    <row r="455" spans="1:14" ht="57" customHeight="1" x14ac:dyDescent="0.2">
      <c r="A455" s="24" t="s">
        <v>99</v>
      </c>
      <c r="B455" s="25">
        <v>45681</v>
      </c>
      <c r="C455" s="26">
        <v>4608</v>
      </c>
      <c r="D455" s="26" t="s">
        <v>91</v>
      </c>
      <c r="E455" s="27" t="s">
        <v>100</v>
      </c>
      <c r="F455" s="28" t="s">
        <v>792</v>
      </c>
      <c r="G455" s="26" t="s">
        <v>68</v>
      </c>
      <c r="I455" s="29">
        <v>15350.08</v>
      </c>
      <c r="J455" s="29">
        <f t="shared" si="28"/>
        <v>0</v>
      </c>
      <c r="K455" s="29">
        <f t="shared" si="29"/>
        <v>0</v>
      </c>
      <c r="L455" s="24">
        <f t="shared" si="30"/>
        <v>1</v>
      </c>
      <c r="M455" s="24" t="str">
        <f>VLOOKUP(L455,mês!A:B,2,0)</f>
        <v>Janeiro</v>
      </c>
      <c r="N455" s="24" t="str">
        <f t="shared" si="31"/>
        <v xml:space="preserve">RD </v>
      </c>
    </row>
    <row r="456" spans="1:14" ht="57" customHeight="1" x14ac:dyDescent="0.2">
      <c r="A456" s="24" t="s">
        <v>99</v>
      </c>
      <c r="B456" s="25">
        <v>45691</v>
      </c>
      <c r="C456" s="26">
        <v>4627</v>
      </c>
      <c r="D456" s="26" t="s">
        <v>91</v>
      </c>
      <c r="E456" s="27" t="s">
        <v>706</v>
      </c>
      <c r="F456" s="28" t="s">
        <v>793</v>
      </c>
      <c r="G456" s="26" t="s">
        <v>68</v>
      </c>
      <c r="I456" s="29">
        <v>59354.400000000001</v>
      </c>
      <c r="J456" s="29">
        <f t="shared" si="28"/>
        <v>0</v>
      </c>
      <c r="K456" s="29">
        <f t="shared" si="29"/>
        <v>0</v>
      </c>
      <c r="L456" s="24">
        <f t="shared" si="30"/>
        <v>2</v>
      </c>
      <c r="M456" s="24" t="str">
        <f>VLOOKUP(L456,mês!A:B,2,0)</f>
        <v>Fevereiro</v>
      </c>
      <c r="N456" s="24" t="str">
        <f t="shared" si="31"/>
        <v xml:space="preserve">RD </v>
      </c>
    </row>
    <row r="457" spans="1:14" ht="57" customHeight="1" x14ac:dyDescent="0.2">
      <c r="A457" s="24" t="s">
        <v>99</v>
      </c>
      <c r="B457" s="25">
        <v>45691</v>
      </c>
      <c r="C457" s="26">
        <v>4628</v>
      </c>
      <c r="D457" s="26" t="s">
        <v>91</v>
      </c>
      <c r="E457" s="27" t="s">
        <v>706</v>
      </c>
      <c r="F457" s="28" t="s">
        <v>794</v>
      </c>
      <c r="G457" s="26" t="s">
        <v>68</v>
      </c>
      <c r="I457" s="29">
        <v>15350.08</v>
      </c>
      <c r="J457" s="29">
        <f t="shared" si="28"/>
        <v>0</v>
      </c>
      <c r="K457" s="29">
        <f t="shared" si="29"/>
        <v>0</v>
      </c>
      <c r="L457" s="24">
        <f t="shared" si="30"/>
        <v>2</v>
      </c>
      <c r="M457" s="24" t="str">
        <f>VLOOKUP(L457,mês!A:B,2,0)</f>
        <v>Fevereiro</v>
      </c>
      <c r="N457" s="24" t="str">
        <f t="shared" si="31"/>
        <v xml:space="preserve">RD </v>
      </c>
    </row>
    <row r="458" spans="1:14" ht="57" customHeight="1" x14ac:dyDescent="0.2">
      <c r="A458" s="24" t="s">
        <v>102</v>
      </c>
      <c r="B458" s="25">
        <v>45679</v>
      </c>
      <c r="C458" s="26">
        <v>4583</v>
      </c>
      <c r="D458" s="26" t="s">
        <v>91</v>
      </c>
      <c r="E458" s="27" t="s">
        <v>759</v>
      </c>
      <c r="F458" s="28" t="s">
        <v>795</v>
      </c>
      <c r="G458" s="26" t="s">
        <v>68</v>
      </c>
      <c r="I458" s="29">
        <v>74484.27</v>
      </c>
      <c r="J458" s="29">
        <f t="shared" si="28"/>
        <v>0</v>
      </c>
      <c r="K458" s="29">
        <f t="shared" si="29"/>
        <v>0</v>
      </c>
      <c r="L458" s="24">
        <f t="shared" si="30"/>
        <v>1</v>
      </c>
      <c r="M458" s="24" t="str">
        <f>VLOOKUP(L458,mês!A:B,2,0)</f>
        <v>Janeiro</v>
      </c>
      <c r="N458" s="24" t="str">
        <f t="shared" si="31"/>
        <v xml:space="preserve">RI </v>
      </c>
    </row>
    <row r="459" spans="1:14" ht="57" customHeight="1" x14ac:dyDescent="0.2">
      <c r="A459" s="24" t="s">
        <v>796</v>
      </c>
      <c r="B459" s="25">
        <v>45691</v>
      </c>
      <c r="C459" s="26">
        <v>4629</v>
      </c>
      <c r="D459" s="26" t="s">
        <v>115</v>
      </c>
      <c r="E459" s="27" t="s">
        <v>706</v>
      </c>
      <c r="F459" s="28" t="s">
        <v>797</v>
      </c>
      <c r="G459" s="26" t="s">
        <v>68</v>
      </c>
      <c r="I459" s="29">
        <v>600</v>
      </c>
      <c r="J459" s="29">
        <f t="shared" si="28"/>
        <v>0</v>
      </c>
      <c r="K459" s="29">
        <f t="shared" si="29"/>
        <v>0</v>
      </c>
      <c r="L459" s="24">
        <f t="shared" si="30"/>
        <v>2</v>
      </c>
      <c r="M459" s="24" t="str">
        <f>VLOOKUP(L459,mês!A:B,2,0)</f>
        <v>Fevereiro</v>
      </c>
      <c r="N459" s="24" t="str">
        <f t="shared" si="31"/>
        <v xml:space="preserve">RD </v>
      </c>
    </row>
    <row r="460" spans="1:14" ht="57" customHeight="1" x14ac:dyDescent="0.2">
      <c r="A460" s="24" t="s">
        <v>798</v>
      </c>
      <c r="B460" s="25">
        <v>45679</v>
      </c>
      <c r="C460" s="26">
        <v>4588</v>
      </c>
      <c r="D460" s="26" t="s">
        <v>115</v>
      </c>
      <c r="E460" s="27" t="s">
        <v>759</v>
      </c>
      <c r="F460" s="28" t="s">
        <v>799</v>
      </c>
      <c r="G460" s="26" t="s">
        <v>68</v>
      </c>
      <c r="I460" s="29">
        <v>369.98</v>
      </c>
      <c r="J460" s="29">
        <f t="shared" si="28"/>
        <v>0</v>
      </c>
      <c r="K460" s="29">
        <f t="shared" si="29"/>
        <v>0</v>
      </c>
      <c r="L460" s="24">
        <f t="shared" si="30"/>
        <v>1</v>
      </c>
      <c r="M460" s="24" t="str">
        <f>VLOOKUP(L460,mês!A:B,2,0)</f>
        <v>Janeiro</v>
      </c>
      <c r="N460" s="24" t="str">
        <f t="shared" si="31"/>
        <v xml:space="preserve">RI </v>
      </c>
    </row>
    <row r="461" spans="1:14" ht="57" customHeight="1" x14ac:dyDescent="0.2">
      <c r="A461" s="24" t="s">
        <v>800</v>
      </c>
      <c r="B461" s="25">
        <v>45691</v>
      </c>
      <c r="C461" s="26">
        <v>4618</v>
      </c>
      <c r="D461" s="26" t="s">
        <v>91</v>
      </c>
      <c r="E461" s="27" t="s">
        <v>759</v>
      </c>
      <c r="F461" s="28" t="s">
        <v>801</v>
      </c>
      <c r="G461" s="26" t="s">
        <v>68</v>
      </c>
      <c r="I461" s="29">
        <v>122053.92</v>
      </c>
      <c r="J461" s="29">
        <f t="shared" si="28"/>
        <v>0</v>
      </c>
      <c r="K461" s="29">
        <f t="shared" si="29"/>
        <v>0</v>
      </c>
      <c r="L461" s="24">
        <f t="shared" si="30"/>
        <v>2</v>
      </c>
      <c r="M461" s="24" t="str">
        <f>VLOOKUP(L461,mês!A:B,2,0)</f>
        <v>Fevereiro</v>
      </c>
      <c r="N461" s="24" t="str">
        <f t="shared" si="31"/>
        <v xml:space="preserve">RD </v>
      </c>
    </row>
    <row r="462" spans="1:14" ht="57" customHeight="1" x14ac:dyDescent="0.2">
      <c r="A462" s="24" t="s">
        <v>110</v>
      </c>
      <c r="B462" s="25">
        <v>45692</v>
      </c>
      <c r="C462" s="26">
        <v>4639</v>
      </c>
      <c r="D462" s="26" t="s">
        <v>237</v>
      </c>
      <c r="E462" s="27" t="s">
        <v>706</v>
      </c>
      <c r="F462" s="28" t="s">
        <v>802</v>
      </c>
      <c r="G462" s="26" t="s">
        <v>68</v>
      </c>
      <c r="I462" s="29">
        <v>24106.55</v>
      </c>
      <c r="J462" s="29">
        <f t="shared" si="28"/>
        <v>0</v>
      </c>
      <c r="K462" s="29">
        <f t="shared" si="29"/>
        <v>0</v>
      </c>
      <c r="L462" s="24">
        <f t="shared" si="30"/>
        <v>2</v>
      </c>
      <c r="M462" s="24" t="str">
        <f>VLOOKUP(L462,mês!A:B,2,0)</f>
        <v>Fevereiro</v>
      </c>
      <c r="N462" s="24" t="str">
        <f t="shared" si="31"/>
        <v xml:space="preserve">RD </v>
      </c>
    </row>
    <row r="463" spans="1:14" ht="57" customHeight="1" x14ac:dyDescent="0.2">
      <c r="A463" s="24" t="s">
        <v>803</v>
      </c>
      <c r="B463" s="25">
        <v>45692</v>
      </c>
      <c r="C463" s="26">
        <v>4644</v>
      </c>
      <c r="D463" s="26" t="s">
        <v>139</v>
      </c>
      <c r="E463" s="27" t="s">
        <v>706</v>
      </c>
      <c r="F463" s="28" t="s">
        <v>804</v>
      </c>
      <c r="G463" s="26" t="s">
        <v>68</v>
      </c>
      <c r="I463" s="29">
        <v>1000</v>
      </c>
      <c r="J463" s="29">
        <f t="shared" si="28"/>
        <v>0</v>
      </c>
      <c r="K463" s="29">
        <f t="shared" si="29"/>
        <v>0</v>
      </c>
      <c r="L463" s="24">
        <f t="shared" si="30"/>
        <v>2</v>
      </c>
      <c r="M463" s="24" t="str">
        <f>VLOOKUP(L463,mês!A:B,2,0)</f>
        <v>Fevereiro</v>
      </c>
      <c r="N463" s="24" t="str">
        <f t="shared" si="31"/>
        <v xml:space="preserve">RD </v>
      </c>
    </row>
    <row r="464" spans="1:14" ht="57" customHeight="1" x14ac:dyDescent="0.2">
      <c r="A464" s="24" t="s">
        <v>805</v>
      </c>
      <c r="B464" s="25">
        <v>45679</v>
      </c>
      <c r="C464" s="26">
        <v>4593</v>
      </c>
      <c r="D464" s="26" t="s">
        <v>237</v>
      </c>
      <c r="E464" s="27" t="s">
        <v>759</v>
      </c>
      <c r="F464" s="28" t="s">
        <v>806</v>
      </c>
      <c r="G464" s="26" t="s">
        <v>68</v>
      </c>
      <c r="I464" s="29">
        <v>7976.94</v>
      </c>
      <c r="J464" s="29">
        <f t="shared" si="28"/>
        <v>0</v>
      </c>
      <c r="K464" s="29">
        <f t="shared" si="29"/>
        <v>0</v>
      </c>
      <c r="L464" s="24">
        <f t="shared" si="30"/>
        <v>1</v>
      </c>
      <c r="M464" s="24" t="str">
        <f>VLOOKUP(L464,mês!A:B,2,0)</f>
        <v>Janeiro</v>
      </c>
      <c r="N464" s="24" t="str">
        <f t="shared" si="31"/>
        <v xml:space="preserve">RI </v>
      </c>
    </row>
    <row r="465" spans="1:14" ht="57" customHeight="1" x14ac:dyDescent="0.2">
      <c r="A465" s="24" t="s">
        <v>114</v>
      </c>
      <c r="B465" s="25">
        <v>45692</v>
      </c>
      <c r="C465" s="26">
        <v>4645</v>
      </c>
      <c r="D465" s="26" t="s">
        <v>115</v>
      </c>
      <c r="E465" s="27" t="s">
        <v>706</v>
      </c>
      <c r="F465" s="28" t="s">
        <v>807</v>
      </c>
      <c r="G465" s="26" t="s">
        <v>68</v>
      </c>
      <c r="I465" s="29">
        <v>11536</v>
      </c>
      <c r="J465" s="29">
        <f t="shared" si="28"/>
        <v>0</v>
      </c>
      <c r="K465" s="29">
        <f t="shared" si="29"/>
        <v>0</v>
      </c>
      <c r="L465" s="24">
        <f t="shared" si="30"/>
        <v>2</v>
      </c>
      <c r="M465" s="24" t="str">
        <f>VLOOKUP(L465,mês!A:B,2,0)</f>
        <v>Fevereiro</v>
      </c>
      <c r="N465" s="24" t="str">
        <f t="shared" si="31"/>
        <v xml:space="preserve">RD </v>
      </c>
    </row>
    <row r="466" spans="1:14" ht="57" customHeight="1" x14ac:dyDescent="0.2">
      <c r="A466" s="24" t="s">
        <v>808</v>
      </c>
      <c r="B466" s="25">
        <v>45692</v>
      </c>
      <c r="C466" s="26">
        <v>4646</v>
      </c>
      <c r="D466" s="26" t="s">
        <v>135</v>
      </c>
      <c r="E466" s="27" t="s">
        <v>706</v>
      </c>
      <c r="F466" s="28" t="s">
        <v>809</v>
      </c>
      <c r="G466" s="26" t="s">
        <v>68</v>
      </c>
      <c r="I466" s="29">
        <v>470</v>
      </c>
      <c r="J466" s="29">
        <f t="shared" si="28"/>
        <v>0</v>
      </c>
      <c r="K466" s="29">
        <f t="shared" si="29"/>
        <v>0</v>
      </c>
      <c r="L466" s="24">
        <f t="shared" si="30"/>
        <v>2</v>
      </c>
      <c r="M466" s="24" t="str">
        <f>VLOOKUP(L466,mês!A:B,2,0)</f>
        <v>Fevereiro</v>
      </c>
      <c r="N466" s="24" t="str">
        <f t="shared" si="31"/>
        <v xml:space="preserve">RD </v>
      </c>
    </row>
    <row r="467" spans="1:14" ht="57" customHeight="1" x14ac:dyDescent="0.2">
      <c r="A467" s="24" t="s">
        <v>118</v>
      </c>
      <c r="B467" s="25">
        <v>45678</v>
      </c>
      <c r="C467" s="26">
        <v>4577</v>
      </c>
      <c r="D467" s="26" t="s">
        <v>91</v>
      </c>
      <c r="E467" s="27" t="s">
        <v>810</v>
      </c>
      <c r="F467" s="28" t="s">
        <v>811</v>
      </c>
      <c r="G467" s="26" t="s">
        <v>68</v>
      </c>
      <c r="I467" s="29">
        <v>238805.39</v>
      </c>
      <c r="J467" s="29">
        <f t="shared" si="28"/>
        <v>0</v>
      </c>
      <c r="K467" s="29">
        <f t="shared" si="29"/>
        <v>0</v>
      </c>
      <c r="L467" s="24">
        <f t="shared" si="30"/>
        <v>1</v>
      </c>
      <c r="M467" s="24" t="str">
        <f>VLOOKUP(L467,mês!A:B,2,0)</f>
        <v>Janeiro</v>
      </c>
      <c r="N467" s="24" t="str">
        <f t="shared" si="31"/>
        <v xml:space="preserve">RI </v>
      </c>
    </row>
    <row r="468" spans="1:14" ht="57" customHeight="1" x14ac:dyDescent="0.2">
      <c r="A468" s="24" t="s">
        <v>131</v>
      </c>
      <c r="B468" s="25">
        <v>45692</v>
      </c>
      <c r="C468" s="26">
        <v>4650</v>
      </c>
      <c r="D468" s="26" t="s">
        <v>91</v>
      </c>
      <c r="E468" s="27" t="s">
        <v>706</v>
      </c>
      <c r="F468" s="28" t="s">
        <v>812</v>
      </c>
      <c r="G468" s="26" t="s">
        <v>68</v>
      </c>
      <c r="I468" s="29">
        <v>11020</v>
      </c>
      <c r="J468" s="29">
        <f t="shared" si="28"/>
        <v>0</v>
      </c>
      <c r="K468" s="29">
        <f t="shared" si="29"/>
        <v>0</v>
      </c>
      <c r="L468" s="24">
        <f t="shared" si="30"/>
        <v>2</v>
      </c>
      <c r="M468" s="24" t="str">
        <f>VLOOKUP(L468,mês!A:B,2,0)</f>
        <v>Fevereiro</v>
      </c>
      <c r="N468" s="24" t="str">
        <f t="shared" si="31"/>
        <v xml:space="preserve">RD </v>
      </c>
    </row>
    <row r="469" spans="1:14" ht="57" customHeight="1" x14ac:dyDescent="0.2">
      <c r="A469" s="24" t="s">
        <v>813</v>
      </c>
      <c r="B469" s="25">
        <v>45692</v>
      </c>
      <c r="C469" s="26">
        <v>4651</v>
      </c>
      <c r="D469" s="26" t="s">
        <v>91</v>
      </c>
      <c r="E469" s="27" t="s">
        <v>706</v>
      </c>
      <c r="F469" s="28" t="s">
        <v>814</v>
      </c>
      <c r="G469" s="26" t="s">
        <v>68</v>
      </c>
      <c r="I469" s="29">
        <v>1696.93</v>
      </c>
      <c r="J469" s="29">
        <f t="shared" si="28"/>
        <v>0</v>
      </c>
      <c r="K469" s="29">
        <f t="shared" si="29"/>
        <v>0</v>
      </c>
      <c r="L469" s="24">
        <f t="shared" si="30"/>
        <v>2</v>
      </c>
      <c r="M469" s="24" t="str">
        <f>VLOOKUP(L469,mês!A:B,2,0)</f>
        <v>Fevereiro</v>
      </c>
      <c r="N469" s="24" t="str">
        <f t="shared" si="31"/>
        <v xml:space="preserve">RD </v>
      </c>
    </row>
    <row r="470" spans="1:14" ht="57" customHeight="1" x14ac:dyDescent="0.2">
      <c r="A470" s="24" t="s">
        <v>134</v>
      </c>
      <c r="B470" s="25">
        <v>45692</v>
      </c>
      <c r="C470" s="26">
        <v>4659</v>
      </c>
      <c r="D470" s="26" t="s">
        <v>135</v>
      </c>
      <c r="E470" s="27" t="s">
        <v>706</v>
      </c>
      <c r="F470" s="28" t="s">
        <v>815</v>
      </c>
      <c r="G470" s="26" t="s">
        <v>68</v>
      </c>
      <c r="I470" s="29">
        <v>3669.23</v>
      </c>
      <c r="J470" s="29">
        <f t="shared" si="28"/>
        <v>0</v>
      </c>
      <c r="K470" s="29">
        <f t="shared" si="29"/>
        <v>0</v>
      </c>
      <c r="L470" s="24">
        <f t="shared" si="30"/>
        <v>2</v>
      </c>
      <c r="M470" s="24" t="str">
        <f>VLOOKUP(L470,mês!A:B,2,0)</f>
        <v>Fevereiro</v>
      </c>
      <c r="N470" s="24" t="str">
        <f t="shared" si="31"/>
        <v xml:space="preserve">RD </v>
      </c>
    </row>
    <row r="471" spans="1:14" ht="57" customHeight="1" x14ac:dyDescent="0.2">
      <c r="A471" s="24" t="s">
        <v>816</v>
      </c>
      <c r="B471" s="25">
        <v>45679</v>
      </c>
      <c r="C471" s="26">
        <v>4597</v>
      </c>
      <c r="D471" s="26" t="s">
        <v>111</v>
      </c>
      <c r="E471" s="27" t="s">
        <v>759</v>
      </c>
      <c r="F471" s="28" t="s">
        <v>817</v>
      </c>
      <c r="G471" s="26" t="s">
        <v>68</v>
      </c>
      <c r="I471" s="29">
        <v>715.14</v>
      </c>
      <c r="J471" s="29">
        <f t="shared" si="28"/>
        <v>0</v>
      </c>
      <c r="K471" s="29">
        <f t="shared" si="29"/>
        <v>0</v>
      </c>
      <c r="L471" s="24">
        <f t="shared" si="30"/>
        <v>1</v>
      </c>
      <c r="M471" s="24" t="str">
        <f>VLOOKUP(L471,mês!A:B,2,0)</f>
        <v>Janeiro</v>
      </c>
      <c r="N471" s="24" t="str">
        <f t="shared" si="31"/>
        <v xml:space="preserve">RI </v>
      </c>
    </row>
    <row r="472" spans="1:14" ht="57" customHeight="1" x14ac:dyDescent="0.2">
      <c r="A472" s="24" t="s">
        <v>138</v>
      </c>
      <c r="B472" s="25">
        <v>45735</v>
      </c>
      <c r="C472" s="26">
        <v>4701</v>
      </c>
      <c r="D472" s="26" t="s">
        <v>139</v>
      </c>
      <c r="E472" s="27" t="s">
        <v>818</v>
      </c>
      <c r="F472" s="28" t="s">
        <v>819</v>
      </c>
      <c r="G472" s="26" t="s">
        <v>68</v>
      </c>
      <c r="I472" s="29">
        <v>15338.8</v>
      </c>
      <c r="J472" s="29">
        <f t="shared" si="28"/>
        <v>0</v>
      </c>
      <c r="K472" s="29">
        <f t="shared" si="29"/>
        <v>0</v>
      </c>
      <c r="L472" s="24">
        <f t="shared" si="30"/>
        <v>3</v>
      </c>
      <c r="M472" s="24" t="str">
        <f>VLOOKUP(L472,mês!A:B,2,0)</f>
        <v>Março</v>
      </c>
      <c r="N472" s="24" t="str">
        <f t="shared" si="31"/>
        <v xml:space="preserve">RD </v>
      </c>
    </row>
    <row r="473" spans="1:14" ht="57" customHeight="1" x14ac:dyDescent="0.2">
      <c r="A473" s="24" t="s">
        <v>820</v>
      </c>
      <c r="B473" s="25">
        <v>45692</v>
      </c>
      <c r="C473" s="26">
        <v>4654</v>
      </c>
      <c r="D473" s="26" t="s">
        <v>135</v>
      </c>
      <c r="E473" s="27" t="s">
        <v>706</v>
      </c>
      <c r="F473" s="28" t="s">
        <v>821</v>
      </c>
      <c r="G473" s="26" t="s">
        <v>68</v>
      </c>
      <c r="I473" s="29">
        <v>397.95</v>
      </c>
      <c r="J473" s="29">
        <f t="shared" si="28"/>
        <v>0</v>
      </c>
      <c r="K473" s="29">
        <f t="shared" si="29"/>
        <v>0</v>
      </c>
      <c r="L473" s="24">
        <f t="shared" si="30"/>
        <v>2</v>
      </c>
      <c r="M473" s="24" t="str">
        <f>VLOOKUP(L473,mês!A:B,2,0)</f>
        <v>Fevereiro</v>
      </c>
      <c r="N473" s="24" t="str">
        <f t="shared" si="31"/>
        <v xml:space="preserve">RD </v>
      </c>
    </row>
    <row r="474" spans="1:14" ht="57" customHeight="1" x14ac:dyDescent="0.2">
      <c r="A474" s="24" t="s">
        <v>142</v>
      </c>
      <c r="B474" s="25">
        <v>45692</v>
      </c>
      <c r="C474" s="26">
        <v>4658</v>
      </c>
      <c r="D474" s="26" t="s">
        <v>135</v>
      </c>
      <c r="E474" s="27" t="s">
        <v>706</v>
      </c>
      <c r="F474" s="28" t="s">
        <v>822</v>
      </c>
      <c r="G474" s="26" t="s">
        <v>68</v>
      </c>
      <c r="I474" s="29">
        <v>7090.85</v>
      </c>
      <c r="J474" s="29">
        <f t="shared" si="28"/>
        <v>0</v>
      </c>
      <c r="K474" s="29">
        <f t="shared" si="29"/>
        <v>0</v>
      </c>
      <c r="L474" s="24">
        <f t="shared" si="30"/>
        <v>2</v>
      </c>
      <c r="M474" s="24" t="str">
        <f>VLOOKUP(L474,mês!A:B,2,0)</f>
        <v>Fevereiro</v>
      </c>
      <c r="N474" s="24" t="str">
        <f t="shared" si="31"/>
        <v xml:space="preserve">RD </v>
      </c>
    </row>
    <row r="475" spans="1:14" ht="57" customHeight="1" x14ac:dyDescent="0.2">
      <c r="A475" s="24" t="s">
        <v>142</v>
      </c>
      <c r="B475" s="25">
        <v>45771</v>
      </c>
      <c r="C475" s="26">
        <v>4725</v>
      </c>
      <c r="D475" s="26" t="s">
        <v>135</v>
      </c>
      <c r="E475" s="27" t="s">
        <v>136</v>
      </c>
      <c r="F475" s="28" t="s">
        <v>823</v>
      </c>
      <c r="G475" s="26" t="s">
        <v>68</v>
      </c>
      <c r="I475" s="29">
        <v>709.15</v>
      </c>
      <c r="J475" s="29">
        <f t="shared" si="28"/>
        <v>0</v>
      </c>
      <c r="K475" s="29">
        <f t="shared" si="29"/>
        <v>0</v>
      </c>
      <c r="L475" s="24">
        <f t="shared" si="30"/>
        <v>4</v>
      </c>
      <c r="M475" s="24" t="str">
        <f>VLOOKUP(L475,mês!A:B,2,0)</f>
        <v>Abril</v>
      </c>
      <c r="N475" s="24" t="str">
        <f t="shared" si="31"/>
        <v xml:space="preserve">RD </v>
      </c>
    </row>
    <row r="476" spans="1:14" ht="57" customHeight="1" x14ac:dyDescent="0.2">
      <c r="A476" s="24" t="s">
        <v>142</v>
      </c>
      <c r="B476" s="25">
        <v>45840</v>
      </c>
      <c r="C476" s="26">
        <v>4755</v>
      </c>
      <c r="D476" s="26" t="s">
        <v>80</v>
      </c>
      <c r="E476" s="27" t="s">
        <v>818</v>
      </c>
      <c r="F476" s="28" t="s">
        <v>824</v>
      </c>
      <c r="G476" s="26" t="s">
        <v>68</v>
      </c>
      <c r="I476" s="29">
        <v>9360</v>
      </c>
      <c r="J476" s="29">
        <f t="shared" si="28"/>
        <v>0</v>
      </c>
      <c r="K476" s="29">
        <f t="shared" si="29"/>
        <v>0</v>
      </c>
      <c r="L476" s="24">
        <f t="shared" si="30"/>
        <v>7</v>
      </c>
      <c r="M476" s="24" t="str">
        <f>VLOOKUP(L476,mês!A:B,2,0)</f>
        <v>Julho</v>
      </c>
      <c r="N476" s="24" t="str">
        <f t="shared" si="31"/>
        <v xml:space="preserve">RD </v>
      </c>
    </row>
    <row r="477" spans="1:14" ht="57" customHeight="1" x14ac:dyDescent="0.2">
      <c r="A477" s="24" t="s">
        <v>825</v>
      </c>
      <c r="B477" s="25">
        <v>45835</v>
      </c>
      <c r="C477" s="26">
        <v>4753</v>
      </c>
      <c r="D477" s="26" t="s">
        <v>115</v>
      </c>
      <c r="E477" s="27" t="s">
        <v>136</v>
      </c>
      <c r="F477" s="28" t="s">
        <v>826</v>
      </c>
      <c r="G477" s="26" t="s">
        <v>68</v>
      </c>
      <c r="I477" s="29">
        <v>6375</v>
      </c>
      <c r="J477" s="29">
        <f t="shared" si="28"/>
        <v>0</v>
      </c>
      <c r="K477" s="29">
        <f t="shared" si="29"/>
        <v>0</v>
      </c>
      <c r="L477" s="24">
        <f t="shared" si="30"/>
        <v>6</v>
      </c>
      <c r="M477" s="24" t="str">
        <f>VLOOKUP(L477,mês!A:B,2,0)</f>
        <v>Junho</v>
      </c>
      <c r="N477" s="24" t="str">
        <f t="shared" si="31"/>
        <v xml:space="preserve">RD </v>
      </c>
    </row>
    <row r="478" spans="1:14" ht="57" customHeight="1" x14ac:dyDescent="0.2">
      <c r="A478" s="24" t="s">
        <v>827</v>
      </c>
      <c r="B478" s="25">
        <v>45692</v>
      </c>
      <c r="C478" s="26">
        <v>4660</v>
      </c>
      <c r="D478" s="26" t="s">
        <v>139</v>
      </c>
      <c r="E478" s="27" t="s">
        <v>706</v>
      </c>
      <c r="F478" s="28" t="s">
        <v>828</v>
      </c>
      <c r="G478" s="26" t="s">
        <v>68</v>
      </c>
      <c r="I478" s="29">
        <v>431.48</v>
      </c>
      <c r="J478" s="29">
        <f t="shared" si="28"/>
        <v>0</v>
      </c>
      <c r="K478" s="29">
        <f t="shared" si="29"/>
        <v>0</v>
      </c>
      <c r="L478" s="24">
        <f t="shared" si="30"/>
        <v>2</v>
      </c>
      <c r="M478" s="24" t="str">
        <f>VLOOKUP(L478,mês!A:B,2,0)</f>
        <v>Fevereiro</v>
      </c>
      <c r="N478" s="24" t="str">
        <f t="shared" si="31"/>
        <v xml:space="preserve">RD </v>
      </c>
    </row>
    <row r="479" spans="1:14" ht="57" customHeight="1" x14ac:dyDescent="0.2">
      <c r="A479" s="24" t="s">
        <v>144</v>
      </c>
      <c r="B479" s="25">
        <v>45677</v>
      </c>
      <c r="C479" s="26">
        <v>4566</v>
      </c>
      <c r="D479" s="26" t="s">
        <v>65</v>
      </c>
      <c r="E479" s="27" t="s">
        <v>810</v>
      </c>
      <c r="F479" s="28" t="s">
        <v>829</v>
      </c>
      <c r="G479" s="26" t="s">
        <v>68</v>
      </c>
      <c r="I479" s="29">
        <v>1963612</v>
      </c>
      <c r="J479" s="29">
        <f t="shared" si="28"/>
        <v>0</v>
      </c>
      <c r="K479" s="29">
        <f t="shared" si="29"/>
        <v>0</v>
      </c>
      <c r="L479" s="24">
        <f t="shared" si="30"/>
        <v>1</v>
      </c>
      <c r="M479" s="24" t="str">
        <f>VLOOKUP(L479,mês!A:B,2,0)</f>
        <v>Janeiro</v>
      </c>
      <c r="N479" s="24" t="str">
        <f t="shared" si="31"/>
        <v xml:space="preserve">Diretoria </v>
      </c>
    </row>
    <row r="480" spans="1:14" ht="57" customHeight="1" x14ac:dyDescent="0.2">
      <c r="A480" s="24" t="s">
        <v>144</v>
      </c>
      <c r="B480" s="25">
        <v>45692</v>
      </c>
      <c r="C480" s="26">
        <v>4640</v>
      </c>
      <c r="D480" s="26" t="s">
        <v>65</v>
      </c>
      <c r="E480" s="27" t="s">
        <v>136</v>
      </c>
      <c r="F480" s="28" t="s">
        <v>830</v>
      </c>
      <c r="G480" s="26" t="s">
        <v>68</v>
      </c>
      <c r="I480" s="29">
        <v>15455.75</v>
      </c>
      <c r="J480" s="29">
        <f t="shared" si="28"/>
        <v>0</v>
      </c>
      <c r="K480" s="29">
        <f t="shared" si="29"/>
        <v>0</v>
      </c>
      <c r="L480" s="24">
        <f t="shared" si="30"/>
        <v>2</v>
      </c>
      <c r="M480" s="24" t="str">
        <f>VLOOKUP(L480,mês!A:B,2,0)</f>
        <v>Fevereiro</v>
      </c>
      <c r="N480" s="24" t="str">
        <f t="shared" si="31"/>
        <v xml:space="preserve">Diretoria </v>
      </c>
    </row>
    <row r="481" spans="1:14" ht="57" customHeight="1" x14ac:dyDescent="0.2">
      <c r="A481" s="24" t="s">
        <v>144</v>
      </c>
      <c r="B481" s="25">
        <v>45692</v>
      </c>
      <c r="C481" s="26">
        <v>4641</v>
      </c>
      <c r="D481" s="26" t="s">
        <v>65</v>
      </c>
      <c r="E481" s="27" t="s">
        <v>136</v>
      </c>
      <c r="F481" s="28" t="s">
        <v>831</v>
      </c>
      <c r="G481" s="26" t="s">
        <v>68</v>
      </c>
      <c r="I481" s="29">
        <v>5173.01</v>
      </c>
      <c r="J481" s="29">
        <f t="shared" si="28"/>
        <v>0</v>
      </c>
      <c r="K481" s="29">
        <f t="shared" si="29"/>
        <v>0</v>
      </c>
      <c r="L481" s="24">
        <f t="shared" si="30"/>
        <v>2</v>
      </c>
      <c r="M481" s="24" t="str">
        <f>VLOOKUP(L481,mês!A:B,2,0)</f>
        <v>Fevereiro</v>
      </c>
      <c r="N481" s="24" t="str">
        <f t="shared" si="31"/>
        <v xml:space="preserve">Diretoria </v>
      </c>
    </row>
    <row r="482" spans="1:14" ht="57" customHeight="1" x14ac:dyDescent="0.2">
      <c r="A482" s="24" t="s">
        <v>144</v>
      </c>
      <c r="B482" s="25">
        <v>45692</v>
      </c>
      <c r="C482" s="26">
        <v>4642</v>
      </c>
      <c r="D482" s="26" t="s">
        <v>237</v>
      </c>
      <c r="E482" s="27" t="s">
        <v>136</v>
      </c>
      <c r="F482" s="28" t="s">
        <v>832</v>
      </c>
      <c r="G482" s="26" t="s">
        <v>68</v>
      </c>
      <c r="I482" s="29">
        <v>3634</v>
      </c>
      <c r="J482" s="29">
        <f t="shared" si="28"/>
        <v>0</v>
      </c>
      <c r="K482" s="29">
        <f t="shared" si="29"/>
        <v>0</v>
      </c>
      <c r="L482" s="24">
        <f t="shared" si="30"/>
        <v>2</v>
      </c>
      <c r="M482" s="24" t="str">
        <f>VLOOKUP(L482,mês!A:B,2,0)</f>
        <v>Fevereiro</v>
      </c>
      <c r="N482" s="24" t="str">
        <f t="shared" si="31"/>
        <v xml:space="preserve">Diretoria </v>
      </c>
    </row>
    <row r="483" spans="1:14" ht="57" customHeight="1" x14ac:dyDescent="0.2">
      <c r="A483" s="24" t="s">
        <v>144</v>
      </c>
      <c r="B483" s="25">
        <v>45692</v>
      </c>
      <c r="C483" s="26">
        <v>4643</v>
      </c>
      <c r="D483" s="26" t="s">
        <v>65</v>
      </c>
      <c r="E483" s="27" t="s">
        <v>136</v>
      </c>
      <c r="F483" s="28" t="s">
        <v>833</v>
      </c>
      <c r="G483" s="26" t="s">
        <v>68</v>
      </c>
      <c r="I483" s="29">
        <v>7800</v>
      </c>
      <c r="J483" s="29">
        <f t="shared" si="28"/>
        <v>0</v>
      </c>
      <c r="K483" s="29">
        <f t="shared" si="29"/>
        <v>0</v>
      </c>
      <c r="L483" s="24">
        <f t="shared" si="30"/>
        <v>2</v>
      </c>
      <c r="M483" s="24" t="str">
        <f>VLOOKUP(L483,mês!A:B,2,0)</f>
        <v>Fevereiro</v>
      </c>
      <c r="N483" s="24" t="str">
        <f t="shared" si="31"/>
        <v xml:space="preserve">Diretoria </v>
      </c>
    </row>
    <row r="484" spans="1:14" ht="57" customHeight="1" x14ac:dyDescent="0.2">
      <c r="A484" s="24" t="s">
        <v>144</v>
      </c>
      <c r="B484" s="25">
        <v>45693</v>
      </c>
      <c r="C484" s="26">
        <v>4670</v>
      </c>
      <c r="D484" s="26" t="s">
        <v>65</v>
      </c>
      <c r="E484" s="27" t="s">
        <v>706</v>
      </c>
      <c r="F484" s="28" t="s">
        <v>834</v>
      </c>
      <c r="G484" s="26" t="s">
        <v>68</v>
      </c>
      <c r="I484" s="29">
        <v>190854.23</v>
      </c>
      <c r="J484" s="29">
        <f t="shared" si="28"/>
        <v>0</v>
      </c>
      <c r="K484" s="29">
        <f t="shared" si="29"/>
        <v>0</v>
      </c>
      <c r="L484" s="24">
        <f t="shared" si="30"/>
        <v>2</v>
      </c>
      <c r="M484" s="24" t="str">
        <f>VLOOKUP(L484,mês!A:B,2,0)</f>
        <v>Fevereiro</v>
      </c>
      <c r="N484" s="24" t="str">
        <f t="shared" si="31"/>
        <v xml:space="preserve">Diretoria </v>
      </c>
    </row>
    <row r="485" spans="1:14" ht="57" customHeight="1" x14ac:dyDescent="0.2">
      <c r="A485" s="24" t="s">
        <v>144</v>
      </c>
      <c r="B485" s="25">
        <v>45693</v>
      </c>
      <c r="C485" s="26">
        <v>4681</v>
      </c>
      <c r="D485" s="26" t="s">
        <v>65</v>
      </c>
      <c r="E485" s="27" t="s">
        <v>173</v>
      </c>
      <c r="F485" s="28" t="s">
        <v>835</v>
      </c>
      <c r="G485" s="26" t="s">
        <v>68</v>
      </c>
      <c r="I485" s="29">
        <v>6584.27</v>
      </c>
      <c r="J485" s="29">
        <f t="shared" si="28"/>
        <v>0</v>
      </c>
      <c r="K485" s="29">
        <f t="shared" si="29"/>
        <v>0</v>
      </c>
      <c r="L485" s="24">
        <f t="shared" si="30"/>
        <v>2</v>
      </c>
      <c r="M485" s="24" t="str">
        <f>VLOOKUP(L485,mês!A:B,2,0)</f>
        <v>Fevereiro</v>
      </c>
      <c r="N485" s="24" t="str">
        <f t="shared" si="31"/>
        <v xml:space="preserve">Diretoria </v>
      </c>
    </row>
    <row r="486" spans="1:14" ht="57" customHeight="1" x14ac:dyDescent="0.2">
      <c r="A486" s="24" t="s">
        <v>144</v>
      </c>
      <c r="B486" s="25">
        <v>45723</v>
      </c>
      <c r="C486" s="26">
        <v>4695</v>
      </c>
      <c r="D486" s="26" t="s">
        <v>65</v>
      </c>
      <c r="E486" s="27" t="s">
        <v>173</v>
      </c>
      <c r="F486" s="28" t="s">
        <v>836</v>
      </c>
      <c r="G486" s="26" t="s">
        <v>68</v>
      </c>
      <c r="I486" s="29">
        <v>1332.22</v>
      </c>
      <c r="J486" s="29">
        <f t="shared" si="28"/>
        <v>0</v>
      </c>
      <c r="K486" s="29">
        <f t="shared" si="29"/>
        <v>0</v>
      </c>
      <c r="L486" s="24">
        <f t="shared" si="30"/>
        <v>3</v>
      </c>
      <c r="M486" s="24" t="str">
        <f>VLOOKUP(L486,mês!A:B,2,0)</f>
        <v>Março</v>
      </c>
      <c r="N486" s="24" t="str">
        <f t="shared" si="31"/>
        <v xml:space="preserve">Diretoria </v>
      </c>
    </row>
    <row r="487" spans="1:14" ht="57" customHeight="1" x14ac:dyDescent="0.2">
      <c r="A487" s="24" t="s">
        <v>144</v>
      </c>
      <c r="B487" s="25">
        <v>45723</v>
      </c>
      <c r="C487" s="26">
        <v>4696</v>
      </c>
      <c r="D487" s="26" t="s">
        <v>65</v>
      </c>
      <c r="E487" s="27" t="s">
        <v>173</v>
      </c>
      <c r="F487" s="28" t="s">
        <v>837</v>
      </c>
      <c r="G487" s="26" t="s">
        <v>68</v>
      </c>
      <c r="I487" s="29">
        <v>1322.22</v>
      </c>
      <c r="J487" s="29">
        <f t="shared" si="28"/>
        <v>0</v>
      </c>
      <c r="K487" s="29">
        <f t="shared" si="29"/>
        <v>0</v>
      </c>
      <c r="L487" s="24">
        <f t="shared" si="30"/>
        <v>3</v>
      </c>
      <c r="M487" s="24" t="str">
        <f>VLOOKUP(L487,mês!A:B,2,0)</f>
        <v>Março</v>
      </c>
      <c r="N487" s="24" t="str">
        <f t="shared" si="31"/>
        <v xml:space="preserve">Diretoria </v>
      </c>
    </row>
    <row r="488" spans="1:14" ht="57" customHeight="1" x14ac:dyDescent="0.2">
      <c r="A488" s="24" t="s">
        <v>144</v>
      </c>
      <c r="B488" s="25">
        <v>45723</v>
      </c>
      <c r="C488" s="26">
        <v>4697</v>
      </c>
      <c r="D488" s="26" t="s">
        <v>65</v>
      </c>
      <c r="E488" s="27" t="s">
        <v>173</v>
      </c>
      <c r="F488" s="28" t="s">
        <v>838</v>
      </c>
      <c r="G488" s="26" t="s">
        <v>68</v>
      </c>
      <c r="I488" s="29">
        <v>12177.82</v>
      </c>
      <c r="J488" s="29">
        <f t="shared" si="28"/>
        <v>0</v>
      </c>
      <c r="K488" s="29">
        <f t="shared" si="29"/>
        <v>0</v>
      </c>
      <c r="L488" s="24">
        <f t="shared" si="30"/>
        <v>3</v>
      </c>
      <c r="M488" s="24" t="str">
        <f>VLOOKUP(L488,mês!A:B,2,0)</f>
        <v>Março</v>
      </c>
      <c r="N488" s="24" t="str">
        <f t="shared" si="31"/>
        <v xml:space="preserve">Diretoria </v>
      </c>
    </row>
    <row r="489" spans="1:14" ht="57" customHeight="1" x14ac:dyDescent="0.2">
      <c r="A489" s="24" t="s">
        <v>144</v>
      </c>
      <c r="B489" s="25">
        <v>45761</v>
      </c>
      <c r="C489" s="26">
        <v>4719</v>
      </c>
      <c r="D489" s="26" t="s">
        <v>65</v>
      </c>
      <c r="E489" s="27" t="s">
        <v>288</v>
      </c>
      <c r="F489" s="28" t="s">
        <v>839</v>
      </c>
      <c r="G489" s="26" t="s">
        <v>68</v>
      </c>
      <c r="I489" s="29">
        <v>14.35</v>
      </c>
      <c r="J489" s="29">
        <f t="shared" si="28"/>
        <v>0</v>
      </c>
      <c r="K489" s="29">
        <f t="shared" si="29"/>
        <v>0</v>
      </c>
      <c r="L489" s="24">
        <f t="shared" si="30"/>
        <v>4</v>
      </c>
      <c r="M489" s="24" t="str">
        <f>VLOOKUP(L489,mês!A:B,2,0)</f>
        <v>Abril</v>
      </c>
      <c r="N489" s="24" t="str">
        <f t="shared" si="31"/>
        <v xml:space="preserve">Diretoria </v>
      </c>
    </row>
    <row r="490" spans="1:14" ht="57" customHeight="1" x14ac:dyDescent="0.2">
      <c r="A490" s="24" t="s">
        <v>144</v>
      </c>
      <c r="B490" s="25">
        <v>45775</v>
      </c>
      <c r="C490" s="26">
        <v>4728</v>
      </c>
      <c r="D490" s="26" t="s">
        <v>65</v>
      </c>
      <c r="E490" s="27" t="s">
        <v>840</v>
      </c>
      <c r="F490" s="28" t="s">
        <v>841</v>
      </c>
      <c r="G490" s="26" t="s">
        <v>68</v>
      </c>
      <c r="I490" s="29">
        <v>3755.32</v>
      </c>
      <c r="J490" s="29">
        <f t="shared" si="28"/>
        <v>0</v>
      </c>
      <c r="K490" s="29">
        <f t="shared" si="29"/>
        <v>0</v>
      </c>
      <c r="L490" s="24">
        <f t="shared" si="30"/>
        <v>4</v>
      </c>
      <c r="M490" s="24" t="str">
        <f>VLOOKUP(L490,mês!A:B,2,0)</f>
        <v>Abril</v>
      </c>
      <c r="N490" s="24" t="str">
        <f t="shared" si="31"/>
        <v xml:space="preserve">Diretoria </v>
      </c>
    </row>
    <row r="491" spans="1:14" ht="57" customHeight="1" x14ac:dyDescent="0.2">
      <c r="A491" s="24" t="s">
        <v>144</v>
      </c>
      <c r="B491" s="25">
        <v>45782</v>
      </c>
      <c r="C491" s="26">
        <v>4730</v>
      </c>
      <c r="D491" s="26" t="s">
        <v>65</v>
      </c>
      <c r="E491" s="27" t="s">
        <v>173</v>
      </c>
      <c r="F491" s="28" t="s">
        <v>842</v>
      </c>
      <c r="G491" s="26" t="s">
        <v>68</v>
      </c>
      <c r="I491" s="29">
        <v>1817.92</v>
      </c>
      <c r="J491" s="29">
        <f t="shared" si="28"/>
        <v>0</v>
      </c>
      <c r="K491" s="29">
        <f t="shared" si="29"/>
        <v>0</v>
      </c>
      <c r="L491" s="24">
        <f t="shared" si="30"/>
        <v>5</v>
      </c>
      <c r="M491" s="24" t="str">
        <f>VLOOKUP(L491,mês!A:B,2,0)</f>
        <v>Maio</v>
      </c>
      <c r="N491" s="24" t="str">
        <f t="shared" si="31"/>
        <v xml:space="preserve">Diretoria </v>
      </c>
    </row>
    <row r="492" spans="1:14" ht="57" customHeight="1" x14ac:dyDescent="0.2">
      <c r="A492" s="24" t="s">
        <v>144</v>
      </c>
      <c r="B492" s="25">
        <v>45782</v>
      </c>
      <c r="C492" s="26">
        <v>4731</v>
      </c>
      <c r="D492" s="26" t="s">
        <v>65</v>
      </c>
      <c r="E492" s="27" t="s">
        <v>173</v>
      </c>
      <c r="F492" s="28" t="s">
        <v>843</v>
      </c>
      <c r="G492" s="26" t="s">
        <v>68</v>
      </c>
      <c r="I492" s="29">
        <v>405.89</v>
      </c>
      <c r="J492" s="29">
        <f t="shared" si="28"/>
        <v>0</v>
      </c>
      <c r="K492" s="29">
        <f t="shared" si="29"/>
        <v>0</v>
      </c>
      <c r="L492" s="24">
        <f t="shared" si="30"/>
        <v>5</v>
      </c>
      <c r="M492" s="24" t="str">
        <f>VLOOKUP(L492,mês!A:B,2,0)</f>
        <v>Maio</v>
      </c>
      <c r="N492" s="24" t="str">
        <f t="shared" si="31"/>
        <v xml:space="preserve">Diretoria </v>
      </c>
    </row>
    <row r="493" spans="1:14" ht="57" customHeight="1" x14ac:dyDescent="0.2">
      <c r="A493" s="24" t="s">
        <v>144</v>
      </c>
      <c r="B493" s="25">
        <v>45782</v>
      </c>
      <c r="C493" s="26">
        <v>4732</v>
      </c>
      <c r="D493" s="26" t="s">
        <v>65</v>
      </c>
      <c r="E493" s="27" t="s">
        <v>173</v>
      </c>
      <c r="F493" s="28" t="s">
        <v>844</v>
      </c>
      <c r="G493" s="26" t="s">
        <v>68</v>
      </c>
      <c r="I493" s="29">
        <v>10586.47</v>
      </c>
      <c r="J493" s="29">
        <f t="shared" si="28"/>
        <v>0</v>
      </c>
      <c r="K493" s="29">
        <f t="shared" si="29"/>
        <v>0</v>
      </c>
      <c r="L493" s="24">
        <f t="shared" si="30"/>
        <v>5</v>
      </c>
      <c r="M493" s="24" t="str">
        <f>VLOOKUP(L493,mês!A:B,2,0)</f>
        <v>Maio</v>
      </c>
      <c r="N493" s="24" t="str">
        <f t="shared" si="31"/>
        <v xml:space="preserve">Diretoria </v>
      </c>
    </row>
    <row r="494" spans="1:14" ht="57" customHeight="1" x14ac:dyDescent="0.2">
      <c r="A494" s="24" t="s">
        <v>144</v>
      </c>
      <c r="B494" s="25">
        <v>45803</v>
      </c>
      <c r="C494" s="26">
        <v>4740</v>
      </c>
      <c r="D494" s="26" t="s">
        <v>65</v>
      </c>
      <c r="E494" s="27" t="s">
        <v>845</v>
      </c>
      <c r="F494" s="28" t="s">
        <v>846</v>
      </c>
      <c r="G494" s="26" t="s">
        <v>68</v>
      </c>
      <c r="I494" s="29">
        <v>2847.5</v>
      </c>
      <c r="J494" s="29">
        <f t="shared" si="28"/>
        <v>0</v>
      </c>
      <c r="K494" s="29">
        <f t="shared" si="29"/>
        <v>0</v>
      </c>
      <c r="L494" s="24">
        <f t="shared" si="30"/>
        <v>5</v>
      </c>
      <c r="M494" s="24" t="str">
        <f>VLOOKUP(L494,mês!A:B,2,0)</f>
        <v>Maio</v>
      </c>
      <c r="N494" s="24" t="str">
        <f t="shared" si="31"/>
        <v xml:space="preserve">Diretoria </v>
      </c>
    </row>
    <row r="495" spans="1:14" ht="57" customHeight="1" x14ac:dyDescent="0.2">
      <c r="A495" s="24" t="s">
        <v>144</v>
      </c>
      <c r="B495" s="25">
        <v>45821</v>
      </c>
      <c r="C495" s="26">
        <v>4745</v>
      </c>
      <c r="D495" s="26" t="s">
        <v>65</v>
      </c>
      <c r="E495" s="27" t="s">
        <v>847</v>
      </c>
      <c r="F495" s="28" t="s">
        <v>848</v>
      </c>
      <c r="G495" s="26" t="s">
        <v>68</v>
      </c>
      <c r="I495" s="29">
        <v>5163.4799999999996</v>
      </c>
      <c r="J495" s="29">
        <f t="shared" si="28"/>
        <v>0</v>
      </c>
      <c r="K495" s="29">
        <f t="shared" si="29"/>
        <v>0</v>
      </c>
      <c r="L495" s="24">
        <f t="shared" si="30"/>
        <v>6</v>
      </c>
      <c r="M495" s="24" t="str">
        <f>VLOOKUP(L495,mês!A:B,2,0)</f>
        <v>Junho</v>
      </c>
      <c r="N495" s="24" t="str">
        <f t="shared" si="31"/>
        <v xml:space="preserve">Diretoria </v>
      </c>
    </row>
    <row r="496" spans="1:14" ht="57" customHeight="1" x14ac:dyDescent="0.2">
      <c r="A496" s="24" t="s">
        <v>144</v>
      </c>
      <c r="B496" s="25">
        <v>45831</v>
      </c>
      <c r="C496" s="26">
        <v>4748</v>
      </c>
      <c r="D496" s="26" t="s">
        <v>65</v>
      </c>
      <c r="E496" s="27" t="s">
        <v>849</v>
      </c>
      <c r="F496" s="28" t="s">
        <v>850</v>
      </c>
      <c r="G496" s="26" t="s">
        <v>68</v>
      </c>
      <c r="I496" s="29">
        <v>151.19999999999999</v>
      </c>
      <c r="J496" s="29">
        <f t="shared" si="28"/>
        <v>0</v>
      </c>
      <c r="K496" s="29">
        <f t="shared" si="29"/>
        <v>0</v>
      </c>
      <c r="L496" s="24">
        <f t="shared" si="30"/>
        <v>6</v>
      </c>
      <c r="M496" s="24" t="str">
        <f>VLOOKUP(L496,mês!A:B,2,0)</f>
        <v>Junho</v>
      </c>
      <c r="N496" s="24" t="str">
        <f t="shared" si="31"/>
        <v xml:space="preserve">Diretoria </v>
      </c>
    </row>
    <row r="497" spans="1:14" ht="57" customHeight="1" x14ac:dyDescent="0.2">
      <c r="A497" s="24" t="s">
        <v>144</v>
      </c>
      <c r="B497" s="25">
        <v>45833</v>
      </c>
      <c r="C497" s="26">
        <v>4749</v>
      </c>
      <c r="D497" s="26" t="s">
        <v>65</v>
      </c>
      <c r="E497" s="27" t="s">
        <v>851</v>
      </c>
      <c r="F497" s="28" t="s">
        <v>852</v>
      </c>
      <c r="G497" s="26" t="s">
        <v>68</v>
      </c>
      <c r="I497" s="29">
        <v>7610.4</v>
      </c>
      <c r="J497" s="29">
        <f t="shared" si="28"/>
        <v>0</v>
      </c>
      <c r="K497" s="29">
        <f t="shared" si="29"/>
        <v>0</v>
      </c>
      <c r="L497" s="24">
        <f t="shared" si="30"/>
        <v>6</v>
      </c>
      <c r="M497" s="24" t="str">
        <f>VLOOKUP(L497,mês!A:B,2,0)</f>
        <v>Junho</v>
      </c>
      <c r="N497" s="24" t="str">
        <f t="shared" si="31"/>
        <v xml:space="preserve">Diretoria </v>
      </c>
    </row>
    <row r="498" spans="1:14" ht="57" customHeight="1" x14ac:dyDescent="0.2">
      <c r="A498" s="24" t="s">
        <v>144</v>
      </c>
      <c r="B498" s="25">
        <v>45835</v>
      </c>
      <c r="C498" s="26">
        <v>4752</v>
      </c>
      <c r="D498" s="26" t="s">
        <v>65</v>
      </c>
      <c r="E498" s="27" t="s">
        <v>853</v>
      </c>
      <c r="F498" s="28" t="s">
        <v>854</v>
      </c>
      <c r="G498" s="26" t="s">
        <v>68</v>
      </c>
      <c r="I498" s="29">
        <v>8832.6</v>
      </c>
      <c r="J498" s="29">
        <f t="shared" si="28"/>
        <v>0</v>
      </c>
      <c r="K498" s="29">
        <f t="shared" si="29"/>
        <v>0</v>
      </c>
      <c r="L498" s="24">
        <f t="shared" si="30"/>
        <v>6</v>
      </c>
      <c r="M498" s="24" t="str">
        <f>VLOOKUP(L498,mês!A:B,2,0)</f>
        <v>Junho</v>
      </c>
      <c r="N498" s="24" t="str">
        <f t="shared" si="31"/>
        <v xml:space="preserve">Diretoria </v>
      </c>
    </row>
    <row r="499" spans="1:14" ht="57" customHeight="1" x14ac:dyDescent="0.2">
      <c r="A499" s="24" t="s">
        <v>429</v>
      </c>
      <c r="B499" s="25">
        <v>45677</v>
      </c>
      <c r="C499" s="26">
        <v>4569</v>
      </c>
      <c r="D499" s="26" t="s">
        <v>65</v>
      </c>
      <c r="E499" s="27" t="s">
        <v>810</v>
      </c>
      <c r="F499" s="28" t="s">
        <v>829</v>
      </c>
      <c r="G499" s="26" t="s">
        <v>68</v>
      </c>
      <c r="I499" s="29">
        <v>1050952</v>
      </c>
      <c r="J499" s="29">
        <f t="shared" si="28"/>
        <v>0</v>
      </c>
      <c r="K499" s="29">
        <f t="shared" si="29"/>
        <v>0</v>
      </c>
      <c r="L499" s="24">
        <f t="shared" si="30"/>
        <v>1</v>
      </c>
      <c r="M499" s="24" t="str">
        <f>VLOOKUP(L499,mês!A:B,2,0)</f>
        <v>Janeiro</v>
      </c>
      <c r="N499" s="24" t="str">
        <f t="shared" si="31"/>
        <v xml:space="preserve">Diretoria </v>
      </c>
    </row>
    <row r="500" spans="1:14" ht="57" customHeight="1" x14ac:dyDescent="0.2">
      <c r="A500" s="24" t="s">
        <v>429</v>
      </c>
      <c r="B500" s="25">
        <v>45693</v>
      </c>
      <c r="C500" s="26">
        <v>4673</v>
      </c>
      <c r="D500" s="26" t="s">
        <v>65</v>
      </c>
      <c r="E500" s="27" t="s">
        <v>706</v>
      </c>
      <c r="F500" s="28" t="s">
        <v>834</v>
      </c>
      <c r="G500" s="26" t="s">
        <v>68</v>
      </c>
      <c r="I500" s="29">
        <v>430289</v>
      </c>
      <c r="J500" s="29">
        <f t="shared" si="28"/>
        <v>0</v>
      </c>
      <c r="K500" s="29">
        <f t="shared" si="29"/>
        <v>0</v>
      </c>
      <c r="L500" s="24">
        <f t="shared" si="30"/>
        <v>2</v>
      </c>
      <c r="M500" s="24" t="str">
        <f>VLOOKUP(L500,mês!A:B,2,0)</f>
        <v>Fevereiro</v>
      </c>
      <c r="N500" s="24" t="str">
        <f t="shared" si="31"/>
        <v xml:space="preserve">Diretoria </v>
      </c>
    </row>
    <row r="501" spans="1:14" ht="57" customHeight="1" x14ac:dyDescent="0.2">
      <c r="A501" s="24" t="s">
        <v>429</v>
      </c>
      <c r="B501" s="25">
        <v>45693</v>
      </c>
      <c r="C501" s="26">
        <v>4680</v>
      </c>
      <c r="D501" s="26" t="s">
        <v>228</v>
      </c>
      <c r="E501" s="27" t="s">
        <v>611</v>
      </c>
      <c r="F501" s="28" t="s">
        <v>855</v>
      </c>
      <c r="G501" s="26" t="s">
        <v>68</v>
      </c>
      <c r="I501" s="29">
        <v>15000</v>
      </c>
      <c r="J501" s="29">
        <f t="shared" si="28"/>
        <v>0</v>
      </c>
      <c r="K501" s="29">
        <f t="shared" si="29"/>
        <v>0</v>
      </c>
      <c r="L501" s="24">
        <f t="shared" si="30"/>
        <v>2</v>
      </c>
      <c r="M501" s="24" t="str">
        <f>VLOOKUP(L501,mês!A:B,2,0)</f>
        <v>Fevereiro</v>
      </c>
      <c r="N501" s="24" t="str">
        <f t="shared" si="31"/>
        <v xml:space="preserve">Diretoria </v>
      </c>
    </row>
    <row r="502" spans="1:14" ht="57" customHeight="1" x14ac:dyDescent="0.2">
      <c r="A502" s="24" t="s">
        <v>448</v>
      </c>
      <c r="B502" s="25">
        <v>45677</v>
      </c>
      <c r="C502" s="26">
        <v>4568</v>
      </c>
      <c r="D502" s="26" t="s">
        <v>65</v>
      </c>
      <c r="E502" s="27" t="s">
        <v>810</v>
      </c>
      <c r="F502" s="28" t="s">
        <v>829</v>
      </c>
      <c r="G502" s="26" t="s">
        <v>68</v>
      </c>
      <c r="I502" s="29">
        <v>118345</v>
      </c>
      <c r="J502" s="29">
        <f t="shared" si="28"/>
        <v>0</v>
      </c>
      <c r="K502" s="29">
        <f t="shared" si="29"/>
        <v>0</v>
      </c>
      <c r="L502" s="24">
        <f t="shared" si="30"/>
        <v>1</v>
      </c>
      <c r="M502" s="24" t="str">
        <f>VLOOKUP(L502,mês!A:B,2,0)</f>
        <v>Janeiro</v>
      </c>
      <c r="N502" s="24" t="str">
        <f t="shared" si="31"/>
        <v xml:space="preserve">Diretoria </v>
      </c>
    </row>
    <row r="503" spans="1:14" ht="57" customHeight="1" x14ac:dyDescent="0.2">
      <c r="A503" s="24" t="s">
        <v>448</v>
      </c>
      <c r="B503" s="25">
        <v>45693</v>
      </c>
      <c r="C503" s="26">
        <v>4672</v>
      </c>
      <c r="D503" s="26" t="s">
        <v>65</v>
      </c>
      <c r="E503" s="27" t="s">
        <v>706</v>
      </c>
      <c r="F503" s="28" t="s">
        <v>834</v>
      </c>
      <c r="G503" s="26" t="s">
        <v>68</v>
      </c>
      <c r="I503" s="29">
        <v>38877.46</v>
      </c>
      <c r="J503" s="29">
        <f t="shared" si="28"/>
        <v>0</v>
      </c>
      <c r="K503" s="29">
        <f t="shared" si="29"/>
        <v>0</v>
      </c>
      <c r="L503" s="24">
        <f t="shared" si="30"/>
        <v>2</v>
      </c>
      <c r="M503" s="24" t="str">
        <f>VLOOKUP(L503,mês!A:B,2,0)</f>
        <v>Fevereiro</v>
      </c>
      <c r="N503" s="24" t="str">
        <f t="shared" si="31"/>
        <v xml:space="preserve">Diretoria </v>
      </c>
    </row>
    <row r="504" spans="1:14" ht="57" customHeight="1" x14ac:dyDescent="0.2">
      <c r="A504" s="24" t="s">
        <v>456</v>
      </c>
      <c r="B504" s="25">
        <v>45677</v>
      </c>
      <c r="C504" s="26">
        <v>4570</v>
      </c>
      <c r="D504" s="26" t="s">
        <v>65</v>
      </c>
      <c r="E504" s="27" t="s">
        <v>810</v>
      </c>
      <c r="F504" s="28" t="s">
        <v>829</v>
      </c>
      <c r="G504" s="26" t="s">
        <v>68</v>
      </c>
      <c r="I504" s="29">
        <v>59402</v>
      </c>
      <c r="J504" s="29">
        <f t="shared" si="28"/>
        <v>0</v>
      </c>
      <c r="K504" s="29">
        <f t="shared" si="29"/>
        <v>0</v>
      </c>
      <c r="L504" s="24">
        <f t="shared" si="30"/>
        <v>1</v>
      </c>
      <c r="M504" s="24" t="str">
        <f>VLOOKUP(L504,mês!A:B,2,0)</f>
        <v>Janeiro</v>
      </c>
      <c r="N504" s="24" t="str">
        <f t="shared" si="31"/>
        <v xml:space="preserve">Diretoria </v>
      </c>
    </row>
    <row r="505" spans="1:14" ht="57" customHeight="1" x14ac:dyDescent="0.2">
      <c r="A505" s="24" t="s">
        <v>856</v>
      </c>
      <c r="B505" s="25">
        <v>45673</v>
      </c>
      <c r="C505" s="26">
        <v>4558</v>
      </c>
      <c r="D505" s="26" t="s">
        <v>65</v>
      </c>
      <c r="E505" s="27" t="s">
        <v>66</v>
      </c>
      <c r="F505" s="28" t="s">
        <v>857</v>
      </c>
      <c r="G505" s="26" t="s">
        <v>68</v>
      </c>
      <c r="I505" s="29">
        <v>10000</v>
      </c>
      <c r="J505" s="29">
        <f t="shared" si="28"/>
        <v>0</v>
      </c>
      <c r="K505" s="29">
        <f t="shared" si="29"/>
        <v>0</v>
      </c>
      <c r="L505" s="24">
        <f t="shared" si="30"/>
        <v>1</v>
      </c>
      <c r="M505" s="24" t="str">
        <f>VLOOKUP(L505,mês!A:B,2,0)</f>
        <v>Janeiro</v>
      </c>
      <c r="N505" s="24" t="str">
        <f t="shared" si="31"/>
        <v xml:space="preserve">EMPENHOS </v>
      </c>
    </row>
    <row r="506" spans="1:14" ht="57" customHeight="1" x14ac:dyDescent="0.2">
      <c r="A506" s="24" t="s">
        <v>856</v>
      </c>
      <c r="B506" s="25">
        <v>45673</v>
      </c>
      <c r="C506" s="26">
        <v>4559</v>
      </c>
      <c r="D506" s="26" t="s">
        <v>65</v>
      </c>
      <c r="E506" s="27" t="s">
        <v>66</v>
      </c>
      <c r="F506" s="28" t="s">
        <v>858</v>
      </c>
      <c r="G506" s="26" t="s">
        <v>68</v>
      </c>
      <c r="I506" s="29">
        <v>10000</v>
      </c>
      <c r="J506" s="29">
        <f t="shared" si="28"/>
        <v>0</v>
      </c>
      <c r="K506" s="29">
        <f t="shared" si="29"/>
        <v>0</v>
      </c>
      <c r="L506" s="24">
        <f t="shared" si="30"/>
        <v>1</v>
      </c>
      <c r="M506" s="24" t="str">
        <f>VLOOKUP(L506,mês!A:B,2,0)</f>
        <v>Janeiro</v>
      </c>
      <c r="N506" s="24" t="str">
        <f t="shared" si="31"/>
        <v xml:space="preserve">EMPENHOS </v>
      </c>
    </row>
    <row r="507" spans="1:14" ht="57" customHeight="1" x14ac:dyDescent="0.2">
      <c r="A507" s="24" t="s">
        <v>856</v>
      </c>
      <c r="B507" s="25">
        <v>45673</v>
      </c>
      <c r="C507" s="26">
        <v>4560</v>
      </c>
      <c r="D507" s="26" t="s">
        <v>65</v>
      </c>
      <c r="E507" s="27" t="s">
        <v>66</v>
      </c>
      <c r="F507" s="28" t="s">
        <v>859</v>
      </c>
      <c r="G507" s="26" t="s">
        <v>68</v>
      </c>
      <c r="I507" s="29">
        <v>10000</v>
      </c>
      <c r="J507" s="29">
        <f t="shared" si="28"/>
        <v>0</v>
      </c>
      <c r="K507" s="29">
        <f t="shared" si="29"/>
        <v>0</v>
      </c>
      <c r="L507" s="24">
        <f t="shared" si="30"/>
        <v>1</v>
      </c>
      <c r="M507" s="24" t="str">
        <f>VLOOKUP(L507,mês!A:B,2,0)</f>
        <v>Janeiro</v>
      </c>
      <c r="N507" s="24" t="str">
        <f t="shared" si="31"/>
        <v xml:space="preserve">EMPENHOS </v>
      </c>
    </row>
    <row r="508" spans="1:14" ht="57" customHeight="1" x14ac:dyDescent="0.2">
      <c r="A508" s="24" t="s">
        <v>856</v>
      </c>
      <c r="B508" s="25">
        <v>45673</v>
      </c>
      <c r="C508" s="26">
        <v>4561</v>
      </c>
      <c r="D508" s="26" t="s">
        <v>65</v>
      </c>
      <c r="E508" s="27" t="s">
        <v>66</v>
      </c>
      <c r="F508" s="28" t="s">
        <v>860</v>
      </c>
      <c r="G508" s="26" t="s">
        <v>68</v>
      </c>
      <c r="I508" s="29">
        <v>10000</v>
      </c>
      <c r="J508" s="29">
        <f t="shared" si="28"/>
        <v>0</v>
      </c>
      <c r="K508" s="29">
        <f t="shared" si="29"/>
        <v>0</v>
      </c>
      <c r="L508" s="24">
        <f t="shared" si="30"/>
        <v>1</v>
      </c>
      <c r="M508" s="24" t="str">
        <f>VLOOKUP(L508,mês!A:B,2,0)</f>
        <v>Janeiro</v>
      </c>
      <c r="N508" s="24" t="str">
        <f t="shared" si="31"/>
        <v xml:space="preserve">EMPENHOS </v>
      </c>
    </row>
    <row r="509" spans="1:14" ht="57" customHeight="1" x14ac:dyDescent="0.2">
      <c r="A509" s="24" t="s">
        <v>856</v>
      </c>
      <c r="B509" s="25">
        <v>45673</v>
      </c>
      <c r="C509" s="26">
        <v>4562</v>
      </c>
      <c r="D509" s="26" t="s">
        <v>161</v>
      </c>
      <c r="E509" s="27" t="s">
        <v>162</v>
      </c>
      <c r="F509" s="28" t="s">
        <v>861</v>
      </c>
      <c r="G509" s="26" t="s">
        <v>68</v>
      </c>
      <c r="I509" s="29">
        <v>14400</v>
      </c>
      <c r="J509" s="29">
        <f t="shared" si="28"/>
        <v>0</v>
      </c>
      <c r="K509" s="29">
        <f t="shared" si="29"/>
        <v>0</v>
      </c>
      <c r="L509" s="24">
        <f t="shared" si="30"/>
        <v>1</v>
      </c>
      <c r="M509" s="24" t="str">
        <f>VLOOKUP(L509,mês!A:B,2,0)</f>
        <v>Janeiro</v>
      </c>
      <c r="N509" s="24" t="str">
        <f t="shared" si="31"/>
        <v xml:space="preserve">EMPENHOS </v>
      </c>
    </row>
    <row r="510" spans="1:14" ht="57" customHeight="1" x14ac:dyDescent="0.2">
      <c r="A510" s="24" t="s">
        <v>856</v>
      </c>
      <c r="B510" s="25">
        <v>45680</v>
      </c>
      <c r="C510" s="26">
        <v>4605</v>
      </c>
      <c r="D510" s="26" t="s">
        <v>65</v>
      </c>
      <c r="E510" s="27" t="s">
        <v>156</v>
      </c>
      <c r="F510" s="28" t="s">
        <v>862</v>
      </c>
      <c r="G510" s="26" t="s">
        <v>68</v>
      </c>
      <c r="I510" s="29">
        <v>25821.5</v>
      </c>
      <c r="J510" s="29">
        <f t="shared" si="28"/>
        <v>0</v>
      </c>
      <c r="K510" s="29">
        <f t="shared" si="29"/>
        <v>0</v>
      </c>
      <c r="L510" s="24">
        <f t="shared" si="30"/>
        <v>1</v>
      </c>
      <c r="M510" s="24" t="str">
        <f>VLOOKUP(L510,mês!A:B,2,0)</f>
        <v>Janeiro</v>
      </c>
      <c r="N510" s="24" t="str">
        <f t="shared" si="31"/>
        <v xml:space="preserve">EMPENHOS </v>
      </c>
    </row>
    <row r="511" spans="1:14" ht="57" customHeight="1" x14ac:dyDescent="0.2">
      <c r="A511" s="24" t="s">
        <v>856</v>
      </c>
      <c r="B511" s="25">
        <v>45680</v>
      </c>
      <c r="C511" s="26">
        <v>4606</v>
      </c>
      <c r="D511" s="26" t="s">
        <v>65</v>
      </c>
      <c r="E511" s="27" t="s">
        <v>156</v>
      </c>
      <c r="F511" s="28" t="s">
        <v>863</v>
      </c>
      <c r="G511" s="26" t="s">
        <v>68</v>
      </c>
      <c r="I511" s="29">
        <v>34220.75</v>
      </c>
      <c r="J511" s="29">
        <f t="shared" si="28"/>
        <v>0</v>
      </c>
      <c r="K511" s="29">
        <f t="shared" si="29"/>
        <v>0</v>
      </c>
      <c r="L511" s="24">
        <f t="shared" si="30"/>
        <v>1</v>
      </c>
      <c r="M511" s="24" t="str">
        <f>VLOOKUP(L511,mês!A:B,2,0)</f>
        <v>Janeiro</v>
      </c>
      <c r="N511" s="24" t="str">
        <f t="shared" si="31"/>
        <v xml:space="preserve">EMPENHOS </v>
      </c>
    </row>
    <row r="512" spans="1:14" ht="57" customHeight="1" x14ac:dyDescent="0.2">
      <c r="A512" s="24" t="s">
        <v>458</v>
      </c>
      <c r="B512" s="25">
        <v>45680</v>
      </c>
      <c r="C512" s="26">
        <v>4604</v>
      </c>
      <c r="D512" s="26" t="s">
        <v>91</v>
      </c>
      <c r="E512" s="27" t="s">
        <v>759</v>
      </c>
      <c r="F512" s="28" t="s">
        <v>864</v>
      </c>
      <c r="G512" s="26" t="s">
        <v>68</v>
      </c>
      <c r="I512" s="29">
        <v>607083.53</v>
      </c>
      <c r="J512" s="29">
        <f t="shared" si="28"/>
        <v>0</v>
      </c>
      <c r="K512" s="29">
        <f t="shared" si="29"/>
        <v>0</v>
      </c>
      <c r="L512" s="24">
        <f t="shared" si="30"/>
        <v>1</v>
      </c>
      <c r="M512" s="24" t="str">
        <f>VLOOKUP(L512,mês!A:B,2,0)</f>
        <v>Janeiro</v>
      </c>
      <c r="N512" s="24" t="str">
        <f t="shared" si="31"/>
        <v xml:space="preserve">CONVÊNIO </v>
      </c>
    </row>
    <row r="513" spans="1:14" ht="57" customHeight="1" x14ac:dyDescent="0.2">
      <c r="A513" s="24" t="s">
        <v>466</v>
      </c>
      <c r="B513" s="25">
        <v>45679</v>
      </c>
      <c r="C513" s="26">
        <v>4595</v>
      </c>
      <c r="D513" s="26" t="s">
        <v>237</v>
      </c>
      <c r="E513" s="27" t="s">
        <v>759</v>
      </c>
      <c r="F513" s="28" t="s">
        <v>865</v>
      </c>
      <c r="G513" s="26" t="s">
        <v>68</v>
      </c>
      <c r="I513" s="29">
        <v>1771.36</v>
      </c>
      <c r="J513" s="29">
        <f t="shared" si="28"/>
        <v>0</v>
      </c>
      <c r="K513" s="29">
        <f t="shared" si="29"/>
        <v>0</v>
      </c>
      <c r="L513" s="24">
        <f t="shared" si="30"/>
        <v>1</v>
      </c>
      <c r="M513" s="24" t="str">
        <f>VLOOKUP(L513,mês!A:B,2,0)</f>
        <v>Janeiro</v>
      </c>
      <c r="N513" s="24" t="str">
        <f t="shared" si="31"/>
        <v xml:space="preserve">RI </v>
      </c>
    </row>
    <row r="514" spans="1:14" ht="57" customHeight="1" x14ac:dyDescent="0.2">
      <c r="A514" s="24" t="s">
        <v>466</v>
      </c>
      <c r="B514" s="25">
        <v>45751</v>
      </c>
      <c r="C514" s="26">
        <v>4713</v>
      </c>
      <c r="D514" s="26" t="s">
        <v>237</v>
      </c>
      <c r="E514" s="27" t="s">
        <v>762</v>
      </c>
      <c r="F514" s="28" t="s">
        <v>866</v>
      </c>
      <c r="G514" s="26" t="s">
        <v>68</v>
      </c>
      <c r="I514" s="29">
        <v>450</v>
      </c>
      <c r="J514" s="29">
        <f t="shared" si="28"/>
        <v>0</v>
      </c>
      <c r="K514" s="29">
        <f t="shared" si="29"/>
        <v>0</v>
      </c>
      <c r="L514" s="24">
        <f t="shared" si="30"/>
        <v>4</v>
      </c>
      <c r="M514" s="24" t="str">
        <f>VLOOKUP(L514,mês!A:B,2,0)</f>
        <v>Abril</v>
      </c>
      <c r="N514" s="24" t="str">
        <f t="shared" si="31"/>
        <v xml:space="preserve">RI </v>
      </c>
    </row>
    <row r="515" spans="1:14" ht="57" customHeight="1" x14ac:dyDescent="0.2">
      <c r="A515" s="24" t="s">
        <v>466</v>
      </c>
      <c r="B515" s="25">
        <v>45833</v>
      </c>
      <c r="C515" s="26">
        <v>4750</v>
      </c>
      <c r="D515" s="26" t="s">
        <v>237</v>
      </c>
      <c r="E515" s="27" t="s">
        <v>762</v>
      </c>
      <c r="F515" s="28" t="s">
        <v>867</v>
      </c>
      <c r="G515" s="26" t="s">
        <v>68</v>
      </c>
      <c r="I515" s="29">
        <v>495</v>
      </c>
      <c r="J515" s="29">
        <f t="shared" ref="J515:J578" si="32">IF(G515="Não",0,H515)</f>
        <v>0</v>
      </c>
      <c r="K515" s="29">
        <f t="shared" ref="K515:K578" si="33">IF(G515="Não",H515,0)</f>
        <v>0</v>
      </c>
      <c r="L515" s="24">
        <f t="shared" ref="L515:L578" si="34">MONTH(B515)</f>
        <v>6</v>
      </c>
      <c r="M515" s="24" t="str">
        <f>VLOOKUP(L515,mês!A:B,2,0)</f>
        <v>Junho</v>
      </c>
      <c r="N515" s="24" t="str">
        <f t="shared" ref="N515:N578" si="35">LEFT(A515,SEARCH("-",A515)-1)</f>
        <v xml:space="preserve">RI </v>
      </c>
    </row>
    <row r="516" spans="1:14" ht="57" customHeight="1" x14ac:dyDescent="0.2">
      <c r="A516" s="24" t="s">
        <v>473</v>
      </c>
      <c r="B516" s="25">
        <v>45680</v>
      </c>
      <c r="C516" s="26">
        <v>4600</v>
      </c>
      <c r="D516" s="26" t="s">
        <v>65</v>
      </c>
      <c r="E516" s="27" t="s">
        <v>78</v>
      </c>
      <c r="F516" s="28" t="s">
        <v>868</v>
      </c>
      <c r="G516" s="26" t="s">
        <v>68</v>
      </c>
      <c r="I516" s="29">
        <v>911.28</v>
      </c>
      <c r="J516" s="29">
        <f t="shared" si="32"/>
        <v>0</v>
      </c>
      <c r="K516" s="29">
        <f t="shared" si="33"/>
        <v>0</v>
      </c>
      <c r="L516" s="24">
        <f t="shared" si="34"/>
        <v>1</v>
      </c>
      <c r="M516" s="24" t="str">
        <f>VLOOKUP(L516,mês!A:B,2,0)</f>
        <v>Janeiro</v>
      </c>
      <c r="N516" s="24" t="str">
        <f t="shared" si="35"/>
        <v xml:space="preserve">TAXA </v>
      </c>
    </row>
    <row r="517" spans="1:14" ht="57" customHeight="1" x14ac:dyDescent="0.2">
      <c r="A517" s="24" t="s">
        <v>476</v>
      </c>
      <c r="B517" s="25">
        <v>45678</v>
      </c>
      <c r="C517" s="26">
        <v>4576</v>
      </c>
      <c r="D517" s="26" t="s">
        <v>237</v>
      </c>
      <c r="E517" s="27" t="s">
        <v>810</v>
      </c>
      <c r="F517" s="28" t="s">
        <v>869</v>
      </c>
      <c r="G517" s="26" t="s">
        <v>68</v>
      </c>
      <c r="I517" s="29">
        <v>4316.16</v>
      </c>
      <c r="J517" s="29">
        <f t="shared" si="32"/>
        <v>0</v>
      </c>
      <c r="K517" s="29">
        <f t="shared" si="33"/>
        <v>0</v>
      </c>
      <c r="L517" s="24">
        <f t="shared" si="34"/>
        <v>1</v>
      </c>
      <c r="M517" s="24" t="str">
        <f>VLOOKUP(L517,mês!A:B,2,0)</f>
        <v>Janeiro</v>
      </c>
      <c r="N517" s="24" t="str">
        <f t="shared" si="35"/>
        <v xml:space="preserve">RI </v>
      </c>
    </row>
    <row r="518" spans="1:14" ht="57" customHeight="1" x14ac:dyDescent="0.2">
      <c r="A518" s="24" t="s">
        <v>479</v>
      </c>
      <c r="B518" s="25">
        <v>45677</v>
      </c>
      <c r="C518" s="26">
        <v>4567</v>
      </c>
      <c r="D518" s="26" t="s">
        <v>65</v>
      </c>
      <c r="E518" s="27" t="s">
        <v>810</v>
      </c>
      <c r="F518" s="28" t="s">
        <v>829</v>
      </c>
      <c r="G518" s="26" t="s">
        <v>68</v>
      </c>
      <c r="I518" s="29">
        <v>1238015</v>
      </c>
      <c r="J518" s="29">
        <f t="shared" si="32"/>
        <v>0</v>
      </c>
      <c r="K518" s="29">
        <f t="shared" si="33"/>
        <v>0</v>
      </c>
      <c r="L518" s="24">
        <f t="shared" si="34"/>
        <v>1</v>
      </c>
      <c r="M518" s="24" t="str">
        <f>VLOOKUP(L518,mês!A:B,2,0)</f>
        <v>Janeiro</v>
      </c>
      <c r="N518" s="24" t="str">
        <f t="shared" si="35"/>
        <v xml:space="preserve">Diretoria </v>
      </c>
    </row>
    <row r="519" spans="1:14" ht="57" customHeight="1" x14ac:dyDescent="0.2">
      <c r="A519" s="24" t="s">
        <v>479</v>
      </c>
      <c r="B519" s="25">
        <v>45693</v>
      </c>
      <c r="C519" s="26">
        <v>4671</v>
      </c>
      <c r="D519" s="26" t="s">
        <v>65</v>
      </c>
      <c r="E519" s="27" t="s">
        <v>706</v>
      </c>
      <c r="F519" s="28" t="s">
        <v>834</v>
      </c>
      <c r="G519" s="26" t="s">
        <v>68</v>
      </c>
      <c r="I519" s="29">
        <v>578052.06999999995</v>
      </c>
      <c r="J519" s="29">
        <f t="shared" si="32"/>
        <v>0</v>
      </c>
      <c r="K519" s="29">
        <f t="shared" si="33"/>
        <v>0</v>
      </c>
      <c r="L519" s="24">
        <f t="shared" si="34"/>
        <v>2</v>
      </c>
      <c r="M519" s="24" t="str">
        <f>VLOOKUP(L519,mês!A:B,2,0)</f>
        <v>Fevereiro</v>
      </c>
      <c r="N519" s="24" t="str">
        <f t="shared" si="35"/>
        <v xml:space="preserve">Diretoria </v>
      </c>
    </row>
    <row r="520" spans="1:14" ht="57" customHeight="1" x14ac:dyDescent="0.2">
      <c r="A520" s="24" t="s">
        <v>479</v>
      </c>
      <c r="B520" s="25">
        <v>45716</v>
      </c>
      <c r="C520" s="26">
        <v>4692</v>
      </c>
      <c r="D520" s="26" t="s">
        <v>65</v>
      </c>
      <c r="E520" s="27" t="s">
        <v>508</v>
      </c>
      <c r="F520" s="28" t="s">
        <v>870</v>
      </c>
      <c r="G520" s="26" t="s">
        <v>68</v>
      </c>
      <c r="I520" s="29">
        <v>10000</v>
      </c>
      <c r="J520" s="29">
        <f t="shared" si="32"/>
        <v>0</v>
      </c>
      <c r="K520" s="29">
        <f t="shared" si="33"/>
        <v>0</v>
      </c>
      <c r="L520" s="24">
        <f t="shared" si="34"/>
        <v>2</v>
      </c>
      <c r="M520" s="24" t="str">
        <f>VLOOKUP(L520,mês!A:B,2,0)</f>
        <v>Fevereiro</v>
      </c>
      <c r="N520" s="24" t="str">
        <f t="shared" si="35"/>
        <v xml:space="preserve">Diretoria </v>
      </c>
    </row>
    <row r="521" spans="1:14" ht="57" customHeight="1" x14ac:dyDescent="0.2">
      <c r="A521" s="24" t="s">
        <v>563</v>
      </c>
      <c r="B521" s="25">
        <v>45680</v>
      </c>
      <c r="C521" s="26">
        <v>4603</v>
      </c>
      <c r="D521" s="26" t="s">
        <v>115</v>
      </c>
      <c r="E521" s="27" t="s">
        <v>136</v>
      </c>
      <c r="F521" s="28" t="s">
        <v>871</v>
      </c>
      <c r="G521" s="26" t="s">
        <v>68</v>
      </c>
      <c r="I521" s="29">
        <v>15455.75</v>
      </c>
      <c r="J521" s="29">
        <f t="shared" si="32"/>
        <v>0</v>
      </c>
      <c r="K521" s="29">
        <f t="shared" si="33"/>
        <v>0</v>
      </c>
      <c r="L521" s="24">
        <f t="shared" si="34"/>
        <v>1</v>
      </c>
      <c r="M521" s="24" t="str">
        <f>VLOOKUP(L521,mês!A:B,2,0)</f>
        <v>Janeiro</v>
      </c>
      <c r="N521" s="24" t="str">
        <f t="shared" si="35"/>
        <v xml:space="preserve">RD </v>
      </c>
    </row>
    <row r="522" spans="1:14" ht="57" customHeight="1" x14ac:dyDescent="0.2">
      <c r="A522" s="24" t="s">
        <v>563</v>
      </c>
      <c r="B522" s="25">
        <v>45691</v>
      </c>
      <c r="C522" s="26">
        <v>4622</v>
      </c>
      <c r="D522" s="26" t="s">
        <v>115</v>
      </c>
      <c r="E522" s="27" t="s">
        <v>706</v>
      </c>
      <c r="F522" s="28" t="s">
        <v>872</v>
      </c>
      <c r="G522" s="26" t="s">
        <v>68</v>
      </c>
      <c r="I522" s="29">
        <v>22974.79</v>
      </c>
      <c r="J522" s="29">
        <f t="shared" si="32"/>
        <v>0</v>
      </c>
      <c r="K522" s="29">
        <f t="shared" si="33"/>
        <v>0</v>
      </c>
      <c r="L522" s="24">
        <f t="shared" si="34"/>
        <v>2</v>
      </c>
      <c r="M522" s="24" t="str">
        <f>VLOOKUP(L522,mês!A:B,2,0)</f>
        <v>Fevereiro</v>
      </c>
      <c r="N522" s="24" t="str">
        <f t="shared" si="35"/>
        <v xml:space="preserve">RD </v>
      </c>
    </row>
    <row r="523" spans="1:14" ht="57" customHeight="1" x14ac:dyDescent="0.2">
      <c r="A523" s="24" t="s">
        <v>563</v>
      </c>
      <c r="B523" s="25">
        <v>45840</v>
      </c>
      <c r="C523" s="26">
        <v>4756</v>
      </c>
      <c r="D523" s="26" t="s">
        <v>115</v>
      </c>
      <c r="E523" s="27" t="s">
        <v>659</v>
      </c>
      <c r="F523" s="28" t="s">
        <v>873</v>
      </c>
      <c r="G523" s="26" t="s">
        <v>68</v>
      </c>
      <c r="I523" s="29">
        <v>82811</v>
      </c>
      <c r="J523" s="29">
        <f t="shared" si="32"/>
        <v>0</v>
      </c>
      <c r="K523" s="29">
        <f t="shared" si="33"/>
        <v>0</v>
      </c>
      <c r="L523" s="24">
        <f t="shared" si="34"/>
        <v>7</v>
      </c>
      <c r="M523" s="24" t="str">
        <f>VLOOKUP(L523,mês!A:B,2,0)</f>
        <v>Julho</v>
      </c>
      <c r="N523" s="24" t="str">
        <f t="shared" si="35"/>
        <v xml:space="preserve">RD </v>
      </c>
    </row>
    <row r="524" spans="1:14" ht="57" customHeight="1" x14ac:dyDescent="0.2">
      <c r="A524" s="24" t="s">
        <v>874</v>
      </c>
      <c r="B524" s="25">
        <v>45691</v>
      </c>
      <c r="C524" s="26">
        <v>4625</v>
      </c>
      <c r="D524" s="26" t="s">
        <v>115</v>
      </c>
      <c r="E524" s="27" t="s">
        <v>706</v>
      </c>
      <c r="F524" s="28" t="s">
        <v>875</v>
      </c>
      <c r="G524" s="26" t="s">
        <v>68</v>
      </c>
      <c r="I524" s="29">
        <v>101.6</v>
      </c>
      <c r="J524" s="29">
        <f t="shared" si="32"/>
        <v>0</v>
      </c>
      <c r="K524" s="29">
        <f t="shared" si="33"/>
        <v>0</v>
      </c>
      <c r="L524" s="24">
        <f t="shared" si="34"/>
        <v>2</v>
      </c>
      <c r="M524" s="24" t="str">
        <f>VLOOKUP(L524,mês!A:B,2,0)</f>
        <v>Fevereiro</v>
      </c>
      <c r="N524" s="24" t="str">
        <f t="shared" si="35"/>
        <v xml:space="preserve">RD </v>
      </c>
    </row>
    <row r="525" spans="1:14" ht="57" customHeight="1" x14ac:dyDescent="0.2">
      <c r="A525" s="24" t="s">
        <v>876</v>
      </c>
      <c r="B525" s="25">
        <v>45693</v>
      </c>
      <c r="C525" s="26">
        <v>4664</v>
      </c>
      <c r="D525" s="26" t="s">
        <v>65</v>
      </c>
      <c r="E525" s="27" t="s">
        <v>706</v>
      </c>
      <c r="F525" s="28" t="s">
        <v>877</v>
      </c>
      <c r="G525" s="26" t="s">
        <v>68</v>
      </c>
      <c r="I525" s="29">
        <v>451.05</v>
      </c>
      <c r="J525" s="29">
        <f t="shared" si="32"/>
        <v>0</v>
      </c>
      <c r="K525" s="29">
        <f t="shared" si="33"/>
        <v>0</v>
      </c>
      <c r="L525" s="24">
        <f t="shared" si="34"/>
        <v>2</v>
      </c>
      <c r="M525" s="24" t="str">
        <f>VLOOKUP(L525,mês!A:B,2,0)</f>
        <v>Fevereiro</v>
      </c>
      <c r="N525" s="24" t="str">
        <f t="shared" si="35"/>
        <v xml:space="preserve">Diretoria </v>
      </c>
    </row>
    <row r="526" spans="1:14" ht="57" customHeight="1" x14ac:dyDescent="0.2">
      <c r="A526" s="24" t="s">
        <v>878</v>
      </c>
      <c r="B526" s="25">
        <v>45679</v>
      </c>
      <c r="C526" s="26">
        <v>4586</v>
      </c>
      <c r="D526" s="26" t="s">
        <v>139</v>
      </c>
      <c r="E526" s="27" t="s">
        <v>759</v>
      </c>
      <c r="F526" s="28" t="s">
        <v>879</v>
      </c>
      <c r="G526" s="26" t="s">
        <v>68</v>
      </c>
      <c r="I526" s="29">
        <v>805.42</v>
      </c>
      <c r="J526" s="29">
        <f t="shared" si="32"/>
        <v>0</v>
      </c>
      <c r="K526" s="29">
        <f t="shared" si="33"/>
        <v>0</v>
      </c>
      <c r="L526" s="24">
        <f t="shared" si="34"/>
        <v>1</v>
      </c>
      <c r="M526" s="24" t="str">
        <f>VLOOKUP(L526,mês!A:B,2,0)</f>
        <v>Janeiro</v>
      </c>
      <c r="N526" s="24" t="str">
        <f t="shared" si="35"/>
        <v xml:space="preserve">RI </v>
      </c>
    </row>
    <row r="527" spans="1:14" ht="57" customHeight="1" x14ac:dyDescent="0.2">
      <c r="A527" s="24" t="s">
        <v>567</v>
      </c>
      <c r="B527" s="25">
        <v>45678</v>
      </c>
      <c r="C527" s="26">
        <v>4578</v>
      </c>
      <c r="D527" s="26" t="s">
        <v>111</v>
      </c>
      <c r="E527" s="27" t="s">
        <v>810</v>
      </c>
      <c r="F527" s="28" t="s">
        <v>789</v>
      </c>
      <c r="G527" s="26" t="s">
        <v>68</v>
      </c>
      <c r="I527" s="29">
        <v>110790.19</v>
      </c>
      <c r="J527" s="29">
        <f t="shared" si="32"/>
        <v>0</v>
      </c>
      <c r="K527" s="29">
        <f t="shared" si="33"/>
        <v>0</v>
      </c>
      <c r="L527" s="24">
        <f t="shared" si="34"/>
        <v>1</v>
      </c>
      <c r="M527" s="24" t="str">
        <f>VLOOKUP(L527,mês!A:B,2,0)</f>
        <v>Janeiro</v>
      </c>
      <c r="N527" s="24" t="str">
        <f t="shared" si="35"/>
        <v xml:space="preserve">RI </v>
      </c>
    </row>
    <row r="528" spans="1:14" ht="57" customHeight="1" x14ac:dyDescent="0.2">
      <c r="A528" s="24" t="s">
        <v>575</v>
      </c>
      <c r="B528" s="25">
        <v>45677</v>
      </c>
      <c r="C528" s="26">
        <v>4573</v>
      </c>
      <c r="D528" s="26" t="s">
        <v>65</v>
      </c>
      <c r="E528" s="27" t="s">
        <v>810</v>
      </c>
      <c r="F528" s="28" t="s">
        <v>829</v>
      </c>
      <c r="G528" s="26" t="s">
        <v>68</v>
      </c>
      <c r="I528" s="29">
        <v>19091</v>
      </c>
      <c r="J528" s="29">
        <f t="shared" si="32"/>
        <v>0</v>
      </c>
      <c r="K528" s="29">
        <f t="shared" si="33"/>
        <v>0</v>
      </c>
      <c r="L528" s="24">
        <f t="shared" si="34"/>
        <v>1</v>
      </c>
      <c r="M528" s="24" t="str">
        <f>VLOOKUP(L528,mês!A:B,2,0)</f>
        <v>Janeiro</v>
      </c>
      <c r="N528" s="24" t="str">
        <f t="shared" si="35"/>
        <v xml:space="preserve">Diretoria </v>
      </c>
    </row>
    <row r="529" spans="1:14" ht="57" customHeight="1" x14ac:dyDescent="0.2">
      <c r="A529" s="24" t="s">
        <v>575</v>
      </c>
      <c r="B529" s="25">
        <v>45693</v>
      </c>
      <c r="C529" s="26">
        <v>4661</v>
      </c>
      <c r="D529" s="26" t="s">
        <v>65</v>
      </c>
      <c r="E529" s="27" t="s">
        <v>136</v>
      </c>
      <c r="F529" s="28" t="s">
        <v>880</v>
      </c>
      <c r="G529" s="26" t="s">
        <v>68</v>
      </c>
      <c r="I529" s="29">
        <v>575.15</v>
      </c>
      <c r="J529" s="29">
        <f t="shared" si="32"/>
        <v>0</v>
      </c>
      <c r="K529" s="29">
        <f t="shared" si="33"/>
        <v>0</v>
      </c>
      <c r="L529" s="24">
        <f t="shared" si="34"/>
        <v>2</v>
      </c>
      <c r="M529" s="24" t="str">
        <f>VLOOKUP(L529,mês!A:B,2,0)</f>
        <v>Fevereiro</v>
      </c>
      <c r="N529" s="24" t="str">
        <f t="shared" si="35"/>
        <v xml:space="preserve">Diretoria </v>
      </c>
    </row>
    <row r="530" spans="1:14" ht="57" customHeight="1" x14ac:dyDescent="0.2">
      <c r="A530" s="24" t="s">
        <v>575</v>
      </c>
      <c r="B530" s="25">
        <v>45742</v>
      </c>
      <c r="C530" s="26">
        <v>4705</v>
      </c>
      <c r="D530" s="26" t="s">
        <v>73</v>
      </c>
      <c r="E530" s="27" t="s">
        <v>582</v>
      </c>
      <c r="F530" s="28" t="s">
        <v>583</v>
      </c>
      <c r="G530" s="26" t="s">
        <v>68</v>
      </c>
      <c r="I530" s="29">
        <v>128.34</v>
      </c>
      <c r="J530" s="29">
        <f t="shared" si="32"/>
        <v>0</v>
      </c>
      <c r="K530" s="29">
        <f t="shared" si="33"/>
        <v>0</v>
      </c>
      <c r="L530" s="24">
        <f t="shared" si="34"/>
        <v>3</v>
      </c>
      <c r="M530" s="24" t="str">
        <f>VLOOKUP(L530,mês!A:B,2,0)</f>
        <v>Março</v>
      </c>
      <c r="N530" s="24" t="str">
        <f t="shared" si="35"/>
        <v xml:space="preserve">Diretoria </v>
      </c>
    </row>
    <row r="531" spans="1:14" ht="57" customHeight="1" x14ac:dyDescent="0.2">
      <c r="A531" s="24" t="s">
        <v>575</v>
      </c>
      <c r="B531" s="25">
        <v>45748</v>
      </c>
      <c r="C531" s="26">
        <v>4711</v>
      </c>
      <c r="D531" s="26" t="s">
        <v>73</v>
      </c>
      <c r="E531" s="27" t="s">
        <v>582</v>
      </c>
      <c r="F531" s="28" t="s">
        <v>881</v>
      </c>
      <c r="G531" s="26" t="s">
        <v>68</v>
      </c>
      <c r="I531" s="29">
        <v>128.34</v>
      </c>
      <c r="J531" s="29">
        <f t="shared" si="32"/>
        <v>0</v>
      </c>
      <c r="K531" s="29">
        <f t="shared" si="33"/>
        <v>0</v>
      </c>
      <c r="L531" s="24">
        <f t="shared" si="34"/>
        <v>4</v>
      </c>
      <c r="M531" s="24" t="str">
        <f>VLOOKUP(L531,mês!A:B,2,0)</f>
        <v>Abril</v>
      </c>
      <c r="N531" s="24" t="str">
        <f t="shared" si="35"/>
        <v xml:space="preserve">Diretoria </v>
      </c>
    </row>
    <row r="532" spans="1:14" ht="57" customHeight="1" x14ac:dyDescent="0.2">
      <c r="A532" s="24" t="s">
        <v>575</v>
      </c>
      <c r="B532" s="25">
        <v>45826</v>
      </c>
      <c r="C532" s="26">
        <v>4747</v>
      </c>
      <c r="D532" s="26" t="s">
        <v>96</v>
      </c>
      <c r="E532" s="27" t="s">
        <v>582</v>
      </c>
      <c r="F532" s="28" t="s">
        <v>882</v>
      </c>
      <c r="G532" s="26" t="s">
        <v>68</v>
      </c>
      <c r="I532" s="29">
        <v>64.17</v>
      </c>
      <c r="J532" s="29">
        <f t="shared" si="32"/>
        <v>0</v>
      </c>
      <c r="K532" s="29">
        <f t="shared" si="33"/>
        <v>0</v>
      </c>
      <c r="L532" s="24">
        <f t="shared" si="34"/>
        <v>6</v>
      </c>
      <c r="M532" s="24" t="str">
        <f>VLOOKUP(L532,mês!A:B,2,0)</f>
        <v>Junho</v>
      </c>
      <c r="N532" s="24" t="str">
        <f t="shared" si="35"/>
        <v xml:space="preserve">Diretoria </v>
      </c>
    </row>
    <row r="533" spans="1:14" ht="57" customHeight="1" x14ac:dyDescent="0.2">
      <c r="A533" s="24" t="s">
        <v>586</v>
      </c>
      <c r="B533" s="25">
        <v>45679</v>
      </c>
      <c r="C533" s="26">
        <v>4585</v>
      </c>
      <c r="D533" s="26" t="s">
        <v>115</v>
      </c>
      <c r="E533" s="27" t="s">
        <v>759</v>
      </c>
      <c r="F533" s="28" t="s">
        <v>883</v>
      </c>
      <c r="G533" s="26" t="s">
        <v>68</v>
      </c>
      <c r="I533" s="29">
        <v>6889.48</v>
      </c>
      <c r="J533" s="29">
        <f t="shared" si="32"/>
        <v>0</v>
      </c>
      <c r="K533" s="29">
        <f t="shared" si="33"/>
        <v>0</v>
      </c>
      <c r="L533" s="24">
        <f t="shared" si="34"/>
        <v>1</v>
      </c>
      <c r="M533" s="24" t="str">
        <f>VLOOKUP(L533,mês!A:B,2,0)</f>
        <v>Janeiro</v>
      </c>
      <c r="N533" s="24" t="str">
        <f t="shared" si="35"/>
        <v xml:space="preserve">RI </v>
      </c>
    </row>
    <row r="534" spans="1:14" ht="57" customHeight="1" x14ac:dyDescent="0.2">
      <c r="A534" s="24" t="s">
        <v>586</v>
      </c>
      <c r="B534" s="25">
        <v>45744</v>
      </c>
      <c r="C534" s="26">
        <v>4709</v>
      </c>
      <c r="D534" s="26" t="s">
        <v>115</v>
      </c>
      <c r="E534" s="27" t="s">
        <v>762</v>
      </c>
      <c r="F534" s="28" t="s">
        <v>884</v>
      </c>
      <c r="G534" s="26" t="s">
        <v>68</v>
      </c>
      <c r="I534" s="29">
        <v>11970</v>
      </c>
      <c r="J534" s="29">
        <f t="shared" si="32"/>
        <v>0</v>
      </c>
      <c r="K534" s="29">
        <f t="shared" si="33"/>
        <v>0</v>
      </c>
      <c r="L534" s="24">
        <f t="shared" si="34"/>
        <v>3</v>
      </c>
      <c r="M534" s="24" t="str">
        <f>VLOOKUP(L534,mês!A:B,2,0)</f>
        <v>Março</v>
      </c>
      <c r="N534" s="24" t="str">
        <f t="shared" si="35"/>
        <v xml:space="preserve">RI </v>
      </c>
    </row>
    <row r="535" spans="1:14" ht="57" customHeight="1" x14ac:dyDescent="0.2">
      <c r="A535" s="24" t="s">
        <v>594</v>
      </c>
      <c r="B535" s="25">
        <v>45677</v>
      </c>
      <c r="C535" s="26">
        <v>4572</v>
      </c>
      <c r="D535" s="26" t="s">
        <v>65</v>
      </c>
      <c r="E535" s="27" t="s">
        <v>810</v>
      </c>
      <c r="F535" s="28" t="s">
        <v>829</v>
      </c>
      <c r="G535" s="26" t="s">
        <v>68</v>
      </c>
      <c r="I535" s="29">
        <v>2768102</v>
      </c>
      <c r="J535" s="29">
        <f t="shared" si="32"/>
        <v>0</v>
      </c>
      <c r="K535" s="29">
        <f t="shared" si="33"/>
        <v>0</v>
      </c>
      <c r="L535" s="24">
        <f t="shared" si="34"/>
        <v>1</v>
      </c>
      <c r="M535" s="24" t="str">
        <f>VLOOKUP(L535,mês!A:B,2,0)</f>
        <v>Janeiro</v>
      </c>
      <c r="N535" s="24" t="str">
        <f t="shared" si="35"/>
        <v xml:space="preserve">Diretoria </v>
      </c>
    </row>
    <row r="536" spans="1:14" ht="57" customHeight="1" x14ac:dyDescent="0.2">
      <c r="A536" s="24" t="s">
        <v>885</v>
      </c>
      <c r="B536" s="25">
        <v>45691</v>
      </c>
      <c r="C536" s="26">
        <v>4624</v>
      </c>
      <c r="D536" s="26" t="s">
        <v>111</v>
      </c>
      <c r="E536" s="27" t="s">
        <v>706</v>
      </c>
      <c r="F536" s="28" t="s">
        <v>886</v>
      </c>
      <c r="G536" s="26" t="s">
        <v>68</v>
      </c>
      <c r="I536" s="29">
        <v>615</v>
      </c>
      <c r="J536" s="29">
        <f t="shared" si="32"/>
        <v>0</v>
      </c>
      <c r="K536" s="29">
        <f t="shared" si="33"/>
        <v>0</v>
      </c>
      <c r="L536" s="24">
        <f t="shared" si="34"/>
        <v>2</v>
      </c>
      <c r="M536" s="24" t="str">
        <f>VLOOKUP(L536,mês!A:B,2,0)</f>
        <v>Fevereiro</v>
      </c>
      <c r="N536" s="24" t="str">
        <f t="shared" si="35"/>
        <v xml:space="preserve">RD </v>
      </c>
    </row>
    <row r="537" spans="1:14" ht="57" customHeight="1" x14ac:dyDescent="0.2">
      <c r="A537" s="24" t="s">
        <v>887</v>
      </c>
      <c r="B537" s="25">
        <v>45692</v>
      </c>
      <c r="C537" s="26">
        <v>4647</v>
      </c>
      <c r="D537" s="26" t="s">
        <v>237</v>
      </c>
      <c r="E537" s="27" t="s">
        <v>136</v>
      </c>
      <c r="F537" s="28" t="s">
        <v>875</v>
      </c>
      <c r="G537" s="26" t="s">
        <v>68</v>
      </c>
      <c r="I537" s="29">
        <v>5663.49</v>
      </c>
      <c r="J537" s="29">
        <f t="shared" si="32"/>
        <v>0</v>
      </c>
      <c r="K537" s="29">
        <f t="shared" si="33"/>
        <v>0</v>
      </c>
      <c r="L537" s="24">
        <f t="shared" si="34"/>
        <v>2</v>
      </c>
      <c r="M537" s="24" t="str">
        <f>VLOOKUP(L537,mês!A:B,2,0)</f>
        <v>Fevereiro</v>
      </c>
      <c r="N537" s="24" t="str">
        <f t="shared" si="35"/>
        <v xml:space="preserve">RD </v>
      </c>
    </row>
    <row r="538" spans="1:14" ht="57" customHeight="1" x14ac:dyDescent="0.2">
      <c r="A538" s="24" t="s">
        <v>888</v>
      </c>
      <c r="B538" s="25">
        <v>45679</v>
      </c>
      <c r="C538" s="26">
        <v>4598</v>
      </c>
      <c r="D538" s="26" t="s">
        <v>139</v>
      </c>
      <c r="E538" s="27" t="s">
        <v>759</v>
      </c>
      <c r="F538" s="28" t="s">
        <v>889</v>
      </c>
      <c r="G538" s="26" t="s">
        <v>68</v>
      </c>
      <c r="I538" s="29">
        <v>39850.660000000003</v>
      </c>
      <c r="J538" s="29">
        <f t="shared" si="32"/>
        <v>0</v>
      </c>
      <c r="K538" s="29">
        <f t="shared" si="33"/>
        <v>0</v>
      </c>
      <c r="L538" s="24">
        <f t="shared" si="34"/>
        <v>1</v>
      </c>
      <c r="M538" s="24" t="str">
        <f>VLOOKUP(L538,mês!A:B,2,0)</f>
        <v>Janeiro</v>
      </c>
      <c r="N538" s="24" t="str">
        <f t="shared" si="35"/>
        <v xml:space="preserve">RI </v>
      </c>
    </row>
    <row r="539" spans="1:14" ht="57" customHeight="1" x14ac:dyDescent="0.2">
      <c r="A539" s="24" t="s">
        <v>603</v>
      </c>
      <c r="B539" s="25">
        <v>45691</v>
      </c>
      <c r="C539" s="26">
        <v>4616</v>
      </c>
      <c r="D539" s="26" t="s">
        <v>80</v>
      </c>
      <c r="E539" s="27" t="s">
        <v>759</v>
      </c>
      <c r="F539" s="28" t="s">
        <v>890</v>
      </c>
      <c r="G539" s="26" t="s">
        <v>68</v>
      </c>
      <c r="I539" s="29">
        <v>6375</v>
      </c>
      <c r="J539" s="29">
        <f t="shared" si="32"/>
        <v>0</v>
      </c>
      <c r="K539" s="29">
        <f t="shared" si="33"/>
        <v>0</v>
      </c>
      <c r="L539" s="24">
        <f t="shared" si="34"/>
        <v>2</v>
      </c>
      <c r="M539" s="24" t="str">
        <f>VLOOKUP(L539,mês!A:B,2,0)</f>
        <v>Fevereiro</v>
      </c>
      <c r="N539" s="24" t="str">
        <f t="shared" si="35"/>
        <v xml:space="preserve">RD </v>
      </c>
    </row>
    <row r="540" spans="1:14" ht="57" customHeight="1" x14ac:dyDescent="0.2">
      <c r="A540" s="24" t="s">
        <v>891</v>
      </c>
      <c r="B540" s="25">
        <v>45691</v>
      </c>
      <c r="C540" s="26">
        <v>4630</v>
      </c>
      <c r="D540" s="26" t="s">
        <v>237</v>
      </c>
      <c r="E540" s="27" t="s">
        <v>706</v>
      </c>
      <c r="F540" s="28" t="s">
        <v>875</v>
      </c>
      <c r="G540" s="26" t="s">
        <v>68</v>
      </c>
      <c r="I540" s="29">
        <v>550.52</v>
      </c>
      <c r="J540" s="29">
        <f t="shared" si="32"/>
        <v>0</v>
      </c>
      <c r="K540" s="29">
        <f t="shared" si="33"/>
        <v>0</v>
      </c>
      <c r="L540" s="24">
        <f t="shared" si="34"/>
        <v>2</v>
      </c>
      <c r="M540" s="24" t="str">
        <f>VLOOKUP(L540,mês!A:B,2,0)</f>
        <v>Fevereiro</v>
      </c>
      <c r="N540" s="24" t="str">
        <f t="shared" si="35"/>
        <v xml:space="preserve">RD </v>
      </c>
    </row>
    <row r="541" spans="1:14" ht="57" customHeight="1" x14ac:dyDescent="0.2">
      <c r="A541" s="24" t="s">
        <v>892</v>
      </c>
      <c r="B541" s="25">
        <v>45798</v>
      </c>
      <c r="C541" s="26">
        <v>4734</v>
      </c>
      <c r="D541" s="26" t="s">
        <v>91</v>
      </c>
      <c r="E541" s="27" t="s">
        <v>132</v>
      </c>
      <c r="F541" s="28" t="s">
        <v>893</v>
      </c>
      <c r="G541" s="26" t="s">
        <v>68</v>
      </c>
      <c r="I541" s="29">
        <v>5000</v>
      </c>
      <c r="J541" s="29">
        <f t="shared" si="32"/>
        <v>0</v>
      </c>
      <c r="K541" s="29">
        <f t="shared" si="33"/>
        <v>0</v>
      </c>
      <c r="L541" s="24">
        <f t="shared" si="34"/>
        <v>5</v>
      </c>
      <c r="M541" s="24" t="str">
        <f>VLOOKUP(L541,mês!A:B,2,0)</f>
        <v>Maio</v>
      </c>
      <c r="N541" s="24" t="str">
        <f t="shared" si="35"/>
        <v xml:space="preserve">RD </v>
      </c>
    </row>
    <row r="542" spans="1:14" ht="57" customHeight="1" x14ac:dyDescent="0.2">
      <c r="A542" s="24" t="s">
        <v>894</v>
      </c>
      <c r="B542" s="25">
        <v>45679</v>
      </c>
      <c r="C542" s="26">
        <v>4580</v>
      </c>
      <c r="D542" s="26" t="s">
        <v>115</v>
      </c>
      <c r="E542" s="27" t="s">
        <v>759</v>
      </c>
      <c r="F542" s="28" t="s">
        <v>895</v>
      </c>
      <c r="G542" s="26" t="s">
        <v>68</v>
      </c>
      <c r="I542" s="29">
        <v>21068.27</v>
      </c>
      <c r="J542" s="29">
        <f t="shared" si="32"/>
        <v>0</v>
      </c>
      <c r="K542" s="29">
        <f t="shared" si="33"/>
        <v>0</v>
      </c>
      <c r="L542" s="24">
        <f t="shared" si="34"/>
        <v>1</v>
      </c>
      <c r="M542" s="24" t="str">
        <f>VLOOKUP(L542,mês!A:B,2,0)</f>
        <v>Janeiro</v>
      </c>
      <c r="N542" s="24" t="str">
        <f t="shared" si="35"/>
        <v xml:space="preserve">RI </v>
      </c>
    </row>
    <row r="543" spans="1:14" ht="57" customHeight="1" x14ac:dyDescent="0.2">
      <c r="A543" s="24" t="s">
        <v>894</v>
      </c>
      <c r="B543" s="25">
        <v>45761</v>
      </c>
      <c r="C543" s="26">
        <v>4716</v>
      </c>
      <c r="D543" s="26" t="s">
        <v>115</v>
      </c>
      <c r="E543" s="27" t="s">
        <v>762</v>
      </c>
      <c r="F543" s="28" t="s">
        <v>896</v>
      </c>
      <c r="G543" s="26" t="s">
        <v>68</v>
      </c>
      <c r="I543" s="29">
        <v>1125</v>
      </c>
      <c r="J543" s="29">
        <f t="shared" si="32"/>
        <v>0</v>
      </c>
      <c r="K543" s="29">
        <f t="shared" si="33"/>
        <v>0</v>
      </c>
      <c r="L543" s="24">
        <f t="shared" si="34"/>
        <v>4</v>
      </c>
      <c r="M543" s="24" t="str">
        <f>VLOOKUP(L543,mês!A:B,2,0)</f>
        <v>Abril</v>
      </c>
      <c r="N543" s="24" t="str">
        <f t="shared" si="35"/>
        <v xml:space="preserve">RI </v>
      </c>
    </row>
    <row r="544" spans="1:14" ht="57" customHeight="1" x14ac:dyDescent="0.2">
      <c r="A544" s="24" t="s">
        <v>897</v>
      </c>
      <c r="B544" s="25">
        <v>45679</v>
      </c>
      <c r="C544" s="26">
        <v>4589</v>
      </c>
      <c r="D544" s="26" t="s">
        <v>111</v>
      </c>
      <c r="E544" s="27" t="s">
        <v>759</v>
      </c>
      <c r="F544" s="28" t="s">
        <v>799</v>
      </c>
      <c r="G544" s="26" t="s">
        <v>68</v>
      </c>
      <c r="I544" s="29">
        <v>128.66</v>
      </c>
      <c r="J544" s="29">
        <f t="shared" si="32"/>
        <v>0</v>
      </c>
      <c r="K544" s="29">
        <f t="shared" si="33"/>
        <v>0</v>
      </c>
      <c r="L544" s="24">
        <f t="shared" si="34"/>
        <v>1</v>
      </c>
      <c r="M544" s="24" t="str">
        <f>VLOOKUP(L544,mês!A:B,2,0)</f>
        <v>Janeiro</v>
      </c>
      <c r="N544" s="24" t="str">
        <f t="shared" si="35"/>
        <v xml:space="preserve">RI </v>
      </c>
    </row>
    <row r="545" spans="1:14" ht="57" customHeight="1" x14ac:dyDescent="0.2">
      <c r="A545" s="24" t="s">
        <v>898</v>
      </c>
      <c r="B545" s="25">
        <v>45693</v>
      </c>
      <c r="C545" s="26">
        <v>4678</v>
      </c>
      <c r="D545" s="26" t="s">
        <v>65</v>
      </c>
      <c r="E545" s="27" t="s">
        <v>706</v>
      </c>
      <c r="F545" s="28" t="s">
        <v>834</v>
      </c>
      <c r="G545" s="26" t="s">
        <v>68</v>
      </c>
      <c r="I545" s="29">
        <v>1379.2</v>
      </c>
      <c r="J545" s="29">
        <f t="shared" si="32"/>
        <v>0</v>
      </c>
      <c r="K545" s="29">
        <f t="shared" si="33"/>
        <v>0</v>
      </c>
      <c r="L545" s="24">
        <f t="shared" si="34"/>
        <v>2</v>
      </c>
      <c r="M545" s="24" t="str">
        <f>VLOOKUP(L545,mês!A:B,2,0)</f>
        <v>Fevereiro</v>
      </c>
      <c r="N545" s="24" t="str">
        <f t="shared" si="35"/>
        <v xml:space="preserve">Diretoria </v>
      </c>
    </row>
    <row r="546" spans="1:14" ht="57" customHeight="1" x14ac:dyDescent="0.2">
      <c r="A546" s="24" t="s">
        <v>899</v>
      </c>
      <c r="B546" s="25">
        <v>45679</v>
      </c>
      <c r="C546" s="26">
        <v>4584</v>
      </c>
      <c r="D546" s="26" t="s">
        <v>237</v>
      </c>
      <c r="E546" s="27" t="s">
        <v>759</v>
      </c>
      <c r="F546" s="28" t="s">
        <v>900</v>
      </c>
      <c r="G546" s="26" t="s">
        <v>68</v>
      </c>
      <c r="I546" s="29">
        <v>5000</v>
      </c>
      <c r="J546" s="29">
        <f t="shared" si="32"/>
        <v>0</v>
      </c>
      <c r="K546" s="29">
        <f t="shared" si="33"/>
        <v>0</v>
      </c>
      <c r="L546" s="24">
        <f t="shared" si="34"/>
        <v>1</v>
      </c>
      <c r="M546" s="24" t="str">
        <f>VLOOKUP(L546,mês!A:B,2,0)</f>
        <v>Janeiro</v>
      </c>
      <c r="N546" s="24" t="str">
        <f t="shared" si="35"/>
        <v xml:space="preserve">RI </v>
      </c>
    </row>
    <row r="547" spans="1:14" ht="57" customHeight="1" x14ac:dyDescent="0.2">
      <c r="A547" s="24" t="s">
        <v>605</v>
      </c>
      <c r="B547" s="25">
        <v>45679</v>
      </c>
      <c r="C547" s="26">
        <v>4587</v>
      </c>
      <c r="D547" s="26" t="s">
        <v>111</v>
      </c>
      <c r="E547" s="27" t="s">
        <v>759</v>
      </c>
      <c r="F547" s="28" t="s">
        <v>799</v>
      </c>
      <c r="G547" s="26" t="s">
        <v>68</v>
      </c>
      <c r="I547" s="29">
        <v>18128.07</v>
      </c>
      <c r="J547" s="29">
        <f t="shared" si="32"/>
        <v>0</v>
      </c>
      <c r="K547" s="29">
        <f t="shared" si="33"/>
        <v>0</v>
      </c>
      <c r="L547" s="24">
        <f t="shared" si="34"/>
        <v>1</v>
      </c>
      <c r="M547" s="24" t="str">
        <f>VLOOKUP(L547,mês!A:B,2,0)</f>
        <v>Janeiro</v>
      </c>
      <c r="N547" s="24" t="str">
        <f t="shared" si="35"/>
        <v xml:space="preserve">RI </v>
      </c>
    </row>
    <row r="548" spans="1:14" ht="57" customHeight="1" x14ac:dyDescent="0.2">
      <c r="A548" s="24" t="s">
        <v>901</v>
      </c>
      <c r="B548" s="25">
        <v>45679</v>
      </c>
      <c r="C548" s="26">
        <v>4591</v>
      </c>
      <c r="D548" s="26" t="s">
        <v>91</v>
      </c>
      <c r="E548" s="27" t="s">
        <v>759</v>
      </c>
      <c r="F548" s="28" t="s">
        <v>902</v>
      </c>
      <c r="G548" s="26" t="s">
        <v>68</v>
      </c>
      <c r="I548" s="29">
        <v>409.99</v>
      </c>
      <c r="J548" s="29">
        <f t="shared" si="32"/>
        <v>0</v>
      </c>
      <c r="K548" s="29">
        <f t="shared" si="33"/>
        <v>0</v>
      </c>
      <c r="L548" s="24">
        <f t="shared" si="34"/>
        <v>1</v>
      </c>
      <c r="M548" s="24" t="str">
        <f>VLOOKUP(L548,mês!A:B,2,0)</f>
        <v>Janeiro</v>
      </c>
      <c r="N548" s="24" t="str">
        <f t="shared" si="35"/>
        <v xml:space="preserve">RI </v>
      </c>
    </row>
    <row r="549" spans="1:14" ht="57" customHeight="1" x14ac:dyDescent="0.2">
      <c r="A549" s="24" t="s">
        <v>607</v>
      </c>
      <c r="B549" s="25">
        <v>45693</v>
      </c>
      <c r="C549" s="26">
        <v>4684</v>
      </c>
      <c r="D549" s="26" t="s">
        <v>65</v>
      </c>
      <c r="E549" s="27" t="s">
        <v>706</v>
      </c>
      <c r="F549" s="28" t="s">
        <v>903</v>
      </c>
      <c r="G549" s="26" t="s">
        <v>68</v>
      </c>
      <c r="I549" s="29">
        <v>17725.38</v>
      </c>
      <c r="J549" s="29">
        <f t="shared" si="32"/>
        <v>0</v>
      </c>
      <c r="K549" s="29">
        <f t="shared" si="33"/>
        <v>0</v>
      </c>
      <c r="L549" s="24">
        <f t="shared" si="34"/>
        <v>2</v>
      </c>
      <c r="M549" s="24" t="str">
        <f>VLOOKUP(L549,mês!A:B,2,0)</f>
        <v>Fevereiro</v>
      </c>
      <c r="N549" s="24" t="str">
        <f t="shared" si="35"/>
        <v xml:space="preserve">RINF </v>
      </c>
    </row>
    <row r="550" spans="1:14" ht="57" customHeight="1" x14ac:dyDescent="0.2">
      <c r="A550" s="24" t="s">
        <v>607</v>
      </c>
      <c r="B550" s="25">
        <v>45693</v>
      </c>
      <c r="C550" s="26">
        <v>4685</v>
      </c>
      <c r="D550" s="26" t="s">
        <v>65</v>
      </c>
      <c r="E550" s="27" t="s">
        <v>609</v>
      </c>
      <c r="F550" s="28" t="s">
        <v>903</v>
      </c>
      <c r="G550" s="26" t="s">
        <v>68</v>
      </c>
      <c r="I550" s="29">
        <v>10944</v>
      </c>
      <c r="J550" s="29">
        <f t="shared" si="32"/>
        <v>0</v>
      </c>
      <c r="K550" s="29">
        <f t="shared" si="33"/>
        <v>0</v>
      </c>
      <c r="L550" s="24">
        <f t="shared" si="34"/>
        <v>2</v>
      </c>
      <c r="M550" s="24" t="str">
        <f>VLOOKUP(L550,mês!A:B,2,0)</f>
        <v>Fevereiro</v>
      </c>
      <c r="N550" s="24" t="str">
        <f t="shared" si="35"/>
        <v xml:space="preserve">RINF </v>
      </c>
    </row>
    <row r="551" spans="1:14" ht="57" customHeight="1" x14ac:dyDescent="0.2">
      <c r="A551" s="24" t="s">
        <v>607</v>
      </c>
      <c r="B551" s="25">
        <v>45761</v>
      </c>
      <c r="C551" s="26">
        <v>4718</v>
      </c>
      <c r="D551" s="26" t="s">
        <v>65</v>
      </c>
      <c r="E551" s="27" t="s">
        <v>904</v>
      </c>
      <c r="F551" s="28" t="s">
        <v>905</v>
      </c>
      <c r="G551" s="26" t="s">
        <v>68</v>
      </c>
      <c r="I551" s="29">
        <v>159672.6</v>
      </c>
      <c r="J551" s="29">
        <f t="shared" si="32"/>
        <v>0</v>
      </c>
      <c r="K551" s="29">
        <f t="shared" si="33"/>
        <v>0</v>
      </c>
      <c r="L551" s="24">
        <f t="shared" si="34"/>
        <v>4</v>
      </c>
      <c r="M551" s="24" t="str">
        <f>VLOOKUP(L551,mês!A:B,2,0)</f>
        <v>Abril</v>
      </c>
      <c r="N551" s="24" t="str">
        <f t="shared" si="35"/>
        <v xml:space="preserve">RINF </v>
      </c>
    </row>
    <row r="552" spans="1:14" ht="57" customHeight="1" x14ac:dyDescent="0.2">
      <c r="A552" s="24" t="s">
        <v>906</v>
      </c>
      <c r="B552" s="25">
        <v>45679</v>
      </c>
      <c r="C552" s="26">
        <v>4581</v>
      </c>
      <c r="D552" s="26" t="s">
        <v>115</v>
      </c>
      <c r="E552" s="27" t="s">
        <v>759</v>
      </c>
      <c r="F552" s="28" t="s">
        <v>907</v>
      </c>
      <c r="G552" s="26" t="s">
        <v>68</v>
      </c>
      <c r="I552" s="29">
        <v>5000</v>
      </c>
      <c r="J552" s="29">
        <f t="shared" si="32"/>
        <v>0</v>
      </c>
      <c r="K552" s="29">
        <f t="shared" si="33"/>
        <v>0</v>
      </c>
      <c r="L552" s="24">
        <f t="shared" si="34"/>
        <v>1</v>
      </c>
      <c r="M552" s="24" t="str">
        <f>VLOOKUP(L552,mês!A:B,2,0)</f>
        <v>Janeiro</v>
      </c>
      <c r="N552" s="24" t="str">
        <f t="shared" si="35"/>
        <v xml:space="preserve">RI </v>
      </c>
    </row>
    <row r="553" spans="1:14" ht="57" customHeight="1" x14ac:dyDescent="0.2">
      <c r="A553" s="24" t="s">
        <v>613</v>
      </c>
      <c r="B553" s="25">
        <v>45679</v>
      </c>
      <c r="C553" s="26">
        <v>4594</v>
      </c>
      <c r="D553" s="26" t="s">
        <v>91</v>
      </c>
      <c r="E553" s="27" t="s">
        <v>759</v>
      </c>
      <c r="F553" s="28" t="s">
        <v>908</v>
      </c>
      <c r="G553" s="26" t="s">
        <v>68</v>
      </c>
      <c r="I553" s="29">
        <v>412325.54</v>
      </c>
      <c r="J553" s="29">
        <f t="shared" si="32"/>
        <v>0</v>
      </c>
      <c r="K553" s="29">
        <f t="shared" si="33"/>
        <v>0</v>
      </c>
      <c r="L553" s="24">
        <f t="shared" si="34"/>
        <v>1</v>
      </c>
      <c r="M553" s="24" t="str">
        <f>VLOOKUP(L553,mês!A:B,2,0)</f>
        <v>Janeiro</v>
      </c>
      <c r="N553" s="24" t="str">
        <f t="shared" si="35"/>
        <v xml:space="preserve">RI </v>
      </c>
    </row>
    <row r="554" spans="1:14" ht="57" customHeight="1" x14ac:dyDescent="0.2">
      <c r="A554" s="24" t="s">
        <v>613</v>
      </c>
      <c r="B554" s="25">
        <v>45687</v>
      </c>
      <c r="C554" s="26">
        <v>4609</v>
      </c>
      <c r="D554" s="26" t="s">
        <v>91</v>
      </c>
      <c r="E554" s="27" t="s">
        <v>762</v>
      </c>
      <c r="F554" s="28" t="s">
        <v>909</v>
      </c>
      <c r="G554" s="26" t="s">
        <v>68</v>
      </c>
      <c r="I554" s="29">
        <v>24637.9</v>
      </c>
      <c r="J554" s="29">
        <f t="shared" si="32"/>
        <v>0</v>
      </c>
      <c r="K554" s="29">
        <f t="shared" si="33"/>
        <v>0</v>
      </c>
      <c r="L554" s="24">
        <f t="shared" si="34"/>
        <v>1</v>
      </c>
      <c r="M554" s="24" t="str">
        <f>VLOOKUP(L554,mês!A:B,2,0)</f>
        <v>Janeiro</v>
      </c>
      <c r="N554" s="24" t="str">
        <f t="shared" si="35"/>
        <v xml:space="preserve">RI </v>
      </c>
    </row>
    <row r="555" spans="1:14" ht="57" customHeight="1" x14ac:dyDescent="0.2">
      <c r="A555" s="24" t="s">
        <v>613</v>
      </c>
      <c r="B555" s="25">
        <v>45688</v>
      </c>
      <c r="C555" s="26">
        <v>4611</v>
      </c>
      <c r="D555" s="26" t="s">
        <v>91</v>
      </c>
      <c r="E555" s="27" t="s">
        <v>622</v>
      </c>
      <c r="F555" s="28" t="s">
        <v>910</v>
      </c>
      <c r="G555" s="26" t="s">
        <v>68</v>
      </c>
      <c r="I555" s="29">
        <v>22174.11</v>
      </c>
      <c r="J555" s="29">
        <f t="shared" si="32"/>
        <v>0</v>
      </c>
      <c r="K555" s="29">
        <f t="shared" si="33"/>
        <v>0</v>
      </c>
      <c r="L555" s="24">
        <f t="shared" si="34"/>
        <v>1</v>
      </c>
      <c r="M555" s="24" t="str">
        <f>VLOOKUP(L555,mês!A:B,2,0)</f>
        <v>Janeiro</v>
      </c>
      <c r="N555" s="24" t="str">
        <f t="shared" si="35"/>
        <v xml:space="preserve">RI </v>
      </c>
    </row>
    <row r="556" spans="1:14" ht="57" customHeight="1" x14ac:dyDescent="0.2">
      <c r="A556" s="24" t="s">
        <v>911</v>
      </c>
      <c r="B556" s="25">
        <v>45691</v>
      </c>
      <c r="C556" s="26">
        <v>4613</v>
      </c>
      <c r="D556" s="26" t="s">
        <v>139</v>
      </c>
      <c r="E556" s="27" t="s">
        <v>759</v>
      </c>
      <c r="F556" s="28" t="s">
        <v>912</v>
      </c>
      <c r="G556" s="26" t="s">
        <v>68</v>
      </c>
      <c r="I556" s="29">
        <v>5140</v>
      </c>
      <c r="J556" s="29">
        <f t="shared" si="32"/>
        <v>0</v>
      </c>
      <c r="K556" s="29">
        <f t="shared" si="33"/>
        <v>0</v>
      </c>
      <c r="L556" s="24">
        <f t="shared" si="34"/>
        <v>2</v>
      </c>
      <c r="M556" s="24" t="str">
        <f>VLOOKUP(L556,mês!A:B,2,0)</f>
        <v>Fevereiro</v>
      </c>
      <c r="N556" s="24" t="str">
        <f t="shared" si="35"/>
        <v xml:space="preserve">RD </v>
      </c>
    </row>
    <row r="557" spans="1:14" ht="57" customHeight="1" x14ac:dyDescent="0.2">
      <c r="A557" s="24" t="s">
        <v>913</v>
      </c>
      <c r="B557" s="25">
        <v>45692</v>
      </c>
      <c r="C557" s="26">
        <v>4656</v>
      </c>
      <c r="D557" s="26" t="s">
        <v>115</v>
      </c>
      <c r="E557" s="27" t="s">
        <v>706</v>
      </c>
      <c r="F557" s="28" t="s">
        <v>914</v>
      </c>
      <c r="G557" s="26" t="s">
        <v>68</v>
      </c>
      <c r="I557" s="29">
        <v>59354.400000000001</v>
      </c>
      <c r="J557" s="29">
        <f t="shared" si="32"/>
        <v>0</v>
      </c>
      <c r="K557" s="29">
        <f t="shared" si="33"/>
        <v>0</v>
      </c>
      <c r="L557" s="24">
        <f t="shared" si="34"/>
        <v>2</v>
      </c>
      <c r="M557" s="24" t="str">
        <f>VLOOKUP(L557,mês!A:B,2,0)</f>
        <v>Fevereiro</v>
      </c>
      <c r="N557" s="24" t="str">
        <f t="shared" si="35"/>
        <v xml:space="preserve">RD </v>
      </c>
    </row>
    <row r="558" spans="1:14" ht="57" customHeight="1" x14ac:dyDescent="0.2">
      <c r="A558" s="24" t="s">
        <v>913</v>
      </c>
      <c r="B558" s="25">
        <v>45692</v>
      </c>
      <c r="C558" s="26">
        <v>4657</v>
      </c>
      <c r="D558" s="26" t="s">
        <v>115</v>
      </c>
      <c r="E558" s="27" t="s">
        <v>706</v>
      </c>
      <c r="F558" s="28" t="s">
        <v>915</v>
      </c>
      <c r="G558" s="26" t="s">
        <v>68</v>
      </c>
      <c r="I558" s="29">
        <v>6185.5</v>
      </c>
      <c r="J558" s="29">
        <f t="shared" si="32"/>
        <v>0</v>
      </c>
      <c r="K558" s="29">
        <f t="shared" si="33"/>
        <v>0</v>
      </c>
      <c r="L558" s="24">
        <f t="shared" si="34"/>
        <v>2</v>
      </c>
      <c r="M558" s="24" t="str">
        <f>VLOOKUP(L558,mês!A:B,2,0)</f>
        <v>Fevereiro</v>
      </c>
      <c r="N558" s="24" t="str">
        <f t="shared" si="35"/>
        <v xml:space="preserve">RD </v>
      </c>
    </row>
    <row r="559" spans="1:14" ht="57" customHeight="1" x14ac:dyDescent="0.2">
      <c r="A559" s="24" t="s">
        <v>916</v>
      </c>
      <c r="B559" s="25">
        <v>45679</v>
      </c>
      <c r="C559" s="26">
        <v>4590</v>
      </c>
      <c r="D559" s="26" t="s">
        <v>237</v>
      </c>
      <c r="E559" s="27" t="s">
        <v>759</v>
      </c>
      <c r="F559" s="28" t="s">
        <v>917</v>
      </c>
      <c r="G559" s="26" t="s">
        <v>68</v>
      </c>
      <c r="I559" s="29">
        <v>2325.9699999999998</v>
      </c>
      <c r="J559" s="29">
        <f t="shared" si="32"/>
        <v>0</v>
      </c>
      <c r="K559" s="29">
        <f t="shared" si="33"/>
        <v>0</v>
      </c>
      <c r="L559" s="24">
        <f t="shared" si="34"/>
        <v>1</v>
      </c>
      <c r="M559" s="24" t="str">
        <f>VLOOKUP(L559,mês!A:B,2,0)</f>
        <v>Janeiro</v>
      </c>
      <c r="N559" s="24" t="str">
        <f t="shared" si="35"/>
        <v xml:space="preserve">RI </v>
      </c>
    </row>
    <row r="560" spans="1:14" ht="57" customHeight="1" x14ac:dyDescent="0.2">
      <c r="A560" s="24" t="s">
        <v>918</v>
      </c>
      <c r="B560" s="25">
        <v>45691</v>
      </c>
      <c r="C560" s="26">
        <v>4619</v>
      </c>
      <c r="D560" s="26" t="s">
        <v>70</v>
      </c>
      <c r="E560" s="27" t="s">
        <v>759</v>
      </c>
      <c r="F560" s="28" t="s">
        <v>919</v>
      </c>
      <c r="G560" s="26" t="s">
        <v>68</v>
      </c>
      <c r="I560" s="29">
        <v>880.2</v>
      </c>
      <c r="J560" s="29">
        <f t="shared" si="32"/>
        <v>0</v>
      </c>
      <c r="K560" s="29">
        <f t="shared" si="33"/>
        <v>0</v>
      </c>
      <c r="L560" s="24">
        <f t="shared" si="34"/>
        <v>2</v>
      </c>
      <c r="M560" s="24" t="str">
        <f>VLOOKUP(L560,mês!A:B,2,0)</f>
        <v>Fevereiro</v>
      </c>
      <c r="N560" s="24" t="str">
        <f t="shared" si="35"/>
        <v xml:space="preserve">RD </v>
      </c>
    </row>
    <row r="561" spans="1:14" ht="57" customHeight="1" x14ac:dyDescent="0.2">
      <c r="A561" s="24" t="s">
        <v>920</v>
      </c>
      <c r="B561" s="25">
        <v>45679</v>
      </c>
      <c r="C561" s="26">
        <v>4599</v>
      </c>
      <c r="D561" s="26" t="s">
        <v>91</v>
      </c>
      <c r="E561" s="27" t="s">
        <v>759</v>
      </c>
      <c r="F561" s="28" t="s">
        <v>834</v>
      </c>
      <c r="G561" s="26" t="s">
        <v>68</v>
      </c>
      <c r="I561" s="29">
        <v>36388.269999999997</v>
      </c>
      <c r="J561" s="29">
        <f t="shared" si="32"/>
        <v>0</v>
      </c>
      <c r="K561" s="29">
        <f t="shared" si="33"/>
        <v>0</v>
      </c>
      <c r="L561" s="24">
        <f t="shared" si="34"/>
        <v>1</v>
      </c>
      <c r="M561" s="24" t="str">
        <f>VLOOKUP(L561,mês!A:B,2,0)</f>
        <v>Janeiro</v>
      </c>
      <c r="N561" s="24" t="str">
        <f t="shared" si="35"/>
        <v xml:space="preserve">RI </v>
      </c>
    </row>
    <row r="562" spans="1:14" ht="57" customHeight="1" x14ac:dyDescent="0.2">
      <c r="A562" s="24" t="s">
        <v>641</v>
      </c>
      <c r="B562" s="25">
        <v>45735</v>
      </c>
      <c r="C562" s="26">
        <v>4702</v>
      </c>
      <c r="D562" s="26" t="s">
        <v>91</v>
      </c>
      <c r="E562" s="27" t="s">
        <v>78</v>
      </c>
      <c r="F562" s="28" t="s">
        <v>921</v>
      </c>
      <c r="G562" s="26" t="s">
        <v>68</v>
      </c>
      <c r="I562" s="29">
        <v>29129.86</v>
      </c>
      <c r="J562" s="29">
        <f t="shared" si="32"/>
        <v>0</v>
      </c>
      <c r="K562" s="29">
        <f t="shared" si="33"/>
        <v>0</v>
      </c>
      <c r="L562" s="24">
        <f t="shared" si="34"/>
        <v>3</v>
      </c>
      <c r="M562" s="24" t="str">
        <f>VLOOKUP(L562,mês!A:B,2,0)</f>
        <v>Março</v>
      </c>
      <c r="N562" s="24" t="str">
        <f t="shared" si="35"/>
        <v xml:space="preserve">RD Básico </v>
      </c>
    </row>
    <row r="563" spans="1:14" ht="57" customHeight="1" x14ac:dyDescent="0.2">
      <c r="A563" s="24" t="s">
        <v>922</v>
      </c>
      <c r="B563" s="25">
        <v>45691</v>
      </c>
      <c r="C563" s="26">
        <v>4617</v>
      </c>
      <c r="D563" s="26" t="s">
        <v>91</v>
      </c>
      <c r="E563" s="27" t="s">
        <v>759</v>
      </c>
      <c r="F563" s="28" t="s">
        <v>923</v>
      </c>
      <c r="G563" s="26" t="s">
        <v>68</v>
      </c>
      <c r="I563" s="29">
        <v>238981.96</v>
      </c>
      <c r="J563" s="29">
        <f t="shared" si="32"/>
        <v>0</v>
      </c>
      <c r="K563" s="29">
        <f t="shared" si="33"/>
        <v>0</v>
      </c>
      <c r="L563" s="24">
        <f t="shared" si="34"/>
        <v>2</v>
      </c>
      <c r="M563" s="24" t="str">
        <f>VLOOKUP(L563,mês!A:B,2,0)</f>
        <v>Fevereiro</v>
      </c>
      <c r="N563" s="24" t="str">
        <f t="shared" si="35"/>
        <v xml:space="preserve">RD </v>
      </c>
    </row>
    <row r="564" spans="1:14" ht="57" customHeight="1" x14ac:dyDescent="0.2">
      <c r="A564" s="24" t="s">
        <v>643</v>
      </c>
      <c r="B564" s="25">
        <v>45693</v>
      </c>
      <c r="C564" s="26">
        <v>4668</v>
      </c>
      <c r="D564" s="26" t="s">
        <v>65</v>
      </c>
      <c r="E564" s="27" t="s">
        <v>706</v>
      </c>
      <c r="F564" s="28" t="s">
        <v>924</v>
      </c>
      <c r="G564" s="26" t="s">
        <v>68</v>
      </c>
      <c r="I564" s="29">
        <v>2481154.71</v>
      </c>
      <c r="J564" s="29">
        <f t="shared" si="32"/>
        <v>0</v>
      </c>
      <c r="K564" s="29">
        <f t="shared" si="33"/>
        <v>0</v>
      </c>
      <c r="L564" s="24">
        <f t="shared" si="34"/>
        <v>2</v>
      </c>
      <c r="M564" s="24" t="str">
        <f>VLOOKUP(L564,mês!A:B,2,0)</f>
        <v>Fevereiro</v>
      </c>
      <c r="N564" s="24" t="str">
        <f t="shared" si="35"/>
        <v xml:space="preserve">Diretoria </v>
      </c>
    </row>
    <row r="565" spans="1:14" ht="57" customHeight="1" x14ac:dyDescent="0.2">
      <c r="A565" s="24" t="s">
        <v>646</v>
      </c>
      <c r="B565" s="25">
        <v>45693</v>
      </c>
      <c r="C565" s="26">
        <v>4666</v>
      </c>
      <c r="D565" s="26" t="s">
        <v>65</v>
      </c>
      <c r="E565" s="27" t="s">
        <v>706</v>
      </c>
      <c r="F565" s="28" t="s">
        <v>925</v>
      </c>
      <c r="G565" s="26" t="s">
        <v>68</v>
      </c>
      <c r="I565" s="29">
        <v>56000</v>
      </c>
      <c r="J565" s="29">
        <f t="shared" si="32"/>
        <v>0</v>
      </c>
      <c r="K565" s="29">
        <f t="shared" si="33"/>
        <v>0</v>
      </c>
      <c r="L565" s="24">
        <f t="shared" si="34"/>
        <v>2</v>
      </c>
      <c r="M565" s="24" t="str">
        <f>VLOOKUP(L565,mês!A:B,2,0)</f>
        <v>Fevereiro</v>
      </c>
      <c r="N565" s="24" t="str">
        <f t="shared" si="35"/>
        <v xml:space="preserve">Diretoria </v>
      </c>
    </row>
    <row r="566" spans="1:14" ht="57" customHeight="1" x14ac:dyDescent="0.2">
      <c r="A566" s="24" t="s">
        <v>646</v>
      </c>
      <c r="B566" s="25">
        <v>45693</v>
      </c>
      <c r="C566" s="26">
        <v>4667</v>
      </c>
      <c r="D566" s="26" t="s">
        <v>65</v>
      </c>
      <c r="E566" s="27" t="s">
        <v>706</v>
      </c>
      <c r="F566" s="28" t="s">
        <v>926</v>
      </c>
      <c r="G566" s="26" t="s">
        <v>68</v>
      </c>
      <c r="I566" s="29">
        <v>20000</v>
      </c>
      <c r="J566" s="29">
        <f t="shared" si="32"/>
        <v>0</v>
      </c>
      <c r="K566" s="29">
        <f t="shared" si="33"/>
        <v>0</v>
      </c>
      <c r="L566" s="24">
        <f t="shared" si="34"/>
        <v>2</v>
      </c>
      <c r="M566" s="24" t="str">
        <f>VLOOKUP(L566,mês!A:B,2,0)</f>
        <v>Fevereiro</v>
      </c>
      <c r="N566" s="24" t="str">
        <f t="shared" si="35"/>
        <v xml:space="preserve">Diretoria </v>
      </c>
    </row>
    <row r="567" spans="1:14" ht="57" customHeight="1" x14ac:dyDescent="0.2">
      <c r="A567" s="24" t="s">
        <v>646</v>
      </c>
      <c r="B567" s="25">
        <v>45798</v>
      </c>
      <c r="C567" s="26">
        <v>4736</v>
      </c>
      <c r="D567" s="26" t="s">
        <v>65</v>
      </c>
      <c r="E567" s="27" t="s">
        <v>927</v>
      </c>
      <c r="F567" s="28" t="s">
        <v>928</v>
      </c>
      <c r="G567" s="26" t="s">
        <v>68</v>
      </c>
      <c r="I567" s="29">
        <v>112000</v>
      </c>
      <c r="J567" s="29">
        <f t="shared" si="32"/>
        <v>0</v>
      </c>
      <c r="K567" s="29">
        <f t="shared" si="33"/>
        <v>0</v>
      </c>
      <c r="L567" s="24">
        <f t="shared" si="34"/>
        <v>5</v>
      </c>
      <c r="M567" s="24" t="str">
        <f>VLOOKUP(L567,mês!A:B,2,0)</f>
        <v>Maio</v>
      </c>
      <c r="N567" s="24" t="str">
        <f t="shared" si="35"/>
        <v xml:space="preserve">Diretoria </v>
      </c>
    </row>
    <row r="568" spans="1:14" ht="57" customHeight="1" x14ac:dyDescent="0.2">
      <c r="A568" s="24" t="s">
        <v>646</v>
      </c>
      <c r="B568" s="25">
        <v>45798</v>
      </c>
      <c r="C568" s="26">
        <v>4737</v>
      </c>
      <c r="D568" s="26" t="s">
        <v>65</v>
      </c>
      <c r="E568" s="27" t="s">
        <v>927</v>
      </c>
      <c r="F568" s="28" t="s">
        <v>929</v>
      </c>
      <c r="G568" s="26" t="s">
        <v>68</v>
      </c>
      <c r="I568" s="29">
        <v>56000</v>
      </c>
      <c r="J568" s="29">
        <f t="shared" si="32"/>
        <v>0</v>
      </c>
      <c r="K568" s="29">
        <f t="shared" si="33"/>
        <v>0</v>
      </c>
      <c r="L568" s="24">
        <f t="shared" si="34"/>
        <v>5</v>
      </c>
      <c r="M568" s="24" t="str">
        <f>VLOOKUP(L568,mês!A:B,2,0)</f>
        <v>Maio</v>
      </c>
      <c r="N568" s="24" t="str">
        <f t="shared" si="35"/>
        <v xml:space="preserve">Diretoria </v>
      </c>
    </row>
    <row r="569" spans="1:14" ht="57" customHeight="1" x14ac:dyDescent="0.2">
      <c r="A569" s="24" t="s">
        <v>930</v>
      </c>
      <c r="B569" s="25">
        <v>45691</v>
      </c>
      <c r="C569" s="26">
        <v>4621</v>
      </c>
      <c r="D569" s="26" t="s">
        <v>65</v>
      </c>
      <c r="E569" s="27" t="s">
        <v>706</v>
      </c>
      <c r="F569" s="28" t="s">
        <v>931</v>
      </c>
      <c r="G569" s="26" t="s">
        <v>68</v>
      </c>
      <c r="I569" s="29">
        <v>691.4</v>
      </c>
      <c r="J569" s="29">
        <f t="shared" si="32"/>
        <v>0</v>
      </c>
      <c r="K569" s="29">
        <f t="shared" si="33"/>
        <v>0</v>
      </c>
      <c r="L569" s="24">
        <f t="shared" si="34"/>
        <v>2</v>
      </c>
      <c r="M569" s="24" t="str">
        <f>VLOOKUP(L569,mês!A:B,2,0)</f>
        <v>Fevereiro</v>
      </c>
      <c r="N569" s="24" t="str">
        <f t="shared" si="35"/>
        <v xml:space="preserve">RD </v>
      </c>
    </row>
    <row r="570" spans="1:14" ht="57" customHeight="1" x14ac:dyDescent="0.2">
      <c r="A570" s="24" t="s">
        <v>932</v>
      </c>
      <c r="B570" s="25">
        <v>45693</v>
      </c>
      <c r="C570" s="26">
        <v>4669</v>
      </c>
      <c r="D570" s="26" t="s">
        <v>65</v>
      </c>
      <c r="E570" s="27" t="s">
        <v>706</v>
      </c>
      <c r="F570" s="28" t="s">
        <v>933</v>
      </c>
      <c r="G570" s="26" t="s">
        <v>68</v>
      </c>
      <c r="I570" s="29">
        <v>30724.76</v>
      </c>
      <c r="J570" s="29">
        <f t="shared" si="32"/>
        <v>0</v>
      </c>
      <c r="K570" s="29">
        <f t="shared" si="33"/>
        <v>0</v>
      </c>
      <c r="L570" s="24">
        <f t="shared" si="34"/>
        <v>2</v>
      </c>
      <c r="M570" s="24" t="str">
        <f>VLOOKUP(L570,mês!A:B,2,0)</f>
        <v>Fevereiro</v>
      </c>
      <c r="N570" s="24" t="str">
        <f t="shared" si="35"/>
        <v xml:space="preserve">Diretoria </v>
      </c>
    </row>
    <row r="571" spans="1:14" ht="57" customHeight="1" x14ac:dyDescent="0.2">
      <c r="A571" s="24" t="s">
        <v>651</v>
      </c>
      <c r="B571" s="25">
        <v>45673</v>
      </c>
      <c r="C571" s="26">
        <v>4564</v>
      </c>
      <c r="D571" s="26" t="s">
        <v>65</v>
      </c>
      <c r="E571" s="27" t="s">
        <v>136</v>
      </c>
      <c r="F571" s="28" t="s">
        <v>934</v>
      </c>
      <c r="G571" s="26" t="s">
        <v>68</v>
      </c>
      <c r="I571" s="29">
        <v>3634</v>
      </c>
      <c r="J571" s="29">
        <f t="shared" si="32"/>
        <v>0</v>
      </c>
      <c r="K571" s="29">
        <f t="shared" si="33"/>
        <v>0</v>
      </c>
      <c r="L571" s="24">
        <f t="shared" si="34"/>
        <v>1</v>
      </c>
      <c r="M571" s="24" t="str">
        <f>VLOOKUP(L571,mês!A:B,2,0)</f>
        <v>Janeiro</v>
      </c>
      <c r="N571" s="24" t="str">
        <f t="shared" si="35"/>
        <v xml:space="preserve">RD </v>
      </c>
    </row>
    <row r="572" spans="1:14" ht="57" customHeight="1" x14ac:dyDescent="0.2">
      <c r="A572" s="24" t="s">
        <v>651</v>
      </c>
      <c r="B572" s="25">
        <v>45692</v>
      </c>
      <c r="C572" s="26">
        <v>4638</v>
      </c>
      <c r="D572" s="26" t="s">
        <v>237</v>
      </c>
      <c r="E572" s="27" t="s">
        <v>759</v>
      </c>
      <c r="F572" s="28" t="s">
        <v>935</v>
      </c>
      <c r="G572" s="26" t="s">
        <v>68</v>
      </c>
      <c r="I572" s="29">
        <v>3634</v>
      </c>
      <c r="J572" s="29">
        <f t="shared" si="32"/>
        <v>0</v>
      </c>
      <c r="K572" s="29">
        <f t="shared" si="33"/>
        <v>0</v>
      </c>
      <c r="L572" s="24">
        <f t="shared" si="34"/>
        <v>2</v>
      </c>
      <c r="M572" s="24" t="str">
        <f>VLOOKUP(L572,mês!A:B,2,0)</f>
        <v>Fevereiro</v>
      </c>
      <c r="N572" s="24" t="str">
        <f t="shared" si="35"/>
        <v xml:space="preserve">RD </v>
      </c>
    </row>
    <row r="573" spans="1:14" ht="57" customHeight="1" x14ac:dyDescent="0.2">
      <c r="A573" s="24" t="s">
        <v>936</v>
      </c>
      <c r="B573" s="25">
        <v>45692</v>
      </c>
      <c r="C573" s="26">
        <v>4648</v>
      </c>
      <c r="D573" s="26" t="s">
        <v>139</v>
      </c>
      <c r="E573" s="27" t="s">
        <v>706</v>
      </c>
      <c r="F573" s="28" t="s">
        <v>937</v>
      </c>
      <c r="G573" s="26" t="s">
        <v>68</v>
      </c>
      <c r="I573" s="29">
        <v>1121.0899999999999</v>
      </c>
      <c r="J573" s="29">
        <f t="shared" si="32"/>
        <v>0</v>
      </c>
      <c r="K573" s="29">
        <f t="shared" si="33"/>
        <v>0</v>
      </c>
      <c r="L573" s="24">
        <f t="shared" si="34"/>
        <v>2</v>
      </c>
      <c r="M573" s="24" t="str">
        <f>VLOOKUP(L573,mês!A:B,2,0)</f>
        <v>Fevereiro</v>
      </c>
      <c r="N573" s="24" t="str">
        <f t="shared" si="35"/>
        <v xml:space="preserve">RD </v>
      </c>
    </row>
    <row r="574" spans="1:14" ht="57" customHeight="1" x14ac:dyDescent="0.2">
      <c r="A574" s="24" t="s">
        <v>655</v>
      </c>
      <c r="B574" s="25">
        <v>45679</v>
      </c>
      <c r="C574" s="26">
        <v>4592</v>
      </c>
      <c r="D574" s="26" t="s">
        <v>135</v>
      </c>
      <c r="E574" s="27" t="s">
        <v>759</v>
      </c>
      <c r="F574" s="28" t="s">
        <v>834</v>
      </c>
      <c r="G574" s="26" t="s">
        <v>68</v>
      </c>
      <c r="I574" s="29">
        <v>9199.25</v>
      </c>
      <c r="J574" s="29">
        <f t="shared" si="32"/>
        <v>0</v>
      </c>
      <c r="K574" s="29">
        <f t="shared" si="33"/>
        <v>0</v>
      </c>
      <c r="L574" s="24">
        <f t="shared" si="34"/>
        <v>1</v>
      </c>
      <c r="M574" s="24" t="str">
        <f>VLOOKUP(L574,mês!A:B,2,0)</f>
        <v>Janeiro</v>
      </c>
      <c r="N574" s="24" t="str">
        <f t="shared" si="35"/>
        <v xml:space="preserve">RI </v>
      </c>
    </row>
    <row r="575" spans="1:14" ht="57" customHeight="1" x14ac:dyDescent="0.2">
      <c r="A575" s="24" t="s">
        <v>655</v>
      </c>
      <c r="B575" s="25">
        <v>45804</v>
      </c>
      <c r="C575" s="26">
        <v>4741</v>
      </c>
      <c r="D575" s="26" t="s">
        <v>135</v>
      </c>
      <c r="E575" s="27" t="s">
        <v>762</v>
      </c>
      <c r="F575" s="28" t="s">
        <v>938</v>
      </c>
      <c r="G575" s="26" t="s">
        <v>68</v>
      </c>
      <c r="I575" s="29">
        <v>1080</v>
      </c>
      <c r="J575" s="29">
        <f t="shared" si="32"/>
        <v>0</v>
      </c>
      <c r="K575" s="29">
        <f t="shared" si="33"/>
        <v>0</v>
      </c>
      <c r="L575" s="24">
        <f t="shared" si="34"/>
        <v>5</v>
      </c>
      <c r="M575" s="24" t="str">
        <f>VLOOKUP(L575,mês!A:B,2,0)</f>
        <v>Maio</v>
      </c>
      <c r="N575" s="24" t="str">
        <f t="shared" si="35"/>
        <v xml:space="preserve">RI </v>
      </c>
    </row>
    <row r="576" spans="1:14" ht="57" customHeight="1" x14ac:dyDescent="0.2">
      <c r="A576" s="24" t="s">
        <v>939</v>
      </c>
      <c r="B576" s="25">
        <v>45693</v>
      </c>
      <c r="C576" s="26">
        <v>4676</v>
      </c>
      <c r="D576" s="26" t="s">
        <v>65</v>
      </c>
      <c r="E576" s="27" t="s">
        <v>706</v>
      </c>
      <c r="F576" s="28" t="s">
        <v>940</v>
      </c>
      <c r="G576" s="26" t="s">
        <v>68</v>
      </c>
      <c r="I576" s="29">
        <v>9319.9699999999993</v>
      </c>
      <c r="J576" s="29">
        <f t="shared" si="32"/>
        <v>0</v>
      </c>
      <c r="K576" s="29">
        <f t="shared" si="33"/>
        <v>0</v>
      </c>
      <c r="L576" s="24">
        <f t="shared" si="34"/>
        <v>2</v>
      </c>
      <c r="M576" s="24" t="str">
        <f>VLOOKUP(L576,mês!A:B,2,0)</f>
        <v>Fevereiro</v>
      </c>
      <c r="N576" s="24" t="str">
        <f t="shared" si="35"/>
        <v xml:space="preserve">Diretoria </v>
      </c>
    </row>
    <row r="577" spans="1:14" ht="57" customHeight="1" x14ac:dyDescent="0.2">
      <c r="A577" s="24" t="s">
        <v>941</v>
      </c>
      <c r="B577" s="25">
        <v>45679</v>
      </c>
      <c r="C577" s="26">
        <v>4596</v>
      </c>
      <c r="D577" s="26" t="s">
        <v>91</v>
      </c>
      <c r="E577" s="27" t="s">
        <v>759</v>
      </c>
      <c r="F577" s="28" t="s">
        <v>865</v>
      </c>
      <c r="G577" s="26" t="s">
        <v>68</v>
      </c>
      <c r="I577" s="29">
        <v>65.33</v>
      </c>
      <c r="J577" s="29">
        <f t="shared" si="32"/>
        <v>0</v>
      </c>
      <c r="K577" s="29">
        <f t="shared" si="33"/>
        <v>0</v>
      </c>
      <c r="L577" s="24">
        <f t="shared" si="34"/>
        <v>1</v>
      </c>
      <c r="M577" s="24" t="str">
        <f>VLOOKUP(L577,mês!A:B,2,0)</f>
        <v>Janeiro</v>
      </c>
      <c r="N577" s="24" t="str">
        <f t="shared" si="35"/>
        <v xml:space="preserve">RI </v>
      </c>
    </row>
    <row r="578" spans="1:14" ht="57" customHeight="1" x14ac:dyDescent="0.2">
      <c r="A578" s="24" t="s">
        <v>942</v>
      </c>
      <c r="B578" s="25">
        <v>45691</v>
      </c>
      <c r="C578" s="26">
        <v>4633</v>
      </c>
      <c r="D578" s="26" t="s">
        <v>237</v>
      </c>
      <c r="E578" s="27" t="s">
        <v>706</v>
      </c>
      <c r="F578" s="28" t="s">
        <v>943</v>
      </c>
      <c r="G578" s="26" t="s">
        <v>68</v>
      </c>
      <c r="I578" s="29">
        <v>213.4</v>
      </c>
      <c r="J578" s="29">
        <f t="shared" si="32"/>
        <v>0</v>
      </c>
      <c r="K578" s="29">
        <f t="shared" si="33"/>
        <v>0</v>
      </c>
      <c r="L578" s="24">
        <f t="shared" si="34"/>
        <v>2</v>
      </c>
      <c r="M578" s="24" t="str">
        <f>VLOOKUP(L578,mês!A:B,2,0)</f>
        <v>Fevereiro</v>
      </c>
      <c r="N578" s="24" t="str">
        <f t="shared" si="35"/>
        <v xml:space="preserve">RD </v>
      </c>
    </row>
    <row r="579" spans="1:14" ht="57" customHeight="1" x14ac:dyDescent="0.2">
      <c r="A579" s="24" t="s">
        <v>944</v>
      </c>
      <c r="B579" s="25">
        <v>45691</v>
      </c>
      <c r="C579" s="26">
        <v>4620</v>
      </c>
      <c r="D579" s="26" t="s">
        <v>945</v>
      </c>
      <c r="E579" s="27" t="s">
        <v>759</v>
      </c>
      <c r="F579" s="28" t="s">
        <v>946</v>
      </c>
      <c r="G579" s="26" t="s">
        <v>68</v>
      </c>
      <c r="I579" s="29">
        <v>10000</v>
      </c>
      <c r="J579" s="29">
        <f t="shared" ref="J579:J642" si="36">IF(G579="Não",0,H579)</f>
        <v>0</v>
      </c>
      <c r="K579" s="29">
        <f t="shared" ref="K579:K642" si="37">IF(G579="Não",H579,0)</f>
        <v>0</v>
      </c>
      <c r="L579" s="24">
        <f t="shared" ref="L579:L642" si="38">MONTH(B579)</f>
        <v>2</v>
      </c>
      <c r="M579" s="24" t="str">
        <f>VLOOKUP(L579,mês!A:B,2,0)</f>
        <v>Fevereiro</v>
      </c>
      <c r="N579" s="24" t="str">
        <f t="shared" ref="N579:N642" si="39">LEFT(A579,SEARCH("-",A579)-1)</f>
        <v xml:space="preserve">RD </v>
      </c>
    </row>
    <row r="580" spans="1:14" ht="57" customHeight="1" x14ac:dyDescent="0.2">
      <c r="A580" s="24" t="s">
        <v>658</v>
      </c>
      <c r="B580" s="25">
        <v>45692</v>
      </c>
      <c r="C580" s="26">
        <v>4649</v>
      </c>
      <c r="D580" s="26" t="s">
        <v>115</v>
      </c>
      <c r="E580" s="27" t="s">
        <v>706</v>
      </c>
      <c r="F580" s="28" t="s">
        <v>947</v>
      </c>
      <c r="G580" s="26" t="s">
        <v>68</v>
      </c>
      <c r="I580" s="29">
        <v>702.4</v>
      </c>
      <c r="J580" s="29">
        <f t="shared" si="36"/>
        <v>0</v>
      </c>
      <c r="K580" s="29">
        <f t="shared" si="37"/>
        <v>0</v>
      </c>
      <c r="L580" s="24">
        <f t="shared" si="38"/>
        <v>2</v>
      </c>
      <c r="M580" s="24" t="str">
        <f>VLOOKUP(L580,mês!A:B,2,0)</f>
        <v>Fevereiro</v>
      </c>
      <c r="N580" s="24" t="str">
        <f t="shared" si="39"/>
        <v xml:space="preserve">RD </v>
      </c>
    </row>
    <row r="581" spans="1:14" ht="57" customHeight="1" x14ac:dyDescent="0.2">
      <c r="A581" s="24" t="s">
        <v>948</v>
      </c>
      <c r="B581" s="25">
        <v>45691</v>
      </c>
      <c r="C581" s="26">
        <v>4614</v>
      </c>
      <c r="D581" s="26" t="s">
        <v>139</v>
      </c>
      <c r="E581" s="27" t="s">
        <v>759</v>
      </c>
      <c r="F581" s="28" t="s">
        <v>949</v>
      </c>
      <c r="G581" s="26" t="s">
        <v>68</v>
      </c>
      <c r="I581" s="29">
        <v>10175.4</v>
      </c>
      <c r="J581" s="29">
        <f t="shared" si="36"/>
        <v>0</v>
      </c>
      <c r="K581" s="29">
        <f t="shared" si="37"/>
        <v>0</v>
      </c>
      <c r="L581" s="24">
        <f t="shared" si="38"/>
        <v>2</v>
      </c>
      <c r="M581" s="24" t="str">
        <f>VLOOKUP(L581,mês!A:B,2,0)</f>
        <v>Fevereiro</v>
      </c>
      <c r="N581" s="24" t="str">
        <f t="shared" si="39"/>
        <v xml:space="preserve">RD </v>
      </c>
    </row>
    <row r="582" spans="1:14" ht="57" customHeight="1" x14ac:dyDescent="0.2">
      <c r="A582" s="24" t="s">
        <v>950</v>
      </c>
      <c r="B582" s="25">
        <v>45679</v>
      </c>
      <c r="C582" s="26">
        <v>4582</v>
      </c>
      <c r="D582" s="26" t="s">
        <v>115</v>
      </c>
      <c r="E582" s="27" t="s">
        <v>759</v>
      </c>
      <c r="F582" s="28" t="s">
        <v>795</v>
      </c>
      <c r="G582" s="26" t="s">
        <v>68</v>
      </c>
      <c r="I582" s="29">
        <v>103491.15</v>
      </c>
      <c r="J582" s="29">
        <f t="shared" si="36"/>
        <v>0</v>
      </c>
      <c r="K582" s="29">
        <f t="shared" si="37"/>
        <v>0</v>
      </c>
      <c r="L582" s="24">
        <f t="shared" si="38"/>
        <v>1</v>
      </c>
      <c r="M582" s="24" t="str">
        <f>VLOOKUP(L582,mês!A:B,2,0)</f>
        <v>Janeiro</v>
      </c>
      <c r="N582" s="24" t="str">
        <f t="shared" si="39"/>
        <v xml:space="preserve">RI </v>
      </c>
    </row>
    <row r="583" spans="1:14" ht="57" customHeight="1" x14ac:dyDescent="0.2">
      <c r="A583" s="24" t="s">
        <v>661</v>
      </c>
      <c r="B583" s="25">
        <v>45692</v>
      </c>
      <c r="C583" s="26">
        <v>4655</v>
      </c>
      <c r="D583" s="26" t="s">
        <v>91</v>
      </c>
      <c r="E583" s="27" t="s">
        <v>706</v>
      </c>
      <c r="F583" s="28" t="s">
        <v>951</v>
      </c>
      <c r="G583" s="26" t="s">
        <v>68</v>
      </c>
      <c r="I583" s="29">
        <v>41425.120000000003</v>
      </c>
      <c r="J583" s="29">
        <f t="shared" si="36"/>
        <v>0</v>
      </c>
      <c r="K583" s="29">
        <f t="shared" si="37"/>
        <v>0</v>
      </c>
      <c r="L583" s="24">
        <f t="shared" si="38"/>
        <v>2</v>
      </c>
      <c r="M583" s="24" t="str">
        <f>VLOOKUP(L583,mês!A:B,2,0)</f>
        <v>Fevereiro</v>
      </c>
      <c r="N583" s="24" t="str">
        <f t="shared" si="39"/>
        <v xml:space="preserve">RD </v>
      </c>
    </row>
    <row r="584" spans="1:14" ht="57" customHeight="1" x14ac:dyDescent="0.2">
      <c r="A584" s="24" t="s">
        <v>952</v>
      </c>
      <c r="B584" s="25">
        <v>45677</v>
      </c>
      <c r="C584" s="26">
        <v>4571</v>
      </c>
      <c r="D584" s="26" t="s">
        <v>65</v>
      </c>
      <c r="E584" s="27" t="s">
        <v>810</v>
      </c>
      <c r="F584" s="28" t="s">
        <v>829</v>
      </c>
      <c r="G584" s="26" t="s">
        <v>68</v>
      </c>
      <c r="I584" s="29">
        <v>299350</v>
      </c>
      <c r="J584" s="29">
        <f t="shared" si="36"/>
        <v>0</v>
      </c>
      <c r="K584" s="29">
        <f t="shared" si="37"/>
        <v>0</v>
      </c>
      <c r="L584" s="24">
        <f t="shared" si="38"/>
        <v>1</v>
      </c>
      <c r="M584" s="24" t="str">
        <f>VLOOKUP(L584,mês!A:B,2,0)</f>
        <v>Janeiro</v>
      </c>
      <c r="N584" s="24" t="str">
        <f t="shared" si="39"/>
        <v xml:space="preserve">Diretoria </v>
      </c>
    </row>
    <row r="585" spans="1:14" ht="57" customHeight="1" x14ac:dyDescent="0.2">
      <c r="A585" s="24" t="s">
        <v>664</v>
      </c>
      <c r="B585" s="25">
        <v>45673</v>
      </c>
      <c r="C585" s="26">
        <v>4563</v>
      </c>
      <c r="D585" s="26" t="s">
        <v>65</v>
      </c>
      <c r="E585" s="27" t="s">
        <v>136</v>
      </c>
      <c r="F585" s="28" t="s">
        <v>953</v>
      </c>
      <c r="G585" s="26" t="s">
        <v>68</v>
      </c>
      <c r="I585" s="29">
        <v>5173.01</v>
      </c>
      <c r="J585" s="29">
        <f t="shared" si="36"/>
        <v>0</v>
      </c>
      <c r="K585" s="29">
        <f t="shared" si="37"/>
        <v>0</v>
      </c>
      <c r="L585" s="24">
        <f t="shared" si="38"/>
        <v>1</v>
      </c>
      <c r="M585" s="24" t="str">
        <f>VLOOKUP(L585,mês!A:B,2,0)</f>
        <v>Janeiro</v>
      </c>
      <c r="N585" s="24" t="str">
        <f t="shared" si="39"/>
        <v xml:space="preserve">RD </v>
      </c>
    </row>
    <row r="586" spans="1:14" ht="57" customHeight="1" x14ac:dyDescent="0.2">
      <c r="A586" s="24" t="s">
        <v>664</v>
      </c>
      <c r="B586" s="25">
        <v>45692</v>
      </c>
      <c r="C586" s="26">
        <v>4637</v>
      </c>
      <c r="D586" s="26" t="s">
        <v>237</v>
      </c>
      <c r="E586" s="27" t="s">
        <v>706</v>
      </c>
      <c r="F586" s="28" t="s">
        <v>954</v>
      </c>
      <c r="G586" s="26" t="s">
        <v>68</v>
      </c>
      <c r="I586" s="29">
        <v>3045.2</v>
      </c>
      <c r="J586" s="29">
        <f t="shared" si="36"/>
        <v>0</v>
      </c>
      <c r="K586" s="29">
        <f t="shared" si="37"/>
        <v>0</v>
      </c>
      <c r="L586" s="24">
        <f t="shared" si="38"/>
        <v>2</v>
      </c>
      <c r="M586" s="24" t="str">
        <f>VLOOKUP(L586,mês!A:B,2,0)</f>
        <v>Fevereiro</v>
      </c>
      <c r="N586" s="24" t="str">
        <f t="shared" si="39"/>
        <v xml:space="preserve">RD </v>
      </c>
    </row>
    <row r="587" spans="1:14" ht="57" customHeight="1" x14ac:dyDescent="0.2">
      <c r="A587" s="24" t="s">
        <v>664</v>
      </c>
      <c r="B587" s="25">
        <v>45693</v>
      </c>
      <c r="C587" s="26">
        <v>4682</v>
      </c>
      <c r="D587" s="26" t="s">
        <v>65</v>
      </c>
      <c r="E587" s="27" t="s">
        <v>136</v>
      </c>
      <c r="F587" s="28" t="s">
        <v>955</v>
      </c>
      <c r="G587" s="26" t="s">
        <v>68</v>
      </c>
      <c r="I587" s="29">
        <v>2127.81</v>
      </c>
      <c r="J587" s="29">
        <f t="shared" si="36"/>
        <v>0</v>
      </c>
      <c r="K587" s="29">
        <f t="shared" si="37"/>
        <v>0</v>
      </c>
      <c r="L587" s="24">
        <f t="shared" si="38"/>
        <v>2</v>
      </c>
      <c r="M587" s="24" t="str">
        <f>VLOOKUP(L587,mês!A:B,2,0)</f>
        <v>Fevereiro</v>
      </c>
      <c r="N587" s="24" t="str">
        <f t="shared" si="39"/>
        <v xml:space="preserve">RD </v>
      </c>
    </row>
    <row r="588" spans="1:14" ht="57" customHeight="1" x14ac:dyDescent="0.2">
      <c r="A588" s="24" t="s">
        <v>667</v>
      </c>
      <c r="B588" s="25">
        <v>45693</v>
      </c>
      <c r="C588" s="26">
        <v>4677</v>
      </c>
      <c r="D588" s="26" t="s">
        <v>65</v>
      </c>
      <c r="E588" s="27" t="s">
        <v>706</v>
      </c>
      <c r="F588" s="28" t="s">
        <v>956</v>
      </c>
      <c r="G588" s="26" t="s">
        <v>68</v>
      </c>
      <c r="I588" s="29">
        <v>272119.81</v>
      </c>
      <c r="J588" s="29">
        <f t="shared" si="36"/>
        <v>0</v>
      </c>
      <c r="K588" s="29">
        <f t="shared" si="37"/>
        <v>0</v>
      </c>
      <c r="L588" s="24">
        <f t="shared" si="38"/>
        <v>2</v>
      </c>
      <c r="M588" s="24" t="str">
        <f>VLOOKUP(L588,mês!A:B,2,0)</f>
        <v>Fevereiro</v>
      </c>
      <c r="N588" s="24" t="str">
        <f t="shared" si="39"/>
        <v xml:space="preserve">Diretoria </v>
      </c>
    </row>
    <row r="589" spans="1:14" ht="57" customHeight="1" x14ac:dyDescent="0.2">
      <c r="A589" s="24" t="s">
        <v>669</v>
      </c>
      <c r="B589" s="25">
        <v>45693</v>
      </c>
      <c r="C589" s="26">
        <v>4663</v>
      </c>
      <c r="D589" s="26" t="s">
        <v>65</v>
      </c>
      <c r="E589" s="27" t="s">
        <v>706</v>
      </c>
      <c r="F589" s="28" t="s">
        <v>957</v>
      </c>
      <c r="G589" s="26" t="s">
        <v>68</v>
      </c>
      <c r="I589" s="29">
        <v>26.08</v>
      </c>
      <c r="J589" s="29">
        <f t="shared" si="36"/>
        <v>0</v>
      </c>
      <c r="K589" s="29">
        <f t="shared" si="37"/>
        <v>0</v>
      </c>
      <c r="L589" s="24">
        <f t="shared" si="38"/>
        <v>2</v>
      </c>
      <c r="M589" s="24" t="str">
        <f>VLOOKUP(L589,mês!A:B,2,0)</f>
        <v>Fevereiro</v>
      </c>
      <c r="N589" s="24" t="str">
        <f t="shared" si="39"/>
        <v xml:space="preserve">Diretoria </v>
      </c>
    </row>
    <row r="590" spans="1:14" ht="57" customHeight="1" x14ac:dyDescent="0.2">
      <c r="A590" s="24" t="s">
        <v>669</v>
      </c>
      <c r="B590" s="25">
        <v>45735</v>
      </c>
      <c r="C590" s="26">
        <v>4704</v>
      </c>
      <c r="D590" s="26" t="s">
        <v>65</v>
      </c>
      <c r="E590" s="27" t="s">
        <v>116</v>
      </c>
      <c r="F590" s="28" t="s">
        <v>958</v>
      </c>
      <c r="G590" s="26" t="s">
        <v>68</v>
      </c>
      <c r="I590" s="29">
        <v>10000</v>
      </c>
      <c r="J590" s="29">
        <f t="shared" si="36"/>
        <v>0</v>
      </c>
      <c r="K590" s="29">
        <f t="shared" si="37"/>
        <v>0</v>
      </c>
      <c r="L590" s="24">
        <f t="shared" si="38"/>
        <v>3</v>
      </c>
      <c r="M590" s="24" t="str">
        <f>VLOOKUP(L590,mês!A:B,2,0)</f>
        <v>Março</v>
      </c>
      <c r="N590" s="24" t="str">
        <f t="shared" si="39"/>
        <v xml:space="preserve">Diretoria </v>
      </c>
    </row>
    <row r="591" spans="1:14" ht="57" customHeight="1" x14ac:dyDescent="0.2">
      <c r="A591" s="24" t="s">
        <v>959</v>
      </c>
      <c r="B591" s="25">
        <v>45692</v>
      </c>
      <c r="C591" s="26">
        <v>4652</v>
      </c>
      <c r="D591" s="26" t="s">
        <v>115</v>
      </c>
      <c r="E591" s="27" t="s">
        <v>706</v>
      </c>
      <c r="F591" s="28" t="s">
        <v>960</v>
      </c>
      <c r="G591" s="26" t="s">
        <v>68</v>
      </c>
      <c r="I591" s="29">
        <v>50000</v>
      </c>
      <c r="J591" s="29">
        <f t="shared" si="36"/>
        <v>0</v>
      </c>
      <c r="K591" s="29">
        <f t="shared" si="37"/>
        <v>0</v>
      </c>
      <c r="L591" s="24">
        <f t="shared" si="38"/>
        <v>2</v>
      </c>
      <c r="M591" s="24" t="str">
        <f>VLOOKUP(L591,mês!A:B,2,0)</f>
        <v>Fevereiro</v>
      </c>
      <c r="N591" s="24" t="str">
        <f t="shared" si="39"/>
        <v xml:space="preserve">RD </v>
      </c>
    </row>
    <row r="592" spans="1:14" ht="57" customHeight="1" x14ac:dyDescent="0.2">
      <c r="A592" s="24" t="s">
        <v>674</v>
      </c>
      <c r="B592" s="25">
        <v>45691</v>
      </c>
      <c r="C592" s="26">
        <v>4626</v>
      </c>
      <c r="D592" s="26" t="s">
        <v>139</v>
      </c>
      <c r="E592" s="27" t="s">
        <v>706</v>
      </c>
      <c r="F592" s="28" t="s">
        <v>961</v>
      </c>
      <c r="G592" s="26" t="s">
        <v>68</v>
      </c>
      <c r="I592" s="29">
        <v>23324.639999999999</v>
      </c>
      <c r="J592" s="29">
        <f t="shared" si="36"/>
        <v>0</v>
      </c>
      <c r="K592" s="29">
        <f t="shared" si="37"/>
        <v>0</v>
      </c>
      <c r="L592" s="24">
        <f t="shared" si="38"/>
        <v>2</v>
      </c>
      <c r="M592" s="24" t="str">
        <f>VLOOKUP(L592,mês!A:B,2,0)</f>
        <v>Fevereiro</v>
      </c>
      <c r="N592" s="24" t="str">
        <f t="shared" si="39"/>
        <v xml:space="preserve">RD </v>
      </c>
    </row>
    <row r="593" spans="1:14" ht="57" customHeight="1" x14ac:dyDescent="0.2">
      <c r="A593" s="24" t="s">
        <v>677</v>
      </c>
      <c r="B593" s="25">
        <v>45691</v>
      </c>
      <c r="C593" s="26">
        <v>4631</v>
      </c>
      <c r="D593" s="26" t="s">
        <v>111</v>
      </c>
      <c r="E593" s="27" t="s">
        <v>706</v>
      </c>
      <c r="F593" s="28" t="s">
        <v>962</v>
      </c>
      <c r="G593" s="26" t="s">
        <v>68</v>
      </c>
      <c r="I593" s="29">
        <v>32508.2</v>
      </c>
      <c r="J593" s="29">
        <f t="shared" si="36"/>
        <v>0</v>
      </c>
      <c r="K593" s="29">
        <f t="shared" si="37"/>
        <v>0</v>
      </c>
      <c r="L593" s="24">
        <f t="shared" si="38"/>
        <v>2</v>
      </c>
      <c r="M593" s="24" t="str">
        <f>VLOOKUP(L593,mês!A:B,2,0)</f>
        <v>Fevereiro</v>
      </c>
      <c r="N593" s="24" t="str">
        <f t="shared" si="39"/>
        <v xml:space="preserve">RD </v>
      </c>
    </row>
    <row r="594" spans="1:14" ht="57" customHeight="1" x14ac:dyDescent="0.2">
      <c r="A594" s="24" t="s">
        <v>687</v>
      </c>
      <c r="B594" s="25">
        <v>45691</v>
      </c>
      <c r="C594" s="26">
        <v>4635</v>
      </c>
      <c r="D594" s="26" t="s">
        <v>111</v>
      </c>
      <c r="E594" s="27" t="s">
        <v>706</v>
      </c>
      <c r="F594" s="28" t="s">
        <v>963</v>
      </c>
      <c r="G594" s="26" t="s">
        <v>68</v>
      </c>
      <c r="I594" s="29">
        <v>50000</v>
      </c>
      <c r="J594" s="29">
        <f t="shared" si="36"/>
        <v>0</v>
      </c>
      <c r="K594" s="29">
        <f t="shared" si="37"/>
        <v>0</v>
      </c>
      <c r="L594" s="24">
        <f t="shared" si="38"/>
        <v>2</v>
      </c>
      <c r="M594" s="24" t="str">
        <f>VLOOKUP(L594,mês!A:B,2,0)</f>
        <v>Fevereiro</v>
      </c>
      <c r="N594" s="24" t="str">
        <f t="shared" si="39"/>
        <v xml:space="preserve">RD </v>
      </c>
    </row>
    <row r="595" spans="1:14" ht="57" customHeight="1" x14ac:dyDescent="0.2">
      <c r="A595" s="24" t="s">
        <v>691</v>
      </c>
      <c r="B595" s="25">
        <v>45692</v>
      </c>
      <c r="C595" s="26">
        <v>4653</v>
      </c>
      <c r="D595" s="26" t="s">
        <v>115</v>
      </c>
      <c r="E595" s="27" t="s">
        <v>706</v>
      </c>
      <c r="F595" s="28" t="s">
        <v>964</v>
      </c>
      <c r="G595" s="26" t="s">
        <v>68</v>
      </c>
      <c r="I595" s="29">
        <v>50000</v>
      </c>
      <c r="J595" s="29">
        <f t="shared" si="36"/>
        <v>0</v>
      </c>
      <c r="K595" s="29">
        <f t="shared" si="37"/>
        <v>0</v>
      </c>
      <c r="L595" s="24">
        <f t="shared" si="38"/>
        <v>2</v>
      </c>
      <c r="M595" s="24" t="str">
        <f>VLOOKUP(L595,mês!A:B,2,0)</f>
        <v>Fevereiro</v>
      </c>
      <c r="N595" s="24" t="str">
        <f t="shared" si="39"/>
        <v xml:space="preserve">RD </v>
      </c>
    </row>
    <row r="596" spans="1:14" ht="57" customHeight="1" x14ac:dyDescent="0.2">
      <c r="A596" s="24" t="s">
        <v>695</v>
      </c>
      <c r="B596" s="25">
        <v>45691</v>
      </c>
      <c r="C596" s="26">
        <v>4636</v>
      </c>
      <c r="D596" s="26" t="s">
        <v>135</v>
      </c>
      <c r="E596" s="27" t="s">
        <v>706</v>
      </c>
      <c r="F596" s="28" t="s">
        <v>965</v>
      </c>
      <c r="G596" s="26" t="s">
        <v>68</v>
      </c>
      <c r="I596" s="29">
        <v>50000</v>
      </c>
      <c r="J596" s="29">
        <f t="shared" si="36"/>
        <v>0</v>
      </c>
      <c r="K596" s="29">
        <f t="shared" si="37"/>
        <v>0</v>
      </c>
      <c r="L596" s="24">
        <f t="shared" si="38"/>
        <v>2</v>
      </c>
      <c r="M596" s="24" t="str">
        <f>VLOOKUP(L596,mês!A:B,2,0)</f>
        <v>Fevereiro</v>
      </c>
      <c r="N596" s="24" t="str">
        <f t="shared" si="39"/>
        <v xml:space="preserve">RD </v>
      </c>
    </row>
    <row r="597" spans="1:14" ht="57" customHeight="1" x14ac:dyDescent="0.2">
      <c r="A597" s="24" t="s">
        <v>702</v>
      </c>
      <c r="B597" s="25">
        <v>45691</v>
      </c>
      <c r="C597" s="26">
        <v>4615</v>
      </c>
      <c r="D597" s="26" t="s">
        <v>139</v>
      </c>
      <c r="E597" s="27" t="s">
        <v>759</v>
      </c>
      <c r="F597" s="28" t="s">
        <v>966</v>
      </c>
      <c r="G597" s="26" t="s">
        <v>68</v>
      </c>
      <c r="I597" s="29">
        <v>111925.44</v>
      </c>
      <c r="J597" s="29">
        <f t="shared" si="36"/>
        <v>0</v>
      </c>
      <c r="K597" s="29">
        <f t="shared" si="37"/>
        <v>0</v>
      </c>
      <c r="L597" s="24">
        <f t="shared" si="38"/>
        <v>2</v>
      </c>
      <c r="M597" s="24" t="str">
        <f>VLOOKUP(L597,mês!A:B,2,0)</f>
        <v>Fevereiro</v>
      </c>
      <c r="N597" s="24" t="str">
        <f t="shared" si="39"/>
        <v xml:space="preserve">RD </v>
      </c>
    </row>
    <row r="598" spans="1:14" ht="57" customHeight="1" x14ac:dyDescent="0.2">
      <c r="A598" s="24" t="s">
        <v>705</v>
      </c>
      <c r="B598" s="25">
        <v>45693</v>
      </c>
      <c r="C598" s="26">
        <v>4683</v>
      </c>
      <c r="D598" s="26" t="s">
        <v>65</v>
      </c>
      <c r="E598" s="27" t="s">
        <v>136</v>
      </c>
      <c r="F598" s="28" t="s">
        <v>967</v>
      </c>
      <c r="G598" s="26" t="s">
        <v>68</v>
      </c>
      <c r="I598" s="29">
        <v>9600</v>
      </c>
      <c r="J598" s="29">
        <f t="shared" si="36"/>
        <v>0</v>
      </c>
      <c r="K598" s="29">
        <f t="shared" si="37"/>
        <v>0</v>
      </c>
      <c r="L598" s="24">
        <f t="shared" si="38"/>
        <v>2</v>
      </c>
      <c r="M598" s="24" t="str">
        <f>VLOOKUP(L598,mês!A:B,2,0)</f>
        <v>Fevereiro</v>
      </c>
      <c r="N598" s="24" t="str">
        <f t="shared" si="39"/>
        <v xml:space="preserve">RD </v>
      </c>
    </row>
    <row r="599" spans="1:14" ht="57" customHeight="1" x14ac:dyDescent="0.2">
      <c r="A599" s="24" t="s">
        <v>968</v>
      </c>
      <c r="B599" s="25">
        <v>45735</v>
      </c>
      <c r="C599" s="26">
        <v>4703</v>
      </c>
      <c r="D599" s="26" t="s">
        <v>111</v>
      </c>
      <c r="E599" s="27" t="s">
        <v>818</v>
      </c>
      <c r="F599" s="28" t="s">
        <v>969</v>
      </c>
      <c r="G599" s="26" t="s">
        <v>68</v>
      </c>
      <c r="I599" s="29">
        <v>265.2</v>
      </c>
      <c r="J599" s="29">
        <f t="shared" si="36"/>
        <v>0</v>
      </c>
      <c r="K599" s="29">
        <f t="shared" si="37"/>
        <v>0</v>
      </c>
      <c r="L599" s="24">
        <f t="shared" si="38"/>
        <v>3</v>
      </c>
      <c r="M599" s="24" t="str">
        <f>VLOOKUP(L599,mês!A:B,2,0)</f>
        <v>Março</v>
      </c>
      <c r="N599" s="24" t="str">
        <f t="shared" si="39"/>
        <v xml:space="preserve">RD Básico </v>
      </c>
    </row>
    <row r="600" spans="1:14" ht="57" customHeight="1" x14ac:dyDescent="0.2">
      <c r="A600" s="24" t="s">
        <v>708</v>
      </c>
      <c r="B600" s="25">
        <v>45693</v>
      </c>
      <c r="C600" s="26">
        <v>4674</v>
      </c>
      <c r="D600" s="26" t="s">
        <v>65</v>
      </c>
      <c r="E600" s="27" t="s">
        <v>706</v>
      </c>
      <c r="F600" s="28" t="s">
        <v>970</v>
      </c>
      <c r="G600" s="26" t="s">
        <v>68</v>
      </c>
      <c r="I600" s="29">
        <v>2664882.9900000002</v>
      </c>
      <c r="J600" s="29">
        <f t="shared" si="36"/>
        <v>0</v>
      </c>
      <c r="K600" s="29">
        <f t="shared" si="37"/>
        <v>0</v>
      </c>
      <c r="L600" s="24">
        <f t="shared" si="38"/>
        <v>2</v>
      </c>
      <c r="M600" s="24" t="str">
        <f>VLOOKUP(L600,mês!A:B,2,0)</f>
        <v>Fevereiro</v>
      </c>
      <c r="N600" s="24" t="str">
        <f t="shared" si="39"/>
        <v xml:space="preserve">Diretoria </v>
      </c>
    </row>
    <row r="601" spans="1:14" ht="57" customHeight="1" x14ac:dyDescent="0.2">
      <c r="A601" s="24" t="s">
        <v>708</v>
      </c>
      <c r="B601" s="25">
        <v>45819</v>
      </c>
      <c r="C601" s="26">
        <v>4744</v>
      </c>
      <c r="D601" s="26" t="s">
        <v>65</v>
      </c>
      <c r="E601" s="27" t="s">
        <v>971</v>
      </c>
      <c r="F601" s="28" t="s">
        <v>972</v>
      </c>
      <c r="G601" s="26" t="s">
        <v>68</v>
      </c>
      <c r="I601" s="29">
        <v>4281776.51</v>
      </c>
      <c r="J601" s="29">
        <f t="shared" si="36"/>
        <v>0</v>
      </c>
      <c r="K601" s="29">
        <f t="shared" si="37"/>
        <v>0</v>
      </c>
      <c r="L601" s="24">
        <f t="shared" si="38"/>
        <v>6</v>
      </c>
      <c r="M601" s="24" t="str">
        <f>VLOOKUP(L601,mês!A:B,2,0)</f>
        <v>Junho</v>
      </c>
      <c r="N601" s="24" t="str">
        <f t="shared" si="39"/>
        <v xml:space="preserve">Diretoria </v>
      </c>
    </row>
    <row r="602" spans="1:14" ht="57" customHeight="1" x14ac:dyDescent="0.2">
      <c r="A602" s="24" t="s">
        <v>715</v>
      </c>
      <c r="B602" s="25">
        <v>45691</v>
      </c>
      <c r="C602" s="26">
        <v>4632</v>
      </c>
      <c r="D602" s="26" t="s">
        <v>111</v>
      </c>
      <c r="E602" s="27" t="s">
        <v>706</v>
      </c>
      <c r="F602" s="28" t="s">
        <v>973</v>
      </c>
      <c r="G602" s="26" t="s">
        <v>68</v>
      </c>
      <c r="I602" s="29">
        <v>67833.600000000006</v>
      </c>
      <c r="J602" s="29">
        <f t="shared" si="36"/>
        <v>0</v>
      </c>
      <c r="K602" s="29">
        <f t="shared" si="37"/>
        <v>0</v>
      </c>
      <c r="L602" s="24">
        <f t="shared" si="38"/>
        <v>2</v>
      </c>
      <c r="M602" s="24" t="str">
        <f>VLOOKUP(L602,mês!A:B,2,0)</f>
        <v>Fevereiro</v>
      </c>
      <c r="N602" s="24" t="str">
        <f t="shared" si="39"/>
        <v xml:space="preserve">RD </v>
      </c>
    </row>
    <row r="603" spans="1:14" ht="57" customHeight="1" x14ac:dyDescent="0.2">
      <c r="A603" s="24" t="s">
        <v>974</v>
      </c>
      <c r="B603" s="25">
        <v>45693</v>
      </c>
      <c r="C603" s="26">
        <v>4679</v>
      </c>
      <c r="D603" s="26" t="s">
        <v>65</v>
      </c>
      <c r="E603" s="27" t="s">
        <v>706</v>
      </c>
      <c r="F603" s="28" t="s">
        <v>975</v>
      </c>
      <c r="G603" s="26" t="s">
        <v>68</v>
      </c>
      <c r="I603" s="29">
        <v>29526.080000000002</v>
      </c>
      <c r="J603" s="29">
        <f t="shared" si="36"/>
        <v>0</v>
      </c>
      <c r="K603" s="29">
        <f t="shared" si="37"/>
        <v>0</v>
      </c>
      <c r="L603" s="24">
        <f t="shared" si="38"/>
        <v>2</v>
      </c>
      <c r="M603" s="24" t="str">
        <f>VLOOKUP(L603,mês!A:B,2,0)</f>
        <v>Fevereiro</v>
      </c>
      <c r="N603" s="24" t="str">
        <f t="shared" si="39"/>
        <v xml:space="preserve">Diretoria </v>
      </c>
    </row>
    <row r="604" spans="1:14" ht="57" customHeight="1" x14ac:dyDescent="0.2">
      <c r="A604" s="24" t="s">
        <v>976</v>
      </c>
      <c r="B604" s="25">
        <v>45693</v>
      </c>
      <c r="C604" s="26">
        <v>4675</v>
      </c>
      <c r="D604" s="26" t="s">
        <v>65</v>
      </c>
      <c r="E604" s="27" t="s">
        <v>706</v>
      </c>
      <c r="F604" s="28" t="s">
        <v>977</v>
      </c>
      <c r="G604" s="26" t="s">
        <v>68</v>
      </c>
      <c r="I604" s="29">
        <v>1100000</v>
      </c>
      <c r="J604" s="29">
        <f t="shared" si="36"/>
        <v>0</v>
      </c>
      <c r="K604" s="29">
        <f t="shared" si="37"/>
        <v>0</v>
      </c>
      <c r="L604" s="24">
        <f t="shared" si="38"/>
        <v>2</v>
      </c>
      <c r="M604" s="24" t="str">
        <f>VLOOKUP(L604,mês!A:B,2,0)</f>
        <v>Fevereiro</v>
      </c>
      <c r="N604" s="24" t="str">
        <f t="shared" si="39"/>
        <v xml:space="preserve">Diretoria </v>
      </c>
    </row>
    <row r="605" spans="1:14" ht="57" customHeight="1" x14ac:dyDescent="0.2">
      <c r="A605" s="24" t="s">
        <v>717</v>
      </c>
      <c r="B605" s="25">
        <v>45771</v>
      </c>
      <c r="C605" s="26">
        <v>4726</v>
      </c>
      <c r="D605" s="26" t="s">
        <v>65</v>
      </c>
      <c r="E605" s="27" t="s">
        <v>136</v>
      </c>
      <c r="F605" s="28" t="s">
        <v>978</v>
      </c>
      <c r="G605" s="26" t="s">
        <v>68</v>
      </c>
      <c r="I605" s="29">
        <v>10000</v>
      </c>
      <c r="J605" s="29">
        <f t="shared" si="36"/>
        <v>0</v>
      </c>
      <c r="K605" s="29">
        <f t="shared" si="37"/>
        <v>0</v>
      </c>
      <c r="L605" s="24">
        <f t="shared" si="38"/>
        <v>4</v>
      </c>
      <c r="M605" s="24" t="str">
        <f>VLOOKUP(L605,mês!A:B,2,0)</f>
        <v>Abril</v>
      </c>
      <c r="N605" s="24" t="str">
        <f t="shared" si="39"/>
        <v xml:space="preserve">Diretoria </v>
      </c>
    </row>
    <row r="606" spans="1:14" ht="57" customHeight="1" x14ac:dyDescent="0.2">
      <c r="A606" s="24" t="s">
        <v>728</v>
      </c>
      <c r="B606" s="25">
        <v>45679</v>
      </c>
      <c r="C606" s="26">
        <v>4579</v>
      </c>
      <c r="D606" s="26" t="s">
        <v>115</v>
      </c>
      <c r="E606" s="27" t="s">
        <v>759</v>
      </c>
      <c r="F606" s="28" t="s">
        <v>979</v>
      </c>
      <c r="G606" s="26" t="s">
        <v>68</v>
      </c>
      <c r="I606" s="29">
        <v>3751.61</v>
      </c>
      <c r="J606" s="29">
        <f t="shared" si="36"/>
        <v>0</v>
      </c>
      <c r="K606" s="29">
        <f t="shared" si="37"/>
        <v>0</v>
      </c>
      <c r="L606" s="24">
        <f t="shared" si="38"/>
        <v>1</v>
      </c>
      <c r="M606" s="24" t="str">
        <f>VLOOKUP(L606,mês!A:B,2,0)</f>
        <v>Janeiro</v>
      </c>
      <c r="N606" s="24" t="str">
        <f t="shared" si="39"/>
        <v xml:space="preserve">RI </v>
      </c>
    </row>
    <row r="607" spans="1:14" ht="57" customHeight="1" x14ac:dyDescent="0.2">
      <c r="A607" s="24" t="s">
        <v>730</v>
      </c>
      <c r="B607" s="25">
        <v>45680</v>
      </c>
      <c r="C607" s="26">
        <v>4601</v>
      </c>
      <c r="D607" s="26" t="s">
        <v>65</v>
      </c>
      <c r="E607" s="27" t="s">
        <v>818</v>
      </c>
      <c r="F607" s="28" t="s">
        <v>980</v>
      </c>
      <c r="G607" s="26" t="s">
        <v>68</v>
      </c>
      <c r="I607" s="29">
        <v>5760</v>
      </c>
      <c r="J607" s="29">
        <f t="shared" si="36"/>
        <v>0</v>
      </c>
      <c r="K607" s="29">
        <f t="shared" si="37"/>
        <v>0</v>
      </c>
      <c r="L607" s="24">
        <f t="shared" si="38"/>
        <v>1</v>
      </c>
      <c r="M607" s="24" t="str">
        <f>VLOOKUP(L607,mês!A:B,2,0)</f>
        <v>Janeiro</v>
      </c>
      <c r="N607" s="24" t="str">
        <f t="shared" si="39"/>
        <v xml:space="preserve">Diretoria </v>
      </c>
    </row>
    <row r="608" spans="1:14" ht="57" customHeight="1" x14ac:dyDescent="0.2">
      <c r="A608" s="24" t="s">
        <v>730</v>
      </c>
      <c r="B608" s="25">
        <v>45771</v>
      </c>
      <c r="C608" s="26">
        <v>4727</v>
      </c>
      <c r="D608" s="26" t="s">
        <v>65</v>
      </c>
      <c r="E608" s="27" t="s">
        <v>136</v>
      </c>
      <c r="F608" s="28" t="s">
        <v>981</v>
      </c>
      <c r="G608" s="26" t="s">
        <v>68</v>
      </c>
      <c r="I608" s="29">
        <v>977.8</v>
      </c>
      <c r="J608" s="29">
        <f t="shared" si="36"/>
        <v>0</v>
      </c>
      <c r="K608" s="29">
        <f t="shared" si="37"/>
        <v>0</v>
      </c>
      <c r="L608" s="24">
        <f t="shared" si="38"/>
        <v>4</v>
      </c>
      <c r="M608" s="24" t="str">
        <f>VLOOKUP(L608,mês!A:B,2,0)</f>
        <v>Abril</v>
      </c>
      <c r="N608" s="24" t="str">
        <f t="shared" si="39"/>
        <v xml:space="preserve">Diretoria </v>
      </c>
    </row>
    <row r="609" spans="1:14" ht="57" customHeight="1" x14ac:dyDescent="0.2">
      <c r="A609" s="24" t="s">
        <v>730</v>
      </c>
      <c r="B609" s="25">
        <v>45790</v>
      </c>
      <c r="C609" s="26">
        <v>4733</v>
      </c>
      <c r="D609" s="26" t="s">
        <v>65</v>
      </c>
      <c r="E609" s="27" t="s">
        <v>136</v>
      </c>
      <c r="F609" s="28" t="s">
        <v>982</v>
      </c>
      <c r="G609" s="26" t="s">
        <v>68</v>
      </c>
      <c r="I609" s="29">
        <v>1300</v>
      </c>
      <c r="J609" s="29">
        <f t="shared" si="36"/>
        <v>0</v>
      </c>
      <c r="K609" s="29">
        <f t="shared" si="37"/>
        <v>0</v>
      </c>
      <c r="L609" s="24">
        <f t="shared" si="38"/>
        <v>5</v>
      </c>
      <c r="M609" s="24" t="str">
        <f>VLOOKUP(L609,mês!A:B,2,0)</f>
        <v>Maio</v>
      </c>
      <c r="N609" s="24" t="str">
        <f t="shared" si="39"/>
        <v xml:space="preserve">Diretoria </v>
      </c>
    </row>
    <row r="610" spans="1:14" ht="57" customHeight="1" x14ac:dyDescent="0.2">
      <c r="A610" s="24" t="s">
        <v>736</v>
      </c>
      <c r="B610" s="25">
        <v>45680</v>
      </c>
      <c r="C610" s="26">
        <v>4602</v>
      </c>
      <c r="D610" s="26" t="s">
        <v>65</v>
      </c>
      <c r="E610" s="27" t="s">
        <v>983</v>
      </c>
      <c r="F610" s="28" t="s">
        <v>984</v>
      </c>
      <c r="G610" s="26" t="s">
        <v>68</v>
      </c>
      <c r="I610" s="29">
        <v>10500</v>
      </c>
      <c r="J610" s="29">
        <f t="shared" si="36"/>
        <v>0</v>
      </c>
      <c r="K610" s="29">
        <f t="shared" si="37"/>
        <v>0</v>
      </c>
      <c r="L610" s="24">
        <f t="shared" si="38"/>
        <v>1</v>
      </c>
      <c r="M610" s="24" t="str">
        <f>VLOOKUP(L610,mês!A:B,2,0)</f>
        <v>Janeiro</v>
      </c>
      <c r="N610" s="24" t="str">
        <f t="shared" si="39"/>
        <v xml:space="preserve">Diretoria </v>
      </c>
    </row>
    <row r="611" spans="1:14" ht="57" customHeight="1" x14ac:dyDescent="0.2">
      <c r="A611" s="24" t="s">
        <v>736</v>
      </c>
      <c r="B611" s="25">
        <v>45691</v>
      </c>
      <c r="C611" s="26">
        <v>4612</v>
      </c>
      <c r="D611" s="26" t="s">
        <v>65</v>
      </c>
      <c r="E611" s="27" t="s">
        <v>659</v>
      </c>
      <c r="F611" s="28" t="s">
        <v>985</v>
      </c>
      <c r="G611" s="26" t="s">
        <v>68</v>
      </c>
      <c r="I611" s="29">
        <v>10000</v>
      </c>
      <c r="J611" s="29">
        <f t="shared" si="36"/>
        <v>0</v>
      </c>
      <c r="K611" s="29">
        <f t="shared" si="37"/>
        <v>0</v>
      </c>
      <c r="L611" s="24">
        <f t="shared" si="38"/>
        <v>2</v>
      </c>
      <c r="M611" s="24" t="str">
        <f>VLOOKUP(L611,mês!A:B,2,0)</f>
        <v>Fevereiro</v>
      </c>
      <c r="N611" s="24" t="str">
        <f t="shared" si="39"/>
        <v xml:space="preserve">Diretoria </v>
      </c>
    </row>
    <row r="612" spans="1:14" ht="57" customHeight="1" x14ac:dyDescent="0.2">
      <c r="A612" s="24" t="s">
        <v>736</v>
      </c>
      <c r="B612" s="25">
        <v>45728</v>
      </c>
      <c r="C612" s="26">
        <v>4699</v>
      </c>
      <c r="D612" s="26" t="s">
        <v>65</v>
      </c>
      <c r="E612" s="27" t="s">
        <v>818</v>
      </c>
      <c r="F612" s="28" t="s">
        <v>986</v>
      </c>
      <c r="G612" s="26" t="s">
        <v>68</v>
      </c>
      <c r="I612" s="29">
        <v>12200</v>
      </c>
      <c r="J612" s="29">
        <f t="shared" si="36"/>
        <v>0</v>
      </c>
      <c r="K612" s="29">
        <f t="shared" si="37"/>
        <v>0</v>
      </c>
      <c r="L612" s="24">
        <f t="shared" si="38"/>
        <v>3</v>
      </c>
      <c r="M612" s="24" t="str">
        <f>VLOOKUP(L612,mês!A:B,2,0)</f>
        <v>Março</v>
      </c>
      <c r="N612" s="24" t="str">
        <f t="shared" si="39"/>
        <v xml:space="preserve">Diretoria </v>
      </c>
    </row>
    <row r="613" spans="1:14" ht="57" customHeight="1" x14ac:dyDescent="0.2">
      <c r="A613" s="24" t="s">
        <v>987</v>
      </c>
      <c r="B613" s="25">
        <v>45693</v>
      </c>
      <c r="C613" s="26">
        <v>4665</v>
      </c>
      <c r="D613" s="26" t="s">
        <v>65</v>
      </c>
      <c r="E613" s="27" t="s">
        <v>706</v>
      </c>
      <c r="F613" s="28" t="s">
        <v>988</v>
      </c>
      <c r="G613" s="26" t="s">
        <v>68</v>
      </c>
      <c r="I613" s="29">
        <v>10924.02</v>
      </c>
      <c r="J613" s="29">
        <f t="shared" si="36"/>
        <v>0</v>
      </c>
      <c r="K613" s="29">
        <f t="shared" si="37"/>
        <v>0</v>
      </c>
      <c r="L613" s="24">
        <f t="shared" si="38"/>
        <v>2</v>
      </c>
      <c r="M613" s="24" t="str">
        <f>VLOOKUP(L613,mês!A:B,2,0)</f>
        <v>Fevereiro</v>
      </c>
      <c r="N613" s="24" t="str">
        <f t="shared" si="39"/>
        <v xml:space="preserve">Diretoria </v>
      </c>
    </row>
    <row r="614" spans="1:14" ht="57" customHeight="1" x14ac:dyDescent="0.2">
      <c r="A614" s="24" t="s">
        <v>987</v>
      </c>
      <c r="B614" s="25">
        <v>45750</v>
      </c>
      <c r="C614" s="26">
        <v>4712</v>
      </c>
      <c r="D614" s="26" t="s">
        <v>65</v>
      </c>
      <c r="E614" s="27" t="s">
        <v>989</v>
      </c>
      <c r="F614" s="28" t="s">
        <v>990</v>
      </c>
      <c r="G614" s="26" t="s">
        <v>68</v>
      </c>
      <c r="I614" s="29">
        <v>8286</v>
      </c>
      <c r="J614" s="29">
        <f t="shared" si="36"/>
        <v>0</v>
      </c>
      <c r="K614" s="29">
        <f t="shared" si="37"/>
        <v>0</v>
      </c>
      <c r="L614" s="24">
        <f t="shared" si="38"/>
        <v>4</v>
      </c>
      <c r="M614" s="24" t="str">
        <f>VLOOKUP(L614,mês!A:B,2,0)</f>
        <v>Abril</v>
      </c>
      <c r="N614" s="24" t="str">
        <f t="shared" si="39"/>
        <v xml:space="preserve">Diretoria </v>
      </c>
    </row>
    <row r="615" spans="1:14" ht="57" customHeight="1" x14ac:dyDescent="0.2">
      <c r="A615" s="24" t="s">
        <v>744</v>
      </c>
      <c r="B615" s="25">
        <v>45726</v>
      </c>
      <c r="C615" s="26">
        <v>4698</v>
      </c>
      <c r="D615" s="26" t="s">
        <v>65</v>
      </c>
      <c r="E615" s="27" t="s">
        <v>78</v>
      </c>
      <c r="F615" s="28" t="s">
        <v>991</v>
      </c>
      <c r="G615" s="26" t="s">
        <v>68</v>
      </c>
      <c r="I615" s="29">
        <v>26300000</v>
      </c>
      <c r="J615" s="29">
        <f t="shared" si="36"/>
        <v>0</v>
      </c>
      <c r="K615" s="29">
        <f t="shared" si="37"/>
        <v>0</v>
      </c>
      <c r="L615" s="24">
        <f t="shared" si="38"/>
        <v>3</v>
      </c>
      <c r="M615" s="24" t="str">
        <f>VLOOKUP(L615,mês!A:B,2,0)</f>
        <v>Março</v>
      </c>
      <c r="N615" s="24" t="str">
        <f t="shared" si="39"/>
        <v xml:space="preserve">Diretoria </v>
      </c>
    </row>
    <row r="616" spans="1:14" ht="57" customHeight="1" x14ac:dyDescent="0.2">
      <c r="A616" s="24" t="s">
        <v>747</v>
      </c>
      <c r="B616" s="25">
        <v>45701</v>
      </c>
      <c r="C616" s="26">
        <v>4688</v>
      </c>
      <c r="D616" s="26" t="s">
        <v>65</v>
      </c>
      <c r="E616" s="27" t="s">
        <v>971</v>
      </c>
      <c r="F616" s="28" t="s">
        <v>992</v>
      </c>
      <c r="G616" s="26" t="s">
        <v>68</v>
      </c>
      <c r="I616" s="29">
        <v>15338.8</v>
      </c>
      <c r="J616" s="29">
        <f t="shared" si="36"/>
        <v>0</v>
      </c>
      <c r="K616" s="29">
        <f t="shared" si="37"/>
        <v>0</v>
      </c>
      <c r="L616" s="24">
        <f t="shared" si="38"/>
        <v>2</v>
      </c>
      <c r="M616" s="24" t="str">
        <f>VLOOKUP(L616,mês!A:B,2,0)</f>
        <v>Fevereiro</v>
      </c>
      <c r="N616" s="24" t="str">
        <f t="shared" si="39"/>
        <v xml:space="preserve">RD </v>
      </c>
    </row>
    <row r="617" spans="1:14" ht="57" customHeight="1" x14ac:dyDescent="0.2">
      <c r="A617" s="24" t="s">
        <v>750</v>
      </c>
      <c r="B617" s="25">
        <v>45743</v>
      </c>
      <c r="C617" s="26">
        <v>4706</v>
      </c>
      <c r="D617" s="26" t="s">
        <v>91</v>
      </c>
      <c r="E617" s="27" t="s">
        <v>762</v>
      </c>
      <c r="F617" s="28" t="s">
        <v>993</v>
      </c>
      <c r="G617" s="26" t="s">
        <v>68</v>
      </c>
      <c r="I617" s="29">
        <v>4680</v>
      </c>
      <c r="J617" s="29">
        <f t="shared" si="36"/>
        <v>0</v>
      </c>
      <c r="K617" s="29">
        <f t="shared" si="37"/>
        <v>0</v>
      </c>
      <c r="L617" s="24">
        <f t="shared" si="38"/>
        <v>3</v>
      </c>
      <c r="M617" s="24" t="str">
        <f>VLOOKUP(L617,mês!A:B,2,0)</f>
        <v>Março</v>
      </c>
      <c r="N617" s="24" t="str">
        <f t="shared" si="39"/>
        <v xml:space="preserve">RI </v>
      </c>
    </row>
    <row r="618" spans="1:14" ht="57" customHeight="1" x14ac:dyDescent="0.2">
      <c r="A618" s="24" t="s">
        <v>994</v>
      </c>
      <c r="B618" s="25">
        <v>45754</v>
      </c>
      <c r="C618" s="26">
        <v>4715</v>
      </c>
      <c r="D618" s="26" t="s">
        <v>65</v>
      </c>
      <c r="E618" s="27" t="s">
        <v>995</v>
      </c>
      <c r="F618" s="28" t="s">
        <v>996</v>
      </c>
      <c r="G618" s="26" t="s">
        <v>68</v>
      </c>
      <c r="I618" s="29">
        <v>1346503.28</v>
      </c>
      <c r="J618" s="29">
        <f t="shared" si="36"/>
        <v>0</v>
      </c>
      <c r="K618" s="29">
        <f t="shared" si="37"/>
        <v>0</v>
      </c>
      <c r="L618" s="24">
        <f t="shared" si="38"/>
        <v>4</v>
      </c>
      <c r="M618" s="24" t="str">
        <f>VLOOKUP(L618,mês!A:B,2,0)</f>
        <v>Abril</v>
      </c>
      <c r="N618" s="24" t="str">
        <f t="shared" si="39"/>
        <v xml:space="preserve">Diretoria </v>
      </c>
    </row>
    <row r="619" spans="1:14" ht="57" customHeight="1" x14ac:dyDescent="0.2">
      <c r="A619" s="24" t="s">
        <v>753</v>
      </c>
      <c r="B619" s="25">
        <v>45761</v>
      </c>
      <c r="C619" s="26">
        <v>4720</v>
      </c>
      <c r="D619" s="26" t="s">
        <v>65</v>
      </c>
      <c r="E619" s="27" t="s">
        <v>818</v>
      </c>
      <c r="F619" s="28" t="s">
        <v>997</v>
      </c>
      <c r="G619" s="26" t="s">
        <v>68</v>
      </c>
      <c r="I619" s="29">
        <v>3400</v>
      </c>
      <c r="J619" s="29">
        <f t="shared" si="36"/>
        <v>0</v>
      </c>
      <c r="K619" s="29">
        <f t="shared" si="37"/>
        <v>0</v>
      </c>
      <c r="L619" s="24">
        <f t="shared" si="38"/>
        <v>4</v>
      </c>
      <c r="M619" s="24" t="str">
        <f>VLOOKUP(L619,mês!A:B,2,0)</f>
        <v>Abril</v>
      </c>
      <c r="N619" s="24" t="str">
        <f t="shared" si="39"/>
        <v xml:space="preserve">Diretoria </v>
      </c>
    </row>
    <row r="620" spans="1:14" ht="57" customHeight="1" x14ac:dyDescent="0.2">
      <c r="A620" s="24" t="s">
        <v>998</v>
      </c>
      <c r="B620" s="25">
        <v>45761</v>
      </c>
      <c r="C620" s="26">
        <v>4721</v>
      </c>
      <c r="D620" s="26" t="s">
        <v>139</v>
      </c>
      <c r="E620" s="27" t="s">
        <v>659</v>
      </c>
      <c r="F620" s="28" t="s">
        <v>999</v>
      </c>
      <c r="G620" s="26" t="s">
        <v>68</v>
      </c>
      <c r="I620" s="29">
        <v>50000</v>
      </c>
      <c r="J620" s="29">
        <f t="shared" si="36"/>
        <v>0</v>
      </c>
      <c r="K620" s="29">
        <f t="shared" si="37"/>
        <v>0</v>
      </c>
      <c r="L620" s="24">
        <f t="shared" si="38"/>
        <v>4</v>
      </c>
      <c r="M620" s="24" t="str">
        <f>VLOOKUP(L620,mês!A:B,2,0)</f>
        <v>Abril</v>
      </c>
      <c r="N620" s="24" t="str">
        <f t="shared" si="39"/>
        <v xml:space="preserve">RD </v>
      </c>
    </row>
    <row r="621" spans="1:14" ht="57" customHeight="1" x14ac:dyDescent="0.2">
      <c r="A621" s="24" t="s">
        <v>1000</v>
      </c>
      <c r="B621" s="25">
        <v>45771</v>
      </c>
      <c r="C621" s="26">
        <v>4724</v>
      </c>
      <c r="D621" s="26" t="s">
        <v>139</v>
      </c>
      <c r="E621" s="27" t="s">
        <v>659</v>
      </c>
      <c r="F621" s="28" t="s">
        <v>1001</v>
      </c>
      <c r="G621" s="26" t="s">
        <v>68</v>
      </c>
      <c r="I621" s="29">
        <v>50000</v>
      </c>
      <c r="J621" s="29">
        <f t="shared" si="36"/>
        <v>0</v>
      </c>
      <c r="K621" s="29">
        <f t="shared" si="37"/>
        <v>0</v>
      </c>
      <c r="L621" s="24">
        <f t="shared" si="38"/>
        <v>4</v>
      </c>
      <c r="M621" s="24" t="str">
        <f>VLOOKUP(L621,mês!A:B,2,0)</f>
        <v>Abril</v>
      </c>
      <c r="N621" s="24" t="str">
        <f t="shared" si="39"/>
        <v xml:space="preserve">RD </v>
      </c>
    </row>
    <row r="622" spans="1:14" ht="57" customHeight="1" x14ac:dyDescent="0.2">
      <c r="A622" s="24" t="s">
        <v>1002</v>
      </c>
      <c r="B622" s="25">
        <v>45776</v>
      </c>
      <c r="C622" s="26">
        <v>4729</v>
      </c>
      <c r="D622" s="26" t="s">
        <v>135</v>
      </c>
      <c r="E622" s="27" t="s">
        <v>136</v>
      </c>
      <c r="F622" s="28" t="s">
        <v>1003</v>
      </c>
      <c r="G622" s="26" t="s">
        <v>68</v>
      </c>
      <c r="I622" s="29">
        <v>1110.5999999999999</v>
      </c>
      <c r="J622" s="29">
        <f t="shared" si="36"/>
        <v>0</v>
      </c>
      <c r="K622" s="29">
        <f t="shared" si="37"/>
        <v>0</v>
      </c>
      <c r="L622" s="24">
        <f t="shared" si="38"/>
        <v>4</v>
      </c>
      <c r="M622" s="24" t="str">
        <f>VLOOKUP(L622,mês!A:B,2,0)</f>
        <v>Abril</v>
      </c>
      <c r="N622" s="24" t="str">
        <f t="shared" si="39"/>
        <v xml:space="preserve">RD Básico </v>
      </c>
    </row>
    <row r="623" spans="1:14" ht="57" customHeight="1" x14ac:dyDescent="0.2">
      <c r="A623" s="24" t="s">
        <v>1004</v>
      </c>
      <c r="B623" s="25">
        <v>45798</v>
      </c>
      <c r="C623" s="26">
        <v>4735</v>
      </c>
      <c r="D623" s="26" t="s">
        <v>91</v>
      </c>
      <c r="E623" s="27" t="s">
        <v>132</v>
      </c>
      <c r="F623" s="28" t="s">
        <v>1005</v>
      </c>
      <c r="G623" s="26" t="s">
        <v>68</v>
      </c>
      <c r="I623" s="29">
        <v>50000</v>
      </c>
      <c r="J623" s="29">
        <f t="shared" si="36"/>
        <v>0</v>
      </c>
      <c r="K623" s="29">
        <f t="shared" si="37"/>
        <v>0</v>
      </c>
      <c r="L623" s="24">
        <f t="shared" si="38"/>
        <v>5</v>
      </c>
      <c r="M623" s="24" t="str">
        <f>VLOOKUP(L623,mês!A:B,2,0)</f>
        <v>Maio</v>
      </c>
      <c r="N623" s="24" t="str">
        <f t="shared" si="39"/>
        <v xml:space="preserve">RD </v>
      </c>
    </row>
    <row r="624" spans="1:14" ht="57" customHeight="1" x14ac:dyDescent="0.2">
      <c r="A624" s="24" t="s">
        <v>756</v>
      </c>
      <c r="B624" s="25">
        <v>45835</v>
      </c>
      <c r="C624" s="26">
        <v>4754</v>
      </c>
      <c r="D624" s="26" t="s">
        <v>139</v>
      </c>
      <c r="E624" s="27" t="s">
        <v>649</v>
      </c>
      <c r="F624" s="28" t="s">
        <v>1006</v>
      </c>
      <c r="G624" s="26" t="s">
        <v>68</v>
      </c>
      <c r="I624" s="29">
        <v>27427.68</v>
      </c>
      <c r="J624" s="29">
        <f t="shared" si="36"/>
        <v>0</v>
      </c>
      <c r="K624" s="29">
        <f t="shared" si="37"/>
        <v>0</v>
      </c>
      <c r="L624" s="24">
        <f t="shared" si="38"/>
        <v>6</v>
      </c>
      <c r="M624" s="24" t="str">
        <f>VLOOKUP(L624,mês!A:B,2,0)</f>
        <v>Junho</v>
      </c>
      <c r="N624" s="24" t="str">
        <f t="shared" si="39"/>
        <v xml:space="preserve">RD Básico </v>
      </c>
    </row>
    <row r="625" spans="1:14" ht="57" customHeight="1" x14ac:dyDescent="0.2">
      <c r="A625" s="24" t="s">
        <v>1007</v>
      </c>
      <c r="B625" s="25">
        <v>45840</v>
      </c>
      <c r="C625" s="26">
        <v>4758</v>
      </c>
      <c r="D625" s="26" t="s">
        <v>237</v>
      </c>
      <c r="E625" s="27" t="s">
        <v>659</v>
      </c>
      <c r="F625" s="28" t="s">
        <v>1008</v>
      </c>
      <c r="G625" s="26" t="s">
        <v>68</v>
      </c>
      <c r="I625" s="29">
        <v>50000</v>
      </c>
      <c r="J625" s="29">
        <f t="shared" si="36"/>
        <v>0</v>
      </c>
      <c r="K625" s="29">
        <f t="shared" si="37"/>
        <v>0</v>
      </c>
      <c r="L625" s="24">
        <f t="shared" si="38"/>
        <v>7</v>
      </c>
      <c r="M625" s="24" t="str">
        <f>VLOOKUP(L625,mês!A:B,2,0)</f>
        <v>Julho</v>
      </c>
      <c r="N625" s="24" t="str">
        <f t="shared" si="39"/>
        <v xml:space="preserve">RD </v>
      </c>
    </row>
    <row r="626" spans="1:14" ht="57" customHeight="1" x14ac:dyDescent="0.2">
      <c r="A626" s="24" t="s">
        <v>892</v>
      </c>
      <c r="B626" s="25">
        <v>45840</v>
      </c>
      <c r="C626" s="26">
        <v>4757</v>
      </c>
      <c r="D626" s="26" t="s">
        <v>91</v>
      </c>
      <c r="E626" s="27" t="s">
        <v>659</v>
      </c>
      <c r="F626" s="28" t="s">
        <v>1009</v>
      </c>
      <c r="G626" s="26" t="s">
        <v>68</v>
      </c>
      <c r="I626" s="29">
        <v>10000</v>
      </c>
      <c r="J626" s="29">
        <f t="shared" si="36"/>
        <v>0</v>
      </c>
      <c r="K626" s="29">
        <f t="shared" si="37"/>
        <v>0</v>
      </c>
      <c r="L626" s="24">
        <f t="shared" si="38"/>
        <v>7</v>
      </c>
      <c r="M626" s="24" t="str">
        <f>VLOOKUP(L626,mês!A:B,2,0)</f>
        <v>Julho</v>
      </c>
      <c r="N626" s="24" t="str">
        <f t="shared" si="39"/>
        <v xml:space="preserve">RD </v>
      </c>
    </row>
    <row r="627" spans="1:14" ht="57" customHeight="1" x14ac:dyDescent="0.2">
      <c r="J627" s="29">
        <f t="shared" si="36"/>
        <v>0</v>
      </c>
      <c r="K627" s="29">
        <f t="shared" si="37"/>
        <v>0</v>
      </c>
      <c r="L627" s="24">
        <f t="shared" si="38"/>
        <v>1</v>
      </c>
      <c r="M627" s="24" t="str">
        <f>VLOOKUP(L627,mês!A:B,2,0)</f>
        <v>Janeiro</v>
      </c>
      <c r="N627" s="24" t="e">
        <f t="shared" si="39"/>
        <v>#VALUE!</v>
      </c>
    </row>
    <row r="628" spans="1:14" ht="57" customHeight="1" x14ac:dyDescent="0.2">
      <c r="J628" s="29">
        <f t="shared" si="36"/>
        <v>0</v>
      </c>
      <c r="K628" s="29">
        <f t="shared" si="37"/>
        <v>0</v>
      </c>
      <c r="L628" s="24">
        <f t="shared" si="38"/>
        <v>1</v>
      </c>
      <c r="M628" s="24" t="str">
        <f>VLOOKUP(L628,mês!A:B,2,0)</f>
        <v>Janeiro</v>
      </c>
      <c r="N628" s="24" t="e">
        <f t="shared" si="39"/>
        <v>#VALUE!</v>
      </c>
    </row>
    <row r="629" spans="1:14" ht="57" customHeight="1" x14ac:dyDescent="0.2">
      <c r="J629" s="29">
        <f t="shared" si="36"/>
        <v>0</v>
      </c>
      <c r="K629" s="29">
        <f t="shared" si="37"/>
        <v>0</v>
      </c>
      <c r="L629" s="24">
        <f t="shared" si="38"/>
        <v>1</v>
      </c>
      <c r="M629" s="24" t="str">
        <f>VLOOKUP(L629,mês!A:B,2,0)</f>
        <v>Janeiro</v>
      </c>
      <c r="N629" s="24" t="e">
        <f t="shared" si="39"/>
        <v>#VALUE!</v>
      </c>
    </row>
    <row r="630" spans="1:14" ht="57" customHeight="1" x14ac:dyDescent="0.2">
      <c r="J630" s="29">
        <f t="shared" si="36"/>
        <v>0</v>
      </c>
      <c r="K630" s="29">
        <f t="shared" si="37"/>
        <v>0</v>
      </c>
      <c r="L630" s="24">
        <f t="shared" si="38"/>
        <v>1</v>
      </c>
      <c r="M630" s="24" t="str">
        <f>VLOOKUP(L630,mês!A:B,2,0)</f>
        <v>Janeiro</v>
      </c>
      <c r="N630" s="24" t="e">
        <f t="shared" si="39"/>
        <v>#VALUE!</v>
      </c>
    </row>
    <row r="631" spans="1:14" ht="57" customHeight="1" x14ac:dyDescent="0.2">
      <c r="J631" s="29">
        <f t="shared" si="36"/>
        <v>0</v>
      </c>
      <c r="K631" s="29">
        <f t="shared" si="37"/>
        <v>0</v>
      </c>
      <c r="L631" s="24">
        <f t="shared" si="38"/>
        <v>1</v>
      </c>
      <c r="M631" s="24" t="str">
        <f>VLOOKUP(L631,mês!A:B,2,0)</f>
        <v>Janeiro</v>
      </c>
      <c r="N631" s="24" t="e">
        <f t="shared" si="39"/>
        <v>#VALUE!</v>
      </c>
    </row>
    <row r="632" spans="1:14" ht="57" customHeight="1" x14ac:dyDescent="0.2">
      <c r="J632" s="29">
        <f t="shared" si="36"/>
        <v>0</v>
      </c>
      <c r="K632" s="29">
        <f t="shared" si="37"/>
        <v>0</v>
      </c>
      <c r="L632" s="24">
        <f t="shared" si="38"/>
        <v>1</v>
      </c>
      <c r="M632" s="24" t="str">
        <f>VLOOKUP(L632,mês!A:B,2,0)</f>
        <v>Janeiro</v>
      </c>
      <c r="N632" s="24" t="e">
        <f t="shared" si="39"/>
        <v>#VALUE!</v>
      </c>
    </row>
    <row r="633" spans="1:14" ht="57" customHeight="1" x14ac:dyDescent="0.2">
      <c r="J633" s="29">
        <f t="shared" si="36"/>
        <v>0</v>
      </c>
      <c r="K633" s="29">
        <f t="shared" si="37"/>
        <v>0</v>
      </c>
      <c r="L633" s="24">
        <f t="shared" si="38"/>
        <v>1</v>
      </c>
      <c r="M633" s="24" t="str">
        <f>VLOOKUP(L633,mês!A:B,2,0)</f>
        <v>Janeiro</v>
      </c>
      <c r="N633" s="24" t="e">
        <f t="shared" si="39"/>
        <v>#VALUE!</v>
      </c>
    </row>
    <row r="634" spans="1:14" ht="57" customHeight="1" x14ac:dyDescent="0.2">
      <c r="J634" s="29">
        <f t="shared" si="36"/>
        <v>0</v>
      </c>
      <c r="K634" s="29">
        <f t="shared" si="37"/>
        <v>0</v>
      </c>
      <c r="L634" s="24">
        <f t="shared" si="38"/>
        <v>1</v>
      </c>
      <c r="M634" s="24" t="str">
        <f>VLOOKUP(L634,mês!A:B,2,0)</f>
        <v>Janeiro</v>
      </c>
      <c r="N634" s="24" t="e">
        <f t="shared" si="39"/>
        <v>#VALUE!</v>
      </c>
    </row>
    <row r="635" spans="1:14" ht="57" customHeight="1" x14ac:dyDescent="0.2">
      <c r="J635" s="29">
        <f t="shared" si="36"/>
        <v>0</v>
      </c>
      <c r="K635" s="29">
        <f t="shared" si="37"/>
        <v>0</v>
      </c>
      <c r="L635" s="24">
        <f t="shared" si="38"/>
        <v>1</v>
      </c>
      <c r="M635" s="24" t="str">
        <f>VLOOKUP(L635,mês!A:B,2,0)</f>
        <v>Janeiro</v>
      </c>
      <c r="N635" s="24" t="e">
        <f t="shared" si="39"/>
        <v>#VALUE!</v>
      </c>
    </row>
    <row r="636" spans="1:14" ht="57" customHeight="1" x14ac:dyDescent="0.2">
      <c r="J636" s="29">
        <f t="shared" si="36"/>
        <v>0</v>
      </c>
      <c r="K636" s="29">
        <f t="shared" si="37"/>
        <v>0</v>
      </c>
      <c r="L636" s="24">
        <f t="shared" si="38"/>
        <v>1</v>
      </c>
      <c r="M636" s="24" t="str">
        <f>VLOOKUP(L636,mês!A:B,2,0)</f>
        <v>Janeiro</v>
      </c>
      <c r="N636" s="24" t="e">
        <f t="shared" si="39"/>
        <v>#VALUE!</v>
      </c>
    </row>
    <row r="637" spans="1:14" ht="57" customHeight="1" x14ac:dyDescent="0.2">
      <c r="J637" s="29">
        <f t="shared" si="36"/>
        <v>0</v>
      </c>
      <c r="K637" s="29">
        <f t="shared" si="37"/>
        <v>0</v>
      </c>
      <c r="L637" s="24">
        <f t="shared" si="38"/>
        <v>1</v>
      </c>
      <c r="M637" s="24" t="str">
        <f>VLOOKUP(L637,mês!A:B,2,0)</f>
        <v>Janeiro</v>
      </c>
      <c r="N637" s="24" t="e">
        <f t="shared" si="39"/>
        <v>#VALUE!</v>
      </c>
    </row>
    <row r="638" spans="1:14" ht="57" customHeight="1" x14ac:dyDescent="0.2">
      <c r="J638" s="29">
        <f t="shared" si="36"/>
        <v>0</v>
      </c>
      <c r="K638" s="29">
        <f t="shared" si="37"/>
        <v>0</v>
      </c>
      <c r="L638" s="24">
        <f t="shared" si="38"/>
        <v>1</v>
      </c>
      <c r="M638" s="24" t="str">
        <f>VLOOKUP(L638,mês!A:B,2,0)</f>
        <v>Janeiro</v>
      </c>
      <c r="N638" s="24" t="e">
        <f t="shared" si="39"/>
        <v>#VALUE!</v>
      </c>
    </row>
    <row r="639" spans="1:14" ht="57" customHeight="1" x14ac:dyDescent="0.2">
      <c r="J639" s="29">
        <f t="shared" si="36"/>
        <v>0</v>
      </c>
      <c r="K639" s="29">
        <f t="shared" si="37"/>
        <v>0</v>
      </c>
      <c r="L639" s="24">
        <f t="shared" si="38"/>
        <v>1</v>
      </c>
      <c r="M639" s="24" t="str">
        <f>VLOOKUP(L639,mês!A:B,2,0)</f>
        <v>Janeiro</v>
      </c>
      <c r="N639" s="24" t="e">
        <f t="shared" si="39"/>
        <v>#VALUE!</v>
      </c>
    </row>
    <row r="640" spans="1:14" ht="57" customHeight="1" x14ac:dyDescent="0.2">
      <c r="J640" s="29">
        <f t="shared" si="36"/>
        <v>0</v>
      </c>
      <c r="K640" s="29">
        <f t="shared" si="37"/>
        <v>0</v>
      </c>
      <c r="L640" s="24">
        <f t="shared" si="38"/>
        <v>1</v>
      </c>
      <c r="M640" s="24" t="str">
        <f>VLOOKUP(L640,mês!A:B,2,0)</f>
        <v>Janeiro</v>
      </c>
      <c r="N640" s="24" t="e">
        <f t="shared" si="39"/>
        <v>#VALUE!</v>
      </c>
    </row>
    <row r="641" spans="10:14" ht="57" customHeight="1" x14ac:dyDescent="0.2">
      <c r="J641" s="29">
        <f t="shared" si="36"/>
        <v>0</v>
      </c>
      <c r="K641" s="29">
        <f t="shared" si="37"/>
        <v>0</v>
      </c>
      <c r="L641" s="24">
        <f t="shared" si="38"/>
        <v>1</v>
      </c>
      <c r="M641" s="24" t="str">
        <f>VLOOKUP(L641,mês!A:B,2,0)</f>
        <v>Janeiro</v>
      </c>
      <c r="N641" s="24" t="e">
        <f t="shared" si="39"/>
        <v>#VALUE!</v>
      </c>
    </row>
    <row r="642" spans="10:14" ht="57" customHeight="1" x14ac:dyDescent="0.2">
      <c r="J642" s="29">
        <f t="shared" si="36"/>
        <v>0</v>
      </c>
      <c r="K642" s="29">
        <f t="shared" si="37"/>
        <v>0</v>
      </c>
      <c r="L642" s="24">
        <f t="shared" si="38"/>
        <v>1</v>
      </c>
      <c r="M642" s="24" t="str">
        <f>VLOOKUP(L642,mês!A:B,2,0)</f>
        <v>Janeiro</v>
      </c>
      <c r="N642" s="24" t="e">
        <f t="shared" si="39"/>
        <v>#VALUE!</v>
      </c>
    </row>
    <row r="643" spans="10:14" ht="57" customHeight="1" x14ac:dyDescent="0.2">
      <c r="J643" s="29">
        <f t="shared" ref="J643:J706" si="40">IF(G643="Não",0,H643)</f>
        <v>0</v>
      </c>
      <c r="K643" s="29">
        <f t="shared" ref="K643:K706" si="41">IF(G643="Não",H643,0)</f>
        <v>0</v>
      </c>
      <c r="L643" s="24">
        <f t="shared" ref="L643:L706" si="42">MONTH(B643)</f>
        <v>1</v>
      </c>
      <c r="M643" s="24" t="str">
        <f>VLOOKUP(L643,mês!A:B,2,0)</f>
        <v>Janeiro</v>
      </c>
      <c r="N643" s="24" t="e">
        <f t="shared" ref="N643:N706" si="43">LEFT(A643,SEARCH("-",A643)-1)</f>
        <v>#VALUE!</v>
      </c>
    </row>
    <row r="644" spans="10:14" ht="57" customHeight="1" x14ac:dyDescent="0.2">
      <c r="J644" s="29">
        <f t="shared" si="40"/>
        <v>0</v>
      </c>
      <c r="K644" s="29">
        <f t="shared" si="41"/>
        <v>0</v>
      </c>
      <c r="L644" s="24">
        <f t="shared" si="42"/>
        <v>1</v>
      </c>
      <c r="M644" s="24" t="str">
        <f>VLOOKUP(L644,mês!A:B,2,0)</f>
        <v>Janeiro</v>
      </c>
      <c r="N644" s="24" t="e">
        <f t="shared" si="43"/>
        <v>#VALUE!</v>
      </c>
    </row>
    <row r="645" spans="10:14" ht="57" customHeight="1" x14ac:dyDescent="0.2">
      <c r="J645" s="29">
        <f t="shared" si="40"/>
        <v>0</v>
      </c>
      <c r="K645" s="29">
        <f t="shared" si="41"/>
        <v>0</v>
      </c>
      <c r="L645" s="24">
        <f t="shared" si="42"/>
        <v>1</v>
      </c>
      <c r="M645" s="24" t="str">
        <f>VLOOKUP(L645,mês!A:B,2,0)</f>
        <v>Janeiro</v>
      </c>
      <c r="N645" s="24" t="e">
        <f t="shared" si="43"/>
        <v>#VALUE!</v>
      </c>
    </row>
    <row r="646" spans="10:14" ht="57" customHeight="1" x14ac:dyDescent="0.2">
      <c r="J646" s="29">
        <f t="shared" si="40"/>
        <v>0</v>
      </c>
      <c r="K646" s="29">
        <f t="shared" si="41"/>
        <v>0</v>
      </c>
      <c r="L646" s="24">
        <f t="shared" si="42"/>
        <v>1</v>
      </c>
      <c r="M646" s="24" t="str">
        <f>VLOOKUP(L646,mês!A:B,2,0)</f>
        <v>Janeiro</v>
      </c>
      <c r="N646" s="24" t="e">
        <f t="shared" si="43"/>
        <v>#VALUE!</v>
      </c>
    </row>
    <row r="647" spans="10:14" ht="57" customHeight="1" x14ac:dyDescent="0.2">
      <c r="J647" s="29">
        <f t="shared" si="40"/>
        <v>0</v>
      </c>
      <c r="K647" s="29">
        <f t="shared" si="41"/>
        <v>0</v>
      </c>
      <c r="L647" s="24">
        <f t="shared" si="42"/>
        <v>1</v>
      </c>
      <c r="M647" s="24" t="str">
        <f>VLOOKUP(L647,mês!A:B,2,0)</f>
        <v>Janeiro</v>
      </c>
      <c r="N647" s="24" t="e">
        <f t="shared" si="43"/>
        <v>#VALUE!</v>
      </c>
    </row>
    <row r="648" spans="10:14" ht="57" customHeight="1" x14ac:dyDescent="0.2">
      <c r="J648" s="29">
        <f t="shared" si="40"/>
        <v>0</v>
      </c>
      <c r="K648" s="29">
        <f t="shared" si="41"/>
        <v>0</v>
      </c>
      <c r="L648" s="24">
        <f t="shared" si="42"/>
        <v>1</v>
      </c>
      <c r="M648" s="24" t="str">
        <f>VLOOKUP(L648,mês!A:B,2,0)</f>
        <v>Janeiro</v>
      </c>
      <c r="N648" s="24" t="e">
        <f t="shared" si="43"/>
        <v>#VALUE!</v>
      </c>
    </row>
    <row r="649" spans="10:14" ht="57" customHeight="1" x14ac:dyDescent="0.2">
      <c r="J649" s="29">
        <f t="shared" si="40"/>
        <v>0</v>
      </c>
      <c r="K649" s="29">
        <f t="shared" si="41"/>
        <v>0</v>
      </c>
      <c r="L649" s="24">
        <f t="shared" si="42"/>
        <v>1</v>
      </c>
      <c r="M649" s="24" t="str">
        <f>VLOOKUP(L649,mês!A:B,2,0)</f>
        <v>Janeiro</v>
      </c>
      <c r="N649" s="24" t="e">
        <f t="shared" si="43"/>
        <v>#VALUE!</v>
      </c>
    </row>
    <row r="650" spans="10:14" ht="57" customHeight="1" x14ac:dyDescent="0.2">
      <c r="J650" s="29">
        <f t="shared" si="40"/>
        <v>0</v>
      </c>
      <c r="K650" s="29">
        <f t="shared" si="41"/>
        <v>0</v>
      </c>
      <c r="L650" s="24">
        <f t="shared" si="42"/>
        <v>1</v>
      </c>
      <c r="M650" s="24" t="str">
        <f>VLOOKUP(L650,mês!A:B,2,0)</f>
        <v>Janeiro</v>
      </c>
      <c r="N650" s="24" t="e">
        <f t="shared" si="43"/>
        <v>#VALUE!</v>
      </c>
    </row>
    <row r="651" spans="10:14" ht="57" customHeight="1" x14ac:dyDescent="0.2">
      <c r="J651" s="29">
        <f t="shared" si="40"/>
        <v>0</v>
      </c>
      <c r="K651" s="29">
        <f t="shared" si="41"/>
        <v>0</v>
      </c>
      <c r="L651" s="24">
        <f t="shared" si="42"/>
        <v>1</v>
      </c>
      <c r="M651" s="24" t="str">
        <f>VLOOKUP(L651,mês!A:B,2,0)</f>
        <v>Janeiro</v>
      </c>
      <c r="N651" s="24" t="e">
        <f t="shared" si="43"/>
        <v>#VALUE!</v>
      </c>
    </row>
    <row r="652" spans="10:14" ht="57" customHeight="1" x14ac:dyDescent="0.2">
      <c r="J652" s="29">
        <f t="shared" si="40"/>
        <v>0</v>
      </c>
      <c r="K652" s="29">
        <f t="shared" si="41"/>
        <v>0</v>
      </c>
      <c r="L652" s="24">
        <f t="shared" si="42"/>
        <v>1</v>
      </c>
      <c r="M652" s="24" t="str">
        <f>VLOOKUP(L652,mês!A:B,2,0)</f>
        <v>Janeiro</v>
      </c>
      <c r="N652" s="24" t="e">
        <f t="shared" si="43"/>
        <v>#VALUE!</v>
      </c>
    </row>
    <row r="653" spans="10:14" ht="57" customHeight="1" x14ac:dyDescent="0.2">
      <c r="J653" s="29">
        <f t="shared" si="40"/>
        <v>0</v>
      </c>
      <c r="K653" s="29">
        <f t="shared" si="41"/>
        <v>0</v>
      </c>
      <c r="L653" s="24">
        <f t="shared" si="42"/>
        <v>1</v>
      </c>
      <c r="M653" s="24" t="str">
        <f>VLOOKUP(L653,mês!A:B,2,0)</f>
        <v>Janeiro</v>
      </c>
      <c r="N653" s="24" t="e">
        <f t="shared" si="43"/>
        <v>#VALUE!</v>
      </c>
    </row>
    <row r="654" spans="10:14" ht="57" customHeight="1" x14ac:dyDescent="0.2">
      <c r="J654" s="29">
        <f t="shared" si="40"/>
        <v>0</v>
      </c>
      <c r="K654" s="29">
        <f t="shared" si="41"/>
        <v>0</v>
      </c>
      <c r="L654" s="24">
        <f t="shared" si="42"/>
        <v>1</v>
      </c>
      <c r="M654" s="24" t="str">
        <f>VLOOKUP(L654,mês!A:B,2,0)</f>
        <v>Janeiro</v>
      </c>
      <c r="N654" s="24" t="e">
        <f t="shared" si="43"/>
        <v>#VALUE!</v>
      </c>
    </row>
    <row r="655" spans="10:14" ht="57" customHeight="1" x14ac:dyDescent="0.2">
      <c r="J655" s="29">
        <f t="shared" si="40"/>
        <v>0</v>
      </c>
      <c r="K655" s="29">
        <f t="shared" si="41"/>
        <v>0</v>
      </c>
      <c r="L655" s="24">
        <f t="shared" si="42"/>
        <v>1</v>
      </c>
      <c r="M655" s="24" t="str">
        <f>VLOOKUP(L655,mês!A:B,2,0)</f>
        <v>Janeiro</v>
      </c>
      <c r="N655" s="24" t="e">
        <f t="shared" si="43"/>
        <v>#VALUE!</v>
      </c>
    </row>
    <row r="656" spans="10:14" ht="57" customHeight="1" x14ac:dyDescent="0.2">
      <c r="J656" s="29">
        <f t="shared" si="40"/>
        <v>0</v>
      </c>
      <c r="K656" s="29">
        <f t="shared" si="41"/>
        <v>0</v>
      </c>
      <c r="L656" s="24">
        <f t="shared" si="42"/>
        <v>1</v>
      </c>
      <c r="M656" s="24" t="str">
        <f>VLOOKUP(L656,mês!A:B,2,0)</f>
        <v>Janeiro</v>
      </c>
      <c r="N656" s="24" t="e">
        <f t="shared" si="43"/>
        <v>#VALUE!</v>
      </c>
    </row>
    <row r="657" spans="10:14" ht="57" customHeight="1" x14ac:dyDescent="0.2">
      <c r="J657" s="29">
        <f t="shared" si="40"/>
        <v>0</v>
      </c>
      <c r="K657" s="29">
        <f t="shared" si="41"/>
        <v>0</v>
      </c>
      <c r="L657" s="24">
        <f t="shared" si="42"/>
        <v>1</v>
      </c>
      <c r="M657" s="24" t="str">
        <f>VLOOKUP(L657,mês!A:B,2,0)</f>
        <v>Janeiro</v>
      </c>
      <c r="N657" s="24" t="e">
        <f t="shared" si="43"/>
        <v>#VALUE!</v>
      </c>
    </row>
    <row r="658" spans="10:14" ht="57" customHeight="1" x14ac:dyDescent="0.2">
      <c r="J658" s="29">
        <f t="shared" si="40"/>
        <v>0</v>
      </c>
      <c r="K658" s="29">
        <f t="shared" si="41"/>
        <v>0</v>
      </c>
      <c r="L658" s="24">
        <f t="shared" si="42"/>
        <v>1</v>
      </c>
      <c r="M658" s="24" t="str">
        <f>VLOOKUP(L658,mês!A:B,2,0)</f>
        <v>Janeiro</v>
      </c>
      <c r="N658" s="24" t="e">
        <f t="shared" si="43"/>
        <v>#VALUE!</v>
      </c>
    </row>
    <row r="659" spans="10:14" ht="57" customHeight="1" x14ac:dyDescent="0.2">
      <c r="J659" s="29">
        <f t="shared" si="40"/>
        <v>0</v>
      </c>
      <c r="K659" s="29">
        <f t="shared" si="41"/>
        <v>0</v>
      </c>
      <c r="L659" s="24">
        <f t="shared" si="42"/>
        <v>1</v>
      </c>
      <c r="M659" s="24" t="str">
        <f>VLOOKUP(L659,mês!A:B,2,0)</f>
        <v>Janeiro</v>
      </c>
      <c r="N659" s="24" t="e">
        <f t="shared" si="43"/>
        <v>#VALUE!</v>
      </c>
    </row>
    <row r="660" spans="10:14" ht="57" customHeight="1" x14ac:dyDescent="0.2">
      <c r="J660" s="29">
        <f t="shared" si="40"/>
        <v>0</v>
      </c>
      <c r="K660" s="29">
        <f t="shared" si="41"/>
        <v>0</v>
      </c>
      <c r="L660" s="24">
        <f t="shared" si="42"/>
        <v>1</v>
      </c>
      <c r="M660" s="24" t="str">
        <f>VLOOKUP(L660,mês!A:B,2,0)</f>
        <v>Janeiro</v>
      </c>
      <c r="N660" s="24" t="e">
        <f t="shared" si="43"/>
        <v>#VALUE!</v>
      </c>
    </row>
    <row r="661" spans="10:14" ht="57" customHeight="1" x14ac:dyDescent="0.2">
      <c r="J661" s="29">
        <f t="shared" si="40"/>
        <v>0</v>
      </c>
      <c r="K661" s="29">
        <f t="shared" si="41"/>
        <v>0</v>
      </c>
      <c r="L661" s="24">
        <f t="shared" si="42"/>
        <v>1</v>
      </c>
      <c r="M661" s="24" t="str">
        <f>VLOOKUP(L661,mês!A:B,2,0)</f>
        <v>Janeiro</v>
      </c>
      <c r="N661" s="24" t="e">
        <f t="shared" si="43"/>
        <v>#VALUE!</v>
      </c>
    </row>
    <row r="662" spans="10:14" ht="57" customHeight="1" x14ac:dyDescent="0.2">
      <c r="J662" s="29">
        <f t="shared" si="40"/>
        <v>0</v>
      </c>
      <c r="K662" s="29">
        <f t="shared" si="41"/>
        <v>0</v>
      </c>
      <c r="L662" s="24">
        <f t="shared" si="42"/>
        <v>1</v>
      </c>
      <c r="M662" s="24" t="str">
        <f>VLOOKUP(L662,mês!A:B,2,0)</f>
        <v>Janeiro</v>
      </c>
      <c r="N662" s="24" t="e">
        <f t="shared" si="43"/>
        <v>#VALUE!</v>
      </c>
    </row>
    <row r="663" spans="10:14" ht="57" customHeight="1" x14ac:dyDescent="0.2">
      <c r="J663" s="29">
        <f t="shared" si="40"/>
        <v>0</v>
      </c>
      <c r="K663" s="29">
        <f t="shared" si="41"/>
        <v>0</v>
      </c>
      <c r="L663" s="24">
        <f t="shared" si="42"/>
        <v>1</v>
      </c>
      <c r="M663" s="24" t="str">
        <f>VLOOKUP(L663,mês!A:B,2,0)</f>
        <v>Janeiro</v>
      </c>
      <c r="N663" s="24" t="e">
        <f t="shared" si="43"/>
        <v>#VALUE!</v>
      </c>
    </row>
    <row r="664" spans="10:14" ht="57" customHeight="1" x14ac:dyDescent="0.2">
      <c r="J664" s="29">
        <f t="shared" si="40"/>
        <v>0</v>
      </c>
      <c r="K664" s="29">
        <f t="shared" si="41"/>
        <v>0</v>
      </c>
      <c r="L664" s="24">
        <f t="shared" si="42"/>
        <v>1</v>
      </c>
      <c r="M664" s="24" t="str">
        <f>VLOOKUP(L664,mês!A:B,2,0)</f>
        <v>Janeiro</v>
      </c>
      <c r="N664" s="24" t="e">
        <f t="shared" si="43"/>
        <v>#VALUE!</v>
      </c>
    </row>
    <row r="665" spans="10:14" ht="57" customHeight="1" x14ac:dyDescent="0.2">
      <c r="J665" s="29">
        <f t="shared" si="40"/>
        <v>0</v>
      </c>
      <c r="K665" s="29">
        <f t="shared" si="41"/>
        <v>0</v>
      </c>
      <c r="L665" s="24">
        <f t="shared" si="42"/>
        <v>1</v>
      </c>
      <c r="M665" s="24" t="str">
        <f>VLOOKUP(L665,mês!A:B,2,0)</f>
        <v>Janeiro</v>
      </c>
      <c r="N665" s="24" t="e">
        <f t="shared" si="43"/>
        <v>#VALUE!</v>
      </c>
    </row>
    <row r="666" spans="10:14" ht="57" customHeight="1" x14ac:dyDescent="0.2">
      <c r="J666" s="29">
        <f t="shared" si="40"/>
        <v>0</v>
      </c>
      <c r="K666" s="29">
        <f t="shared" si="41"/>
        <v>0</v>
      </c>
      <c r="L666" s="24">
        <f t="shared" si="42"/>
        <v>1</v>
      </c>
      <c r="M666" s="24" t="str">
        <f>VLOOKUP(L666,mês!A:B,2,0)</f>
        <v>Janeiro</v>
      </c>
      <c r="N666" s="24" t="e">
        <f t="shared" si="43"/>
        <v>#VALUE!</v>
      </c>
    </row>
    <row r="667" spans="10:14" ht="57" customHeight="1" x14ac:dyDescent="0.2">
      <c r="J667" s="29">
        <f t="shared" si="40"/>
        <v>0</v>
      </c>
      <c r="K667" s="29">
        <f t="shared" si="41"/>
        <v>0</v>
      </c>
      <c r="L667" s="24">
        <f t="shared" si="42"/>
        <v>1</v>
      </c>
      <c r="M667" s="24" t="str">
        <f>VLOOKUP(L667,mês!A:B,2,0)</f>
        <v>Janeiro</v>
      </c>
      <c r="N667" s="24" t="e">
        <f t="shared" si="43"/>
        <v>#VALUE!</v>
      </c>
    </row>
    <row r="668" spans="10:14" ht="57" customHeight="1" x14ac:dyDescent="0.2">
      <c r="J668" s="29">
        <f t="shared" si="40"/>
        <v>0</v>
      </c>
      <c r="K668" s="29">
        <f t="shared" si="41"/>
        <v>0</v>
      </c>
      <c r="L668" s="24">
        <f t="shared" si="42"/>
        <v>1</v>
      </c>
      <c r="M668" s="24" t="str">
        <f>VLOOKUP(L668,mês!A:B,2,0)</f>
        <v>Janeiro</v>
      </c>
      <c r="N668" s="24" t="e">
        <f t="shared" si="43"/>
        <v>#VALUE!</v>
      </c>
    </row>
    <row r="669" spans="10:14" ht="57" customHeight="1" x14ac:dyDescent="0.2">
      <c r="J669" s="29">
        <f t="shared" si="40"/>
        <v>0</v>
      </c>
      <c r="K669" s="29">
        <f t="shared" si="41"/>
        <v>0</v>
      </c>
      <c r="L669" s="24">
        <f t="shared" si="42"/>
        <v>1</v>
      </c>
      <c r="M669" s="24" t="str">
        <f>VLOOKUP(L669,mês!A:B,2,0)</f>
        <v>Janeiro</v>
      </c>
      <c r="N669" s="24" t="e">
        <f t="shared" si="43"/>
        <v>#VALUE!</v>
      </c>
    </row>
    <row r="670" spans="10:14" ht="57" customHeight="1" x14ac:dyDescent="0.2">
      <c r="J670" s="29">
        <f t="shared" si="40"/>
        <v>0</v>
      </c>
      <c r="K670" s="29">
        <f t="shared" si="41"/>
        <v>0</v>
      </c>
      <c r="L670" s="24">
        <f t="shared" si="42"/>
        <v>1</v>
      </c>
      <c r="M670" s="24" t="str">
        <f>VLOOKUP(L670,mês!A:B,2,0)</f>
        <v>Janeiro</v>
      </c>
      <c r="N670" s="24" t="e">
        <f t="shared" si="43"/>
        <v>#VALUE!</v>
      </c>
    </row>
    <row r="671" spans="10:14" ht="57" customHeight="1" x14ac:dyDescent="0.2">
      <c r="J671" s="29">
        <f t="shared" si="40"/>
        <v>0</v>
      </c>
      <c r="K671" s="29">
        <f t="shared" si="41"/>
        <v>0</v>
      </c>
      <c r="L671" s="24">
        <f t="shared" si="42"/>
        <v>1</v>
      </c>
      <c r="M671" s="24" t="str">
        <f>VLOOKUP(L671,mês!A:B,2,0)</f>
        <v>Janeiro</v>
      </c>
      <c r="N671" s="24" t="e">
        <f t="shared" si="43"/>
        <v>#VALUE!</v>
      </c>
    </row>
    <row r="672" spans="10:14" ht="57" customHeight="1" x14ac:dyDescent="0.2">
      <c r="J672" s="29">
        <f t="shared" si="40"/>
        <v>0</v>
      </c>
      <c r="K672" s="29">
        <f t="shared" si="41"/>
        <v>0</v>
      </c>
      <c r="L672" s="24">
        <f t="shared" si="42"/>
        <v>1</v>
      </c>
      <c r="M672" s="24" t="str">
        <f>VLOOKUP(L672,mês!A:B,2,0)</f>
        <v>Janeiro</v>
      </c>
      <c r="N672" s="24" t="e">
        <f t="shared" si="43"/>
        <v>#VALUE!</v>
      </c>
    </row>
    <row r="673" spans="10:14" ht="57" customHeight="1" x14ac:dyDescent="0.2">
      <c r="J673" s="29">
        <f t="shared" si="40"/>
        <v>0</v>
      </c>
      <c r="K673" s="29">
        <f t="shared" si="41"/>
        <v>0</v>
      </c>
      <c r="L673" s="24">
        <f t="shared" si="42"/>
        <v>1</v>
      </c>
      <c r="M673" s="24" t="str">
        <f>VLOOKUP(L673,mês!A:B,2,0)</f>
        <v>Janeiro</v>
      </c>
      <c r="N673" s="24" t="e">
        <f t="shared" si="43"/>
        <v>#VALUE!</v>
      </c>
    </row>
    <row r="674" spans="10:14" ht="57" customHeight="1" x14ac:dyDescent="0.2">
      <c r="J674" s="29">
        <f t="shared" si="40"/>
        <v>0</v>
      </c>
      <c r="K674" s="29">
        <f t="shared" si="41"/>
        <v>0</v>
      </c>
      <c r="L674" s="24">
        <f t="shared" si="42"/>
        <v>1</v>
      </c>
      <c r="M674" s="24" t="str">
        <f>VLOOKUP(L674,mês!A:B,2,0)</f>
        <v>Janeiro</v>
      </c>
      <c r="N674" s="24" t="e">
        <f t="shared" si="43"/>
        <v>#VALUE!</v>
      </c>
    </row>
    <row r="675" spans="10:14" ht="57" customHeight="1" x14ac:dyDescent="0.2">
      <c r="J675" s="29">
        <f t="shared" si="40"/>
        <v>0</v>
      </c>
      <c r="K675" s="29">
        <f t="shared" si="41"/>
        <v>0</v>
      </c>
      <c r="L675" s="24">
        <f t="shared" si="42"/>
        <v>1</v>
      </c>
      <c r="M675" s="24" t="str">
        <f>VLOOKUP(L675,mês!A:B,2,0)</f>
        <v>Janeiro</v>
      </c>
      <c r="N675" s="24" t="e">
        <f t="shared" si="43"/>
        <v>#VALUE!</v>
      </c>
    </row>
    <row r="676" spans="10:14" ht="57" customHeight="1" x14ac:dyDescent="0.2">
      <c r="J676" s="29">
        <f t="shared" si="40"/>
        <v>0</v>
      </c>
      <c r="K676" s="29">
        <f t="shared" si="41"/>
        <v>0</v>
      </c>
      <c r="L676" s="24">
        <f t="shared" si="42"/>
        <v>1</v>
      </c>
      <c r="M676" s="24" t="str">
        <f>VLOOKUP(L676,mês!A:B,2,0)</f>
        <v>Janeiro</v>
      </c>
      <c r="N676" s="24" t="e">
        <f t="shared" si="43"/>
        <v>#VALUE!</v>
      </c>
    </row>
    <row r="677" spans="10:14" ht="57" customHeight="1" x14ac:dyDescent="0.2">
      <c r="J677" s="29">
        <f t="shared" si="40"/>
        <v>0</v>
      </c>
      <c r="K677" s="29">
        <f t="shared" si="41"/>
        <v>0</v>
      </c>
      <c r="L677" s="24">
        <f t="shared" si="42"/>
        <v>1</v>
      </c>
      <c r="M677" s="24" t="str">
        <f>VLOOKUP(L677,mês!A:B,2,0)</f>
        <v>Janeiro</v>
      </c>
      <c r="N677" s="24" t="e">
        <f t="shared" si="43"/>
        <v>#VALUE!</v>
      </c>
    </row>
    <row r="678" spans="10:14" ht="57" customHeight="1" x14ac:dyDescent="0.2">
      <c r="J678" s="29">
        <f t="shared" si="40"/>
        <v>0</v>
      </c>
      <c r="K678" s="29">
        <f t="shared" si="41"/>
        <v>0</v>
      </c>
      <c r="L678" s="24">
        <f t="shared" si="42"/>
        <v>1</v>
      </c>
      <c r="M678" s="24" t="str">
        <f>VLOOKUP(L678,mês!A:B,2,0)</f>
        <v>Janeiro</v>
      </c>
      <c r="N678" s="24" t="e">
        <f t="shared" si="43"/>
        <v>#VALUE!</v>
      </c>
    </row>
    <row r="679" spans="10:14" ht="57" customHeight="1" x14ac:dyDescent="0.2">
      <c r="J679" s="29">
        <f t="shared" si="40"/>
        <v>0</v>
      </c>
      <c r="K679" s="29">
        <f t="shared" si="41"/>
        <v>0</v>
      </c>
      <c r="L679" s="24">
        <f t="shared" si="42"/>
        <v>1</v>
      </c>
      <c r="M679" s="24" t="str">
        <f>VLOOKUP(L679,mês!A:B,2,0)</f>
        <v>Janeiro</v>
      </c>
      <c r="N679" s="24" t="e">
        <f t="shared" si="43"/>
        <v>#VALUE!</v>
      </c>
    </row>
    <row r="680" spans="10:14" ht="57" customHeight="1" x14ac:dyDescent="0.2">
      <c r="J680" s="29">
        <f t="shared" si="40"/>
        <v>0</v>
      </c>
      <c r="K680" s="29">
        <f t="shared" si="41"/>
        <v>0</v>
      </c>
      <c r="L680" s="24">
        <f t="shared" si="42"/>
        <v>1</v>
      </c>
      <c r="M680" s="24" t="str">
        <f>VLOOKUP(L680,mês!A:B,2,0)</f>
        <v>Janeiro</v>
      </c>
      <c r="N680" s="24" t="e">
        <f t="shared" si="43"/>
        <v>#VALUE!</v>
      </c>
    </row>
    <row r="681" spans="10:14" ht="57" customHeight="1" x14ac:dyDescent="0.2">
      <c r="J681" s="29">
        <f t="shared" si="40"/>
        <v>0</v>
      </c>
      <c r="K681" s="29">
        <f t="shared" si="41"/>
        <v>0</v>
      </c>
      <c r="L681" s="24">
        <f t="shared" si="42"/>
        <v>1</v>
      </c>
      <c r="M681" s="24" t="str">
        <f>VLOOKUP(L681,mês!A:B,2,0)</f>
        <v>Janeiro</v>
      </c>
      <c r="N681" s="24" t="e">
        <f t="shared" si="43"/>
        <v>#VALUE!</v>
      </c>
    </row>
    <row r="682" spans="10:14" ht="57" customHeight="1" x14ac:dyDescent="0.2">
      <c r="J682" s="29">
        <f t="shared" si="40"/>
        <v>0</v>
      </c>
      <c r="K682" s="29">
        <f t="shared" si="41"/>
        <v>0</v>
      </c>
      <c r="L682" s="24">
        <f t="shared" si="42"/>
        <v>1</v>
      </c>
      <c r="M682" s="24" t="str">
        <f>VLOOKUP(L682,mês!A:B,2,0)</f>
        <v>Janeiro</v>
      </c>
      <c r="N682" s="24" t="e">
        <f t="shared" si="43"/>
        <v>#VALUE!</v>
      </c>
    </row>
    <row r="683" spans="10:14" ht="57" customHeight="1" x14ac:dyDescent="0.2">
      <c r="J683" s="29">
        <f t="shared" si="40"/>
        <v>0</v>
      </c>
      <c r="K683" s="29">
        <f t="shared" si="41"/>
        <v>0</v>
      </c>
      <c r="L683" s="24">
        <f t="shared" si="42"/>
        <v>1</v>
      </c>
      <c r="M683" s="24" t="str">
        <f>VLOOKUP(L683,mês!A:B,2,0)</f>
        <v>Janeiro</v>
      </c>
      <c r="N683" s="24" t="e">
        <f t="shared" si="43"/>
        <v>#VALUE!</v>
      </c>
    </row>
    <row r="684" spans="10:14" ht="57" customHeight="1" x14ac:dyDescent="0.2">
      <c r="J684" s="29">
        <f t="shared" si="40"/>
        <v>0</v>
      </c>
      <c r="K684" s="29">
        <f t="shared" si="41"/>
        <v>0</v>
      </c>
      <c r="L684" s="24">
        <f t="shared" si="42"/>
        <v>1</v>
      </c>
      <c r="M684" s="24" t="str">
        <f>VLOOKUP(L684,mês!A:B,2,0)</f>
        <v>Janeiro</v>
      </c>
      <c r="N684" s="24" t="e">
        <f t="shared" si="43"/>
        <v>#VALUE!</v>
      </c>
    </row>
    <row r="685" spans="10:14" ht="57" customHeight="1" x14ac:dyDescent="0.2">
      <c r="J685" s="29">
        <f t="shared" si="40"/>
        <v>0</v>
      </c>
      <c r="K685" s="29">
        <f t="shared" si="41"/>
        <v>0</v>
      </c>
      <c r="L685" s="24">
        <f t="shared" si="42"/>
        <v>1</v>
      </c>
      <c r="M685" s="24" t="str">
        <f>VLOOKUP(L685,mês!A:B,2,0)</f>
        <v>Janeiro</v>
      </c>
      <c r="N685" s="24" t="e">
        <f t="shared" si="43"/>
        <v>#VALUE!</v>
      </c>
    </row>
    <row r="686" spans="10:14" ht="57" customHeight="1" x14ac:dyDescent="0.2">
      <c r="J686" s="29">
        <f t="shared" si="40"/>
        <v>0</v>
      </c>
      <c r="K686" s="29">
        <f t="shared" si="41"/>
        <v>0</v>
      </c>
      <c r="L686" s="24">
        <f t="shared" si="42"/>
        <v>1</v>
      </c>
      <c r="M686" s="24" t="str">
        <f>VLOOKUP(L686,mês!A:B,2,0)</f>
        <v>Janeiro</v>
      </c>
      <c r="N686" s="24" t="e">
        <f t="shared" si="43"/>
        <v>#VALUE!</v>
      </c>
    </row>
    <row r="687" spans="10:14" ht="57" customHeight="1" x14ac:dyDescent="0.2">
      <c r="J687" s="29">
        <f t="shared" si="40"/>
        <v>0</v>
      </c>
      <c r="K687" s="29">
        <f t="shared" si="41"/>
        <v>0</v>
      </c>
      <c r="L687" s="24">
        <f t="shared" si="42"/>
        <v>1</v>
      </c>
      <c r="M687" s="24" t="str">
        <f>VLOOKUP(L687,mês!A:B,2,0)</f>
        <v>Janeiro</v>
      </c>
      <c r="N687" s="24" t="e">
        <f t="shared" si="43"/>
        <v>#VALUE!</v>
      </c>
    </row>
    <row r="688" spans="10:14" ht="57" customHeight="1" x14ac:dyDescent="0.2">
      <c r="J688" s="29">
        <f t="shared" si="40"/>
        <v>0</v>
      </c>
      <c r="K688" s="29">
        <f t="shared" si="41"/>
        <v>0</v>
      </c>
      <c r="L688" s="24">
        <f t="shared" si="42"/>
        <v>1</v>
      </c>
      <c r="M688" s="24" t="str">
        <f>VLOOKUP(L688,mês!A:B,2,0)</f>
        <v>Janeiro</v>
      </c>
      <c r="N688" s="24" t="e">
        <f t="shared" si="43"/>
        <v>#VALUE!</v>
      </c>
    </row>
    <row r="689" spans="10:14" ht="57" customHeight="1" x14ac:dyDescent="0.2">
      <c r="J689" s="29">
        <f t="shared" si="40"/>
        <v>0</v>
      </c>
      <c r="K689" s="29">
        <f t="shared" si="41"/>
        <v>0</v>
      </c>
      <c r="L689" s="24">
        <f t="shared" si="42"/>
        <v>1</v>
      </c>
      <c r="M689" s="24" t="str">
        <f>VLOOKUP(L689,mês!A:B,2,0)</f>
        <v>Janeiro</v>
      </c>
      <c r="N689" s="24" t="e">
        <f t="shared" si="43"/>
        <v>#VALUE!</v>
      </c>
    </row>
    <row r="690" spans="10:14" ht="57" customHeight="1" x14ac:dyDescent="0.2">
      <c r="J690" s="29">
        <f t="shared" si="40"/>
        <v>0</v>
      </c>
      <c r="K690" s="29">
        <f t="shared" si="41"/>
        <v>0</v>
      </c>
      <c r="L690" s="24">
        <f t="shared" si="42"/>
        <v>1</v>
      </c>
      <c r="M690" s="24" t="str">
        <f>VLOOKUP(L690,mês!A:B,2,0)</f>
        <v>Janeiro</v>
      </c>
      <c r="N690" s="24" t="e">
        <f t="shared" si="43"/>
        <v>#VALUE!</v>
      </c>
    </row>
    <row r="691" spans="10:14" ht="57" customHeight="1" x14ac:dyDescent="0.2">
      <c r="J691" s="29">
        <f t="shared" si="40"/>
        <v>0</v>
      </c>
      <c r="K691" s="29">
        <f t="shared" si="41"/>
        <v>0</v>
      </c>
      <c r="L691" s="24">
        <f t="shared" si="42"/>
        <v>1</v>
      </c>
      <c r="M691" s="24" t="str">
        <f>VLOOKUP(L691,mês!A:B,2,0)</f>
        <v>Janeiro</v>
      </c>
      <c r="N691" s="24" t="e">
        <f t="shared" si="43"/>
        <v>#VALUE!</v>
      </c>
    </row>
    <row r="692" spans="10:14" ht="57" customHeight="1" x14ac:dyDescent="0.2">
      <c r="J692" s="29">
        <f t="shared" si="40"/>
        <v>0</v>
      </c>
      <c r="K692" s="29">
        <f t="shared" si="41"/>
        <v>0</v>
      </c>
      <c r="L692" s="24">
        <f t="shared" si="42"/>
        <v>1</v>
      </c>
      <c r="M692" s="24" t="str">
        <f>VLOOKUP(L692,mês!A:B,2,0)</f>
        <v>Janeiro</v>
      </c>
      <c r="N692" s="24" t="e">
        <f t="shared" si="43"/>
        <v>#VALUE!</v>
      </c>
    </row>
    <row r="693" spans="10:14" ht="57" customHeight="1" x14ac:dyDescent="0.2">
      <c r="J693" s="29">
        <f t="shared" si="40"/>
        <v>0</v>
      </c>
      <c r="K693" s="29">
        <f t="shared" si="41"/>
        <v>0</v>
      </c>
      <c r="L693" s="24">
        <f t="shared" si="42"/>
        <v>1</v>
      </c>
      <c r="M693" s="24" t="str">
        <f>VLOOKUP(L693,mês!A:B,2,0)</f>
        <v>Janeiro</v>
      </c>
      <c r="N693" s="24" t="e">
        <f t="shared" si="43"/>
        <v>#VALUE!</v>
      </c>
    </row>
    <row r="694" spans="10:14" ht="57" customHeight="1" x14ac:dyDescent="0.2">
      <c r="J694" s="29">
        <f t="shared" si="40"/>
        <v>0</v>
      </c>
      <c r="K694" s="29">
        <f t="shared" si="41"/>
        <v>0</v>
      </c>
      <c r="L694" s="24">
        <f t="shared" si="42"/>
        <v>1</v>
      </c>
      <c r="M694" s="24" t="str">
        <f>VLOOKUP(L694,mês!A:B,2,0)</f>
        <v>Janeiro</v>
      </c>
      <c r="N694" s="24" t="e">
        <f t="shared" si="43"/>
        <v>#VALUE!</v>
      </c>
    </row>
    <row r="695" spans="10:14" ht="57" customHeight="1" x14ac:dyDescent="0.2">
      <c r="J695" s="29">
        <f t="shared" si="40"/>
        <v>0</v>
      </c>
      <c r="K695" s="29">
        <f t="shared" si="41"/>
        <v>0</v>
      </c>
      <c r="L695" s="24">
        <f t="shared" si="42"/>
        <v>1</v>
      </c>
      <c r="M695" s="24" t="str">
        <f>VLOOKUP(L695,mês!A:B,2,0)</f>
        <v>Janeiro</v>
      </c>
      <c r="N695" s="24" t="e">
        <f t="shared" si="43"/>
        <v>#VALUE!</v>
      </c>
    </row>
    <row r="696" spans="10:14" ht="57" customHeight="1" x14ac:dyDescent="0.2">
      <c r="J696" s="29">
        <f t="shared" si="40"/>
        <v>0</v>
      </c>
      <c r="K696" s="29">
        <f t="shared" si="41"/>
        <v>0</v>
      </c>
      <c r="L696" s="24">
        <f t="shared" si="42"/>
        <v>1</v>
      </c>
      <c r="M696" s="24" t="str">
        <f>VLOOKUP(L696,mês!A:B,2,0)</f>
        <v>Janeiro</v>
      </c>
      <c r="N696" s="24" t="e">
        <f t="shared" si="43"/>
        <v>#VALUE!</v>
      </c>
    </row>
    <row r="697" spans="10:14" ht="57" customHeight="1" x14ac:dyDescent="0.2">
      <c r="J697" s="29">
        <f t="shared" si="40"/>
        <v>0</v>
      </c>
      <c r="K697" s="29">
        <f t="shared" si="41"/>
        <v>0</v>
      </c>
      <c r="L697" s="24">
        <f t="shared" si="42"/>
        <v>1</v>
      </c>
      <c r="M697" s="24" t="str">
        <f>VLOOKUP(L697,mês!A:B,2,0)</f>
        <v>Janeiro</v>
      </c>
      <c r="N697" s="24" t="e">
        <f t="shared" si="43"/>
        <v>#VALUE!</v>
      </c>
    </row>
    <row r="698" spans="10:14" ht="57" customHeight="1" x14ac:dyDescent="0.2">
      <c r="J698" s="29">
        <f t="shared" si="40"/>
        <v>0</v>
      </c>
      <c r="K698" s="29">
        <f t="shared" si="41"/>
        <v>0</v>
      </c>
      <c r="L698" s="24">
        <f t="shared" si="42"/>
        <v>1</v>
      </c>
      <c r="M698" s="24" t="str">
        <f>VLOOKUP(L698,mês!A:B,2,0)</f>
        <v>Janeiro</v>
      </c>
      <c r="N698" s="24" t="e">
        <f t="shared" si="43"/>
        <v>#VALUE!</v>
      </c>
    </row>
    <row r="699" spans="10:14" ht="57" customHeight="1" x14ac:dyDescent="0.2">
      <c r="J699" s="29">
        <f t="shared" si="40"/>
        <v>0</v>
      </c>
      <c r="K699" s="29">
        <f t="shared" si="41"/>
        <v>0</v>
      </c>
      <c r="L699" s="24">
        <f t="shared" si="42"/>
        <v>1</v>
      </c>
      <c r="M699" s="24" t="str">
        <f>VLOOKUP(L699,mês!A:B,2,0)</f>
        <v>Janeiro</v>
      </c>
      <c r="N699" s="24" t="e">
        <f t="shared" si="43"/>
        <v>#VALUE!</v>
      </c>
    </row>
    <row r="700" spans="10:14" ht="57" customHeight="1" x14ac:dyDescent="0.2">
      <c r="J700" s="29">
        <f t="shared" si="40"/>
        <v>0</v>
      </c>
      <c r="K700" s="29">
        <f t="shared" si="41"/>
        <v>0</v>
      </c>
      <c r="L700" s="24">
        <f t="shared" si="42"/>
        <v>1</v>
      </c>
      <c r="M700" s="24" t="str">
        <f>VLOOKUP(L700,mês!A:B,2,0)</f>
        <v>Janeiro</v>
      </c>
      <c r="N700" s="24" t="e">
        <f t="shared" si="43"/>
        <v>#VALUE!</v>
      </c>
    </row>
    <row r="701" spans="10:14" ht="57" customHeight="1" x14ac:dyDescent="0.2">
      <c r="J701" s="29">
        <f t="shared" si="40"/>
        <v>0</v>
      </c>
      <c r="K701" s="29">
        <f t="shared" si="41"/>
        <v>0</v>
      </c>
      <c r="L701" s="24">
        <f t="shared" si="42"/>
        <v>1</v>
      </c>
      <c r="M701" s="24" t="str">
        <f>VLOOKUP(L701,mês!A:B,2,0)</f>
        <v>Janeiro</v>
      </c>
      <c r="N701" s="24" t="e">
        <f t="shared" si="43"/>
        <v>#VALUE!</v>
      </c>
    </row>
    <row r="702" spans="10:14" ht="57" customHeight="1" x14ac:dyDescent="0.2">
      <c r="J702" s="29">
        <f t="shared" si="40"/>
        <v>0</v>
      </c>
      <c r="K702" s="29">
        <f t="shared" si="41"/>
        <v>0</v>
      </c>
      <c r="L702" s="24">
        <f t="shared" si="42"/>
        <v>1</v>
      </c>
      <c r="M702" s="24" t="str">
        <f>VLOOKUP(L702,mês!A:B,2,0)</f>
        <v>Janeiro</v>
      </c>
      <c r="N702" s="24" t="e">
        <f t="shared" si="43"/>
        <v>#VALUE!</v>
      </c>
    </row>
    <row r="703" spans="10:14" ht="57" customHeight="1" x14ac:dyDescent="0.2">
      <c r="J703" s="29">
        <f t="shared" si="40"/>
        <v>0</v>
      </c>
      <c r="K703" s="29">
        <f t="shared" si="41"/>
        <v>0</v>
      </c>
      <c r="L703" s="24">
        <f t="shared" si="42"/>
        <v>1</v>
      </c>
      <c r="M703" s="24" t="str">
        <f>VLOOKUP(L703,mês!A:B,2,0)</f>
        <v>Janeiro</v>
      </c>
      <c r="N703" s="24" t="e">
        <f t="shared" si="43"/>
        <v>#VALUE!</v>
      </c>
    </row>
    <row r="704" spans="10:14" ht="57" customHeight="1" x14ac:dyDescent="0.2">
      <c r="J704" s="29">
        <f t="shared" si="40"/>
        <v>0</v>
      </c>
      <c r="K704" s="29">
        <f t="shared" si="41"/>
        <v>0</v>
      </c>
      <c r="L704" s="24">
        <f t="shared" si="42"/>
        <v>1</v>
      </c>
      <c r="M704" s="24" t="str">
        <f>VLOOKUP(L704,mês!A:B,2,0)</f>
        <v>Janeiro</v>
      </c>
      <c r="N704" s="24" t="e">
        <f t="shared" si="43"/>
        <v>#VALUE!</v>
      </c>
    </row>
    <row r="705" spans="10:14" ht="57" customHeight="1" x14ac:dyDescent="0.2">
      <c r="J705" s="29">
        <f t="shared" si="40"/>
        <v>0</v>
      </c>
      <c r="K705" s="29">
        <f t="shared" si="41"/>
        <v>0</v>
      </c>
      <c r="L705" s="24">
        <f t="shared" si="42"/>
        <v>1</v>
      </c>
      <c r="M705" s="24" t="str">
        <f>VLOOKUP(L705,mês!A:B,2,0)</f>
        <v>Janeiro</v>
      </c>
      <c r="N705" s="24" t="e">
        <f t="shared" si="43"/>
        <v>#VALUE!</v>
      </c>
    </row>
    <row r="706" spans="10:14" ht="57" customHeight="1" x14ac:dyDescent="0.2">
      <c r="J706" s="29">
        <f t="shared" si="40"/>
        <v>0</v>
      </c>
      <c r="K706" s="29">
        <f t="shared" si="41"/>
        <v>0</v>
      </c>
      <c r="L706" s="24">
        <f t="shared" si="42"/>
        <v>1</v>
      </c>
      <c r="M706" s="24" t="str">
        <f>VLOOKUP(L706,mês!A:B,2,0)</f>
        <v>Janeiro</v>
      </c>
      <c r="N706" s="24" t="e">
        <f t="shared" si="43"/>
        <v>#VALUE!</v>
      </c>
    </row>
    <row r="707" spans="10:14" ht="57" customHeight="1" x14ac:dyDescent="0.2">
      <c r="J707" s="29">
        <f t="shared" ref="J707:J770" si="44">IF(G707="Não",0,H707)</f>
        <v>0</v>
      </c>
      <c r="K707" s="29">
        <f t="shared" ref="K707:K770" si="45">IF(G707="Não",H707,0)</f>
        <v>0</v>
      </c>
      <c r="L707" s="24">
        <f t="shared" ref="L707:L770" si="46">MONTH(B707)</f>
        <v>1</v>
      </c>
      <c r="M707" s="24" t="str">
        <f>VLOOKUP(L707,mês!A:B,2,0)</f>
        <v>Janeiro</v>
      </c>
      <c r="N707" s="24" t="e">
        <f t="shared" ref="N707:N770" si="47">LEFT(A707,SEARCH("-",A707)-1)</f>
        <v>#VALUE!</v>
      </c>
    </row>
    <row r="708" spans="10:14" ht="57" customHeight="1" x14ac:dyDescent="0.2">
      <c r="J708" s="29">
        <f t="shared" si="44"/>
        <v>0</v>
      </c>
      <c r="K708" s="29">
        <f t="shared" si="45"/>
        <v>0</v>
      </c>
      <c r="L708" s="24">
        <f t="shared" si="46"/>
        <v>1</v>
      </c>
      <c r="M708" s="24" t="str">
        <f>VLOOKUP(L708,mês!A:B,2,0)</f>
        <v>Janeiro</v>
      </c>
      <c r="N708" s="24" t="e">
        <f t="shared" si="47"/>
        <v>#VALUE!</v>
      </c>
    </row>
    <row r="709" spans="10:14" ht="57" customHeight="1" x14ac:dyDescent="0.2">
      <c r="J709" s="29">
        <f t="shared" si="44"/>
        <v>0</v>
      </c>
      <c r="K709" s="29">
        <f t="shared" si="45"/>
        <v>0</v>
      </c>
      <c r="L709" s="24">
        <f t="shared" si="46"/>
        <v>1</v>
      </c>
      <c r="M709" s="24" t="str">
        <f>VLOOKUP(L709,mês!A:B,2,0)</f>
        <v>Janeiro</v>
      </c>
      <c r="N709" s="24" t="e">
        <f t="shared" si="47"/>
        <v>#VALUE!</v>
      </c>
    </row>
    <row r="710" spans="10:14" ht="57" customHeight="1" x14ac:dyDescent="0.2">
      <c r="J710" s="29">
        <f t="shared" si="44"/>
        <v>0</v>
      </c>
      <c r="K710" s="29">
        <f t="shared" si="45"/>
        <v>0</v>
      </c>
      <c r="L710" s="24">
        <f t="shared" si="46"/>
        <v>1</v>
      </c>
      <c r="M710" s="24" t="str">
        <f>VLOOKUP(L710,mês!A:B,2,0)</f>
        <v>Janeiro</v>
      </c>
      <c r="N710" s="24" t="e">
        <f t="shared" si="47"/>
        <v>#VALUE!</v>
      </c>
    </row>
    <row r="711" spans="10:14" ht="57" customHeight="1" x14ac:dyDescent="0.2">
      <c r="J711" s="29">
        <f t="shared" si="44"/>
        <v>0</v>
      </c>
      <c r="K711" s="29">
        <f t="shared" si="45"/>
        <v>0</v>
      </c>
      <c r="L711" s="24">
        <f t="shared" si="46"/>
        <v>1</v>
      </c>
      <c r="M711" s="24" t="str">
        <f>VLOOKUP(L711,mês!A:B,2,0)</f>
        <v>Janeiro</v>
      </c>
      <c r="N711" s="24" t="e">
        <f t="shared" si="47"/>
        <v>#VALUE!</v>
      </c>
    </row>
    <row r="712" spans="10:14" ht="57" customHeight="1" x14ac:dyDescent="0.2">
      <c r="J712" s="29">
        <f t="shared" si="44"/>
        <v>0</v>
      </c>
      <c r="K712" s="29">
        <f t="shared" si="45"/>
        <v>0</v>
      </c>
      <c r="L712" s="24">
        <f t="shared" si="46"/>
        <v>1</v>
      </c>
      <c r="M712" s="24" t="str">
        <f>VLOOKUP(L712,mês!A:B,2,0)</f>
        <v>Janeiro</v>
      </c>
      <c r="N712" s="24" t="e">
        <f t="shared" si="47"/>
        <v>#VALUE!</v>
      </c>
    </row>
    <row r="713" spans="10:14" ht="57" customHeight="1" x14ac:dyDescent="0.2">
      <c r="J713" s="29">
        <f t="shared" si="44"/>
        <v>0</v>
      </c>
      <c r="K713" s="29">
        <f t="shared" si="45"/>
        <v>0</v>
      </c>
      <c r="L713" s="24">
        <f t="shared" si="46"/>
        <v>1</v>
      </c>
      <c r="M713" s="24" t="str">
        <f>VLOOKUP(L713,mês!A:B,2,0)</f>
        <v>Janeiro</v>
      </c>
      <c r="N713" s="24" t="e">
        <f t="shared" si="47"/>
        <v>#VALUE!</v>
      </c>
    </row>
    <row r="714" spans="10:14" ht="57" customHeight="1" x14ac:dyDescent="0.2">
      <c r="J714" s="29">
        <f t="shared" si="44"/>
        <v>0</v>
      </c>
      <c r="K714" s="29">
        <f t="shared" si="45"/>
        <v>0</v>
      </c>
      <c r="L714" s="24">
        <f t="shared" si="46"/>
        <v>1</v>
      </c>
      <c r="M714" s="24" t="str">
        <f>VLOOKUP(L714,mês!A:B,2,0)</f>
        <v>Janeiro</v>
      </c>
      <c r="N714" s="24" t="e">
        <f t="shared" si="47"/>
        <v>#VALUE!</v>
      </c>
    </row>
    <row r="715" spans="10:14" ht="57" customHeight="1" x14ac:dyDescent="0.2">
      <c r="J715" s="29">
        <f t="shared" si="44"/>
        <v>0</v>
      </c>
      <c r="K715" s="29">
        <f t="shared" si="45"/>
        <v>0</v>
      </c>
      <c r="L715" s="24">
        <f t="shared" si="46"/>
        <v>1</v>
      </c>
      <c r="M715" s="24" t="str">
        <f>VLOOKUP(L715,mês!A:B,2,0)</f>
        <v>Janeiro</v>
      </c>
      <c r="N715" s="24" t="e">
        <f t="shared" si="47"/>
        <v>#VALUE!</v>
      </c>
    </row>
    <row r="716" spans="10:14" ht="57" customHeight="1" x14ac:dyDescent="0.2">
      <c r="J716" s="29">
        <f t="shared" si="44"/>
        <v>0</v>
      </c>
      <c r="K716" s="29">
        <f t="shared" si="45"/>
        <v>0</v>
      </c>
      <c r="L716" s="24">
        <f t="shared" si="46"/>
        <v>1</v>
      </c>
      <c r="M716" s="24" t="str">
        <f>VLOOKUP(L716,mês!A:B,2,0)</f>
        <v>Janeiro</v>
      </c>
      <c r="N716" s="24" t="e">
        <f t="shared" si="47"/>
        <v>#VALUE!</v>
      </c>
    </row>
    <row r="717" spans="10:14" ht="57" customHeight="1" x14ac:dyDescent="0.2">
      <c r="J717" s="29">
        <f t="shared" si="44"/>
        <v>0</v>
      </c>
      <c r="K717" s="29">
        <f t="shared" si="45"/>
        <v>0</v>
      </c>
      <c r="L717" s="24">
        <f t="shared" si="46"/>
        <v>1</v>
      </c>
      <c r="M717" s="24" t="str">
        <f>VLOOKUP(L717,mês!A:B,2,0)</f>
        <v>Janeiro</v>
      </c>
      <c r="N717" s="24" t="e">
        <f t="shared" si="47"/>
        <v>#VALUE!</v>
      </c>
    </row>
    <row r="718" spans="10:14" ht="57" customHeight="1" x14ac:dyDescent="0.2">
      <c r="J718" s="29">
        <f t="shared" si="44"/>
        <v>0</v>
      </c>
      <c r="K718" s="29">
        <f t="shared" si="45"/>
        <v>0</v>
      </c>
      <c r="L718" s="24">
        <f t="shared" si="46"/>
        <v>1</v>
      </c>
      <c r="M718" s="24" t="str">
        <f>VLOOKUP(L718,mês!A:B,2,0)</f>
        <v>Janeiro</v>
      </c>
      <c r="N718" s="24" t="e">
        <f t="shared" si="47"/>
        <v>#VALUE!</v>
      </c>
    </row>
    <row r="719" spans="10:14" ht="57" customHeight="1" x14ac:dyDescent="0.2">
      <c r="J719" s="29">
        <f t="shared" si="44"/>
        <v>0</v>
      </c>
      <c r="K719" s="29">
        <f t="shared" si="45"/>
        <v>0</v>
      </c>
      <c r="L719" s="24">
        <f t="shared" si="46"/>
        <v>1</v>
      </c>
      <c r="M719" s="24" t="str">
        <f>VLOOKUP(L719,mês!A:B,2,0)</f>
        <v>Janeiro</v>
      </c>
      <c r="N719" s="24" t="e">
        <f t="shared" si="47"/>
        <v>#VALUE!</v>
      </c>
    </row>
    <row r="720" spans="10:14" ht="57" customHeight="1" x14ac:dyDescent="0.2">
      <c r="J720" s="29">
        <f t="shared" si="44"/>
        <v>0</v>
      </c>
      <c r="K720" s="29">
        <f t="shared" si="45"/>
        <v>0</v>
      </c>
      <c r="L720" s="24">
        <f t="shared" si="46"/>
        <v>1</v>
      </c>
      <c r="M720" s="24" t="str">
        <f>VLOOKUP(L720,mês!A:B,2,0)</f>
        <v>Janeiro</v>
      </c>
      <c r="N720" s="24" t="e">
        <f t="shared" si="47"/>
        <v>#VALUE!</v>
      </c>
    </row>
    <row r="721" spans="10:14" ht="57" customHeight="1" x14ac:dyDescent="0.2">
      <c r="J721" s="29">
        <f t="shared" si="44"/>
        <v>0</v>
      </c>
      <c r="K721" s="29">
        <f t="shared" si="45"/>
        <v>0</v>
      </c>
      <c r="L721" s="24">
        <f t="shared" si="46"/>
        <v>1</v>
      </c>
      <c r="M721" s="24" t="str">
        <f>VLOOKUP(L721,mês!A:B,2,0)</f>
        <v>Janeiro</v>
      </c>
      <c r="N721" s="24" t="e">
        <f t="shared" si="47"/>
        <v>#VALUE!</v>
      </c>
    </row>
    <row r="722" spans="10:14" ht="57" customHeight="1" x14ac:dyDescent="0.2">
      <c r="J722" s="29">
        <f t="shared" si="44"/>
        <v>0</v>
      </c>
      <c r="K722" s="29">
        <f t="shared" si="45"/>
        <v>0</v>
      </c>
      <c r="L722" s="24">
        <f t="shared" si="46"/>
        <v>1</v>
      </c>
      <c r="M722" s="24" t="str">
        <f>VLOOKUP(L722,mês!A:B,2,0)</f>
        <v>Janeiro</v>
      </c>
      <c r="N722" s="24" t="e">
        <f t="shared" si="47"/>
        <v>#VALUE!</v>
      </c>
    </row>
    <row r="723" spans="10:14" ht="57" customHeight="1" x14ac:dyDescent="0.2">
      <c r="J723" s="29">
        <f t="shared" si="44"/>
        <v>0</v>
      </c>
      <c r="K723" s="29">
        <f t="shared" si="45"/>
        <v>0</v>
      </c>
      <c r="L723" s="24">
        <f t="shared" si="46"/>
        <v>1</v>
      </c>
      <c r="M723" s="24" t="str">
        <f>VLOOKUP(L723,mês!A:B,2,0)</f>
        <v>Janeiro</v>
      </c>
      <c r="N723" s="24" t="e">
        <f t="shared" si="47"/>
        <v>#VALUE!</v>
      </c>
    </row>
    <row r="724" spans="10:14" ht="57" customHeight="1" x14ac:dyDescent="0.2">
      <c r="J724" s="29">
        <f t="shared" si="44"/>
        <v>0</v>
      </c>
      <c r="K724" s="29">
        <f t="shared" si="45"/>
        <v>0</v>
      </c>
      <c r="L724" s="24">
        <f t="shared" si="46"/>
        <v>1</v>
      </c>
      <c r="M724" s="24" t="str">
        <f>VLOOKUP(L724,mês!A:B,2,0)</f>
        <v>Janeiro</v>
      </c>
      <c r="N724" s="24" t="e">
        <f t="shared" si="47"/>
        <v>#VALUE!</v>
      </c>
    </row>
    <row r="725" spans="10:14" ht="57" customHeight="1" x14ac:dyDescent="0.2">
      <c r="J725" s="29">
        <f t="shared" si="44"/>
        <v>0</v>
      </c>
      <c r="K725" s="29">
        <f t="shared" si="45"/>
        <v>0</v>
      </c>
      <c r="L725" s="24">
        <f t="shared" si="46"/>
        <v>1</v>
      </c>
      <c r="M725" s="24" t="str">
        <f>VLOOKUP(L725,mês!A:B,2,0)</f>
        <v>Janeiro</v>
      </c>
      <c r="N725" s="24" t="e">
        <f t="shared" si="47"/>
        <v>#VALUE!</v>
      </c>
    </row>
    <row r="726" spans="10:14" ht="57" customHeight="1" x14ac:dyDescent="0.2">
      <c r="J726" s="29">
        <f t="shared" si="44"/>
        <v>0</v>
      </c>
      <c r="K726" s="29">
        <f t="shared" si="45"/>
        <v>0</v>
      </c>
      <c r="L726" s="24">
        <f t="shared" si="46"/>
        <v>1</v>
      </c>
      <c r="M726" s="24" t="str">
        <f>VLOOKUP(L726,mês!A:B,2,0)</f>
        <v>Janeiro</v>
      </c>
      <c r="N726" s="24" t="e">
        <f t="shared" si="47"/>
        <v>#VALUE!</v>
      </c>
    </row>
    <row r="727" spans="10:14" ht="57" customHeight="1" x14ac:dyDescent="0.2">
      <c r="J727" s="29">
        <f t="shared" si="44"/>
        <v>0</v>
      </c>
      <c r="K727" s="29">
        <f t="shared" si="45"/>
        <v>0</v>
      </c>
      <c r="L727" s="24">
        <f t="shared" si="46"/>
        <v>1</v>
      </c>
      <c r="M727" s="24" t="str">
        <f>VLOOKUP(L727,mês!A:B,2,0)</f>
        <v>Janeiro</v>
      </c>
      <c r="N727" s="24" t="e">
        <f t="shared" si="47"/>
        <v>#VALUE!</v>
      </c>
    </row>
    <row r="728" spans="10:14" ht="57" customHeight="1" x14ac:dyDescent="0.2">
      <c r="J728" s="29">
        <f t="shared" si="44"/>
        <v>0</v>
      </c>
      <c r="K728" s="29">
        <f t="shared" si="45"/>
        <v>0</v>
      </c>
      <c r="L728" s="24">
        <f t="shared" si="46"/>
        <v>1</v>
      </c>
      <c r="M728" s="24" t="str">
        <f>VLOOKUP(L728,mês!A:B,2,0)</f>
        <v>Janeiro</v>
      </c>
      <c r="N728" s="24" t="e">
        <f t="shared" si="47"/>
        <v>#VALUE!</v>
      </c>
    </row>
    <row r="729" spans="10:14" ht="57" customHeight="1" x14ac:dyDescent="0.2">
      <c r="J729" s="29">
        <f t="shared" si="44"/>
        <v>0</v>
      </c>
      <c r="K729" s="29">
        <f t="shared" si="45"/>
        <v>0</v>
      </c>
      <c r="L729" s="24">
        <f t="shared" si="46"/>
        <v>1</v>
      </c>
      <c r="M729" s="24" t="str">
        <f>VLOOKUP(L729,mês!A:B,2,0)</f>
        <v>Janeiro</v>
      </c>
      <c r="N729" s="24" t="e">
        <f t="shared" si="47"/>
        <v>#VALUE!</v>
      </c>
    </row>
    <row r="730" spans="10:14" ht="57" customHeight="1" x14ac:dyDescent="0.2">
      <c r="J730" s="29">
        <f t="shared" si="44"/>
        <v>0</v>
      </c>
      <c r="K730" s="29">
        <f t="shared" si="45"/>
        <v>0</v>
      </c>
      <c r="L730" s="24">
        <f t="shared" si="46"/>
        <v>1</v>
      </c>
      <c r="M730" s="24" t="str">
        <f>VLOOKUP(L730,mês!A:B,2,0)</f>
        <v>Janeiro</v>
      </c>
      <c r="N730" s="24" t="e">
        <f t="shared" si="47"/>
        <v>#VALUE!</v>
      </c>
    </row>
    <row r="731" spans="10:14" ht="57" customHeight="1" x14ac:dyDescent="0.2">
      <c r="J731" s="29">
        <f t="shared" si="44"/>
        <v>0</v>
      </c>
      <c r="K731" s="29">
        <f t="shared" si="45"/>
        <v>0</v>
      </c>
      <c r="L731" s="24">
        <f t="shared" si="46"/>
        <v>1</v>
      </c>
      <c r="M731" s="24" t="str">
        <f>VLOOKUP(L731,mês!A:B,2,0)</f>
        <v>Janeiro</v>
      </c>
      <c r="N731" s="24" t="e">
        <f t="shared" si="47"/>
        <v>#VALUE!</v>
      </c>
    </row>
    <row r="732" spans="10:14" ht="57" customHeight="1" x14ac:dyDescent="0.2">
      <c r="J732" s="29">
        <f t="shared" si="44"/>
        <v>0</v>
      </c>
      <c r="K732" s="29">
        <f t="shared" si="45"/>
        <v>0</v>
      </c>
      <c r="L732" s="24">
        <f t="shared" si="46"/>
        <v>1</v>
      </c>
      <c r="M732" s="24" t="str">
        <f>VLOOKUP(L732,mês!A:B,2,0)</f>
        <v>Janeiro</v>
      </c>
      <c r="N732" s="24" t="e">
        <f t="shared" si="47"/>
        <v>#VALUE!</v>
      </c>
    </row>
    <row r="733" spans="10:14" ht="57" customHeight="1" x14ac:dyDescent="0.2">
      <c r="J733" s="29">
        <f t="shared" si="44"/>
        <v>0</v>
      </c>
      <c r="K733" s="29">
        <f t="shared" si="45"/>
        <v>0</v>
      </c>
      <c r="L733" s="24">
        <f t="shared" si="46"/>
        <v>1</v>
      </c>
      <c r="M733" s="24" t="str">
        <f>VLOOKUP(L733,mês!A:B,2,0)</f>
        <v>Janeiro</v>
      </c>
      <c r="N733" s="24" t="e">
        <f t="shared" si="47"/>
        <v>#VALUE!</v>
      </c>
    </row>
    <row r="734" spans="10:14" ht="57" customHeight="1" x14ac:dyDescent="0.2">
      <c r="J734" s="29">
        <f t="shared" si="44"/>
        <v>0</v>
      </c>
      <c r="K734" s="29">
        <f t="shared" si="45"/>
        <v>0</v>
      </c>
      <c r="L734" s="24">
        <f t="shared" si="46"/>
        <v>1</v>
      </c>
      <c r="M734" s="24" t="str">
        <f>VLOOKUP(L734,mês!A:B,2,0)</f>
        <v>Janeiro</v>
      </c>
      <c r="N734" s="24" t="e">
        <f t="shared" si="47"/>
        <v>#VALUE!</v>
      </c>
    </row>
    <row r="735" spans="10:14" ht="57" customHeight="1" x14ac:dyDescent="0.2">
      <c r="J735" s="29">
        <f t="shared" si="44"/>
        <v>0</v>
      </c>
      <c r="K735" s="29">
        <f t="shared" si="45"/>
        <v>0</v>
      </c>
      <c r="L735" s="24">
        <f t="shared" si="46"/>
        <v>1</v>
      </c>
      <c r="M735" s="24" t="str">
        <f>VLOOKUP(L735,mês!A:B,2,0)</f>
        <v>Janeiro</v>
      </c>
      <c r="N735" s="24" t="e">
        <f t="shared" si="47"/>
        <v>#VALUE!</v>
      </c>
    </row>
    <row r="736" spans="10:14" ht="57" customHeight="1" x14ac:dyDescent="0.2">
      <c r="J736" s="29">
        <f t="shared" si="44"/>
        <v>0</v>
      </c>
      <c r="K736" s="29">
        <f t="shared" si="45"/>
        <v>0</v>
      </c>
      <c r="L736" s="24">
        <f t="shared" si="46"/>
        <v>1</v>
      </c>
      <c r="M736" s="24" t="str">
        <f>VLOOKUP(L736,mês!A:B,2,0)</f>
        <v>Janeiro</v>
      </c>
      <c r="N736" s="24" t="e">
        <f t="shared" si="47"/>
        <v>#VALUE!</v>
      </c>
    </row>
    <row r="737" spans="10:14" ht="57" customHeight="1" x14ac:dyDescent="0.2">
      <c r="J737" s="29">
        <f t="shared" si="44"/>
        <v>0</v>
      </c>
      <c r="K737" s="29">
        <f t="shared" si="45"/>
        <v>0</v>
      </c>
      <c r="L737" s="24">
        <f t="shared" si="46"/>
        <v>1</v>
      </c>
      <c r="M737" s="24" t="str">
        <f>VLOOKUP(L737,mês!A:B,2,0)</f>
        <v>Janeiro</v>
      </c>
      <c r="N737" s="24" t="e">
        <f t="shared" si="47"/>
        <v>#VALUE!</v>
      </c>
    </row>
    <row r="738" spans="10:14" ht="57" customHeight="1" x14ac:dyDescent="0.2">
      <c r="J738" s="29">
        <f t="shared" si="44"/>
        <v>0</v>
      </c>
      <c r="K738" s="29">
        <f t="shared" si="45"/>
        <v>0</v>
      </c>
      <c r="L738" s="24">
        <f t="shared" si="46"/>
        <v>1</v>
      </c>
      <c r="M738" s="24" t="str">
        <f>VLOOKUP(L738,mês!A:B,2,0)</f>
        <v>Janeiro</v>
      </c>
      <c r="N738" s="24" t="e">
        <f t="shared" si="47"/>
        <v>#VALUE!</v>
      </c>
    </row>
    <row r="739" spans="10:14" ht="57" customHeight="1" x14ac:dyDescent="0.2">
      <c r="J739" s="29">
        <f t="shared" si="44"/>
        <v>0</v>
      </c>
      <c r="K739" s="29">
        <f t="shared" si="45"/>
        <v>0</v>
      </c>
      <c r="L739" s="24">
        <f t="shared" si="46"/>
        <v>1</v>
      </c>
      <c r="M739" s="24" t="str">
        <f>VLOOKUP(L739,mês!A:B,2,0)</f>
        <v>Janeiro</v>
      </c>
      <c r="N739" s="24" t="e">
        <f t="shared" si="47"/>
        <v>#VALUE!</v>
      </c>
    </row>
    <row r="740" spans="10:14" ht="57" customHeight="1" x14ac:dyDescent="0.2">
      <c r="J740" s="29">
        <f t="shared" si="44"/>
        <v>0</v>
      </c>
      <c r="K740" s="29">
        <f t="shared" si="45"/>
        <v>0</v>
      </c>
      <c r="L740" s="24">
        <f t="shared" si="46"/>
        <v>1</v>
      </c>
      <c r="M740" s="24" t="str">
        <f>VLOOKUP(L740,mês!A:B,2,0)</f>
        <v>Janeiro</v>
      </c>
      <c r="N740" s="24" t="e">
        <f t="shared" si="47"/>
        <v>#VALUE!</v>
      </c>
    </row>
    <row r="741" spans="10:14" ht="57" customHeight="1" x14ac:dyDescent="0.2">
      <c r="J741" s="29">
        <f t="shared" si="44"/>
        <v>0</v>
      </c>
      <c r="K741" s="29">
        <f t="shared" si="45"/>
        <v>0</v>
      </c>
      <c r="L741" s="24">
        <f t="shared" si="46"/>
        <v>1</v>
      </c>
      <c r="M741" s="24" t="str">
        <f>VLOOKUP(L741,mês!A:B,2,0)</f>
        <v>Janeiro</v>
      </c>
      <c r="N741" s="24" t="e">
        <f t="shared" si="47"/>
        <v>#VALUE!</v>
      </c>
    </row>
    <row r="742" spans="10:14" ht="57" customHeight="1" x14ac:dyDescent="0.2">
      <c r="J742" s="29">
        <f t="shared" si="44"/>
        <v>0</v>
      </c>
      <c r="K742" s="29">
        <f t="shared" si="45"/>
        <v>0</v>
      </c>
      <c r="L742" s="24">
        <f t="shared" si="46"/>
        <v>1</v>
      </c>
      <c r="M742" s="24" t="str">
        <f>VLOOKUP(L742,mês!A:B,2,0)</f>
        <v>Janeiro</v>
      </c>
      <c r="N742" s="24" t="e">
        <f t="shared" si="47"/>
        <v>#VALUE!</v>
      </c>
    </row>
    <row r="743" spans="10:14" ht="57" customHeight="1" x14ac:dyDescent="0.2">
      <c r="J743" s="29">
        <f t="shared" si="44"/>
        <v>0</v>
      </c>
      <c r="K743" s="29">
        <f t="shared" si="45"/>
        <v>0</v>
      </c>
      <c r="L743" s="24">
        <f t="shared" si="46"/>
        <v>1</v>
      </c>
      <c r="M743" s="24" t="str">
        <f>VLOOKUP(L743,mês!A:B,2,0)</f>
        <v>Janeiro</v>
      </c>
      <c r="N743" s="24" t="e">
        <f t="shared" si="47"/>
        <v>#VALUE!</v>
      </c>
    </row>
    <row r="744" spans="10:14" ht="57" customHeight="1" x14ac:dyDescent="0.2">
      <c r="J744" s="29">
        <f t="shared" si="44"/>
        <v>0</v>
      </c>
      <c r="K744" s="29">
        <f t="shared" si="45"/>
        <v>0</v>
      </c>
      <c r="L744" s="24">
        <f t="shared" si="46"/>
        <v>1</v>
      </c>
      <c r="M744" s="24" t="str">
        <f>VLOOKUP(L744,mês!A:B,2,0)</f>
        <v>Janeiro</v>
      </c>
      <c r="N744" s="24" t="e">
        <f t="shared" si="47"/>
        <v>#VALUE!</v>
      </c>
    </row>
    <row r="745" spans="10:14" ht="57" customHeight="1" x14ac:dyDescent="0.2">
      <c r="J745" s="29">
        <f t="shared" si="44"/>
        <v>0</v>
      </c>
      <c r="K745" s="29">
        <f t="shared" si="45"/>
        <v>0</v>
      </c>
      <c r="L745" s="24">
        <f t="shared" si="46"/>
        <v>1</v>
      </c>
      <c r="M745" s="24" t="str">
        <f>VLOOKUP(L745,mês!A:B,2,0)</f>
        <v>Janeiro</v>
      </c>
      <c r="N745" s="24" t="e">
        <f t="shared" si="47"/>
        <v>#VALUE!</v>
      </c>
    </row>
    <row r="746" spans="10:14" ht="57" customHeight="1" x14ac:dyDescent="0.2">
      <c r="J746" s="29">
        <f t="shared" si="44"/>
        <v>0</v>
      </c>
      <c r="K746" s="29">
        <f t="shared" si="45"/>
        <v>0</v>
      </c>
      <c r="L746" s="24">
        <f t="shared" si="46"/>
        <v>1</v>
      </c>
      <c r="M746" s="24" t="str">
        <f>VLOOKUP(L746,mês!A:B,2,0)</f>
        <v>Janeiro</v>
      </c>
      <c r="N746" s="24" t="e">
        <f t="shared" si="47"/>
        <v>#VALUE!</v>
      </c>
    </row>
    <row r="747" spans="10:14" ht="57" customHeight="1" x14ac:dyDescent="0.2">
      <c r="J747" s="29">
        <f t="shared" si="44"/>
        <v>0</v>
      </c>
      <c r="K747" s="29">
        <f t="shared" si="45"/>
        <v>0</v>
      </c>
      <c r="L747" s="24">
        <f t="shared" si="46"/>
        <v>1</v>
      </c>
      <c r="M747" s="24" t="str">
        <f>VLOOKUP(L747,mês!A:B,2,0)</f>
        <v>Janeiro</v>
      </c>
      <c r="N747" s="24" t="e">
        <f t="shared" si="47"/>
        <v>#VALUE!</v>
      </c>
    </row>
    <row r="748" spans="10:14" ht="57" customHeight="1" x14ac:dyDescent="0.2">
      <c r="J748" s="29">
        <f t="shared" si="44"/>
        <v>0</v>
      </c>
      <c r="K748" s="29">
        <f t="shared" si="45"/>
        <v>0</v>
      </c>
      <c r="L748" s="24">
        <f t="shared" si="46"/>
        <v>1</v>
      </c>
      <c r="M748" s="24" t="str">
        <f>VLOOKUP(L748,mês!A:B,2,0)</f>
        <v>Janeiro</v>
      </c>
      <c r="N748" s="24" t="e">
        <f t="shared" si="47"/>
        <v>#VALUE!</v>
      </c>
    </row>
    <row r="749" spans="10:14" ht="57" customHeight="1" x14ac:dyDescent="0.2">
      <c r="J749" s="29">
        <f t="shared" si="44"/>
        <v>0</v>
      </c>
      <c r="K749" s="29">
        <f t="shared" si="45"/>
        <v>0</v>
      </c>
      <c r="L749" s="24">
        <f t="shared" si="46"/>
        <v>1</v>
      </c>
      <c r="M749" s="24" t="str">
        <f>VLOOKUP(L749,mês!A:B,2,0)</f>
        <v>Janeiro</v>
      </c>
      <c r="N749" s="24" t="e">
        <f t="shared" si="47"/>
        <v>#VALUE!</v>
      </c>
    </row>
    <row r="750" spans="10:14" ht="57" customHeight="1" x14ac:dyDescent="0.2">
      <c r="J750" s="29">
        <f t="shared" si="44"/>
        <v>0</v>
      </c>
      <c r="K750" s="29">
        <f t="shared" si="45"/>
        <v>0</v>
      </c>
      <c r="L750" s="24">
        <f t="shared" si="46"/>
        <v>1</v>
      </c>
      <c r="M750" s="24" t="str">
        <f>VLOOKUP(L750,mês!A:B,2,0)</f>
        <v>Janeiro</v>
      </c>
      <c r="N750" s="24" t="e">
        <f t="shared" si="47"/>
        <v>#VALUE!</v>
      </c>
    </row>
    <row r="751" spans="10:14" ht="57" customHeight="1" x14ac:dyDescent="0.2">
      <c r="J751" s="29">
        <f t="shared" si="44"/>
        <v>0</v>
      </c>
      <c r="K751" s="29">
        <f t="shared" si="45"/>
        <v>0</v>
      </c>
      <c r="L751" s="24">
        <f t="shared" si="46"/>
        <v>1</v>
      </c>
      <c r="M751" s="24" t="str">
        <f>VLOOKUP(L751,mês!A:B,2,0)</f>
        <v>Janeiro</v>
      </c>
      <c r="N751" s="24" t="e">
        <f t="shared" si="47"/>
        <v>#VALUE!</v>
      </c>
    </row>
    <row r="752" spans="10:14" ht="57" customHeight="1" x14ac:dyDescent="0.2">
      <c r="J752" s="29">
        <f t="shared" si="44"/>
        <v>0</v>
      </c>
      <c r="K752" s="29">
        <f t="shared" si="45"/>
        <v>0</v>
      </c>
      <c r="L752" s="24">
        <f t="shared" si="46"/>
        <v>1</v>
      </c>
      <c r="M752" s="24" t="str">
        <f>VLOOKUP(L752,mês!A:B,2,0)</f>
        <v>Janeiro</v>
      </c>
      <c r="N752" s="24" t="e">
        <f t="shared" si="47"/>
        <v>#VALUE!</v>
      </c>
    </row>
    <row r="753" spans="10:14" ht="57" customHeight="1" x14ac:dyDescent="0.2">
      <c r="J753" s="29">
        <f t="shared" si="44"/>
        <v>0</v>
      </c>
      <c r="K753" s="29">
        <f t="shared" si="45"/>
        <v>0</v>
      </c>
      <c r="L753" s="24">
        <f t="shared" si="46"/>
        <v>1</v>
      </c>
      <c r="M753" s="24" t="str">
        <f>VLOOKUP(L753,mês!A:B,2,0)</f>
        <v>Janeiro</v>
      </c>
      <c r="N753" s="24" t="e">
        <f t="shared" si="47"/>
        <v>#VALUE!</v>
      </c>
    </row>
    <row r="754" spans="10:14" ht="57" customHeight="1" x14ac:dyDescent="0.2">
      <c r="J754" s="29">
        <f t="shared" si="44"/>
        <v>0</v>
      </c>
      <c r="K754" s="29">
        <f t="shared" si="45"/>
        <v>0</v>
      </c>
      <c r="L754" s="24">
        <f t="shared" si="46"/>
        <v>1</v>
      </c>
      <c r="M754" s="24" t="str">
        <f>VLOOKUP(L754,mês!A:B,2,0)</f>
        <v>Janeiro</v>
      </c>
      <c r="N754" s="24" t="e">
        <f t="shared" si="47"/>
        <v>#VALUE!</v>
      </c>
    </row>
    <row r="755" spans="10:14" ht="57" customHeight="1" x14ac:dyDescent="0.2">
      <c r="J755" s="29">
        <f t="shared" si="44"/>
        <v>0</v>
      </c>
      <c r="K755" s="29">
        <f t="shared" si="45"/>
        <v>0</v>
      </c>
      <c r="L755" s="24">
        <f t="shared" si="46"/>
        <v>1</v>
      </c>
      <c r="M755" s="24" t="str">
        <f>VLOOKUP(L755,mês!A:B,2,0)</f>
        <v>Janeiro</v>
      </c>
      <c r="N755" s="24" t="e">
        <f t="shared" si="47"/>
        <v>#VALUE!</v>
      </c>
    </row>
    <row r="756" spans="10:14" ht="57" customHeight="1" x14ac:dyDescent="0.2">
      <c r="J756" s="29">
        <f t="shared" si="44"/>
        <v>0</v>
      </c>
      <c r="K756" s="29">
        <f t="shared" si="45"/>
        <v>0</v>
      </c>
      <c r="L756" s="24">
        <f t="shared" si="46"/>
        <v>1</v>
      </c>
      <c r="M756" s="24" t="str">
        <f>VLOOKUP(L756,mês!A:B,2,0)</f>
        <v>Janeiro</v>
      </c>
      <c r="N756" s="24" t="e">
        <f t="shared" si="47"/>
        <v>#VALUE!</v>
      </c>
    </row>
    <row r="757" spans="10:14" ht="57" customHeight="1" x14ac:dyDescent="0.2">
      <c r="J757" s="29">
        <f t="shared" si="44"/>
        <v>0</v>
      </c>
      <c r="K757" s="29">
        <f t="shared" si="45"/>
        <v>0</v>
      </c>
      <c r="L757" s="24">
        <f t="shared" si="46"/>
        <v>1</v>
      </c>
      <c r="M757" s="24" t="str">
        <f>VLOOKUP(L757,mês!A:B,2,0)</f>
        <v>Janeiro</v>
      </c>
      <c r="N757" s="24" t="e">
        <f t="shared" si="47"/>
        <v>#VALUE!</v>
      </c>
    </row>
    <row r="758" spans="10:14" ht="57" customHeight="1" x14ac:dyDescent="0.2">
      <c r="J758" s="29">
        <f t="shared" si="44"/>
        <v>0</v>
      </c>
      <c r="K758" s="29">
        <f t="shared" si="45"/>
        <v>0</v>
      </c>
      <c r="L758" s="24">
        <f t="shared" si="46"/>
        <v>1</v>
      </c>
      <c r="M758" s="24" t="str">
        <f>VLOOKUP(L758,mês!A:B,2,0)</f>
        <v>Janeiro</v>
      </c>
      <c r="N758" s="24" t="e">
        <f t="shared" si="47"/>
        <v>#VALUE!</v>
      </c>
    </row>
    <row r="759" spans="10:14" ht="57" customHeight="1" x14ac:dyDescent="0.2">
      <c r="J759" s="29">
        <f t="shared" si="44"/>
        <v>0</v>
      </c>
      <c r="K759" s="29">
        <f t="shared" si="45"/>
        <v>0</v>
      </c>
      <c r="L759" s="24">
        <f t="shared" si="46"/>
        <v>1</v>
      </c>
      <c r="M759" s="24" t="str">
        <f>VLOOKUP(L759,mês!A:B,2,0)</f>
        <v>Janeiro</v>
      </c>
      <c r="N759" s="24" t="e">
        <f t="shared" si="47"/>
        <v>#VALUE!</v>
      </c>
    </row>
    <row r="760" spans="10:14" ht="57" customHeight="1" x14ac:dyDescent="0.2">
      <c r="J760" s="29">
        <f t="shared" si="44"/>
        <v>0</v>
      </c>
      <c r="K760" s="29">
        <f t="shared" si="45"/>
        <v>0</v>
      </c>
      <c r="L760" s="24">
        <f t="shared" si="46"/>
        <v>1</v>
      </c>
      <c r="M760" s="24" t="str">
        <f>VLOOKUP(L760,mês!A:B,2,0)</f>
        <v>Janeiro</v>
      </c>
      <c r="N760" s="24" t="e">
        <f t="shared" si="47"/>
        <v>#VALUE!</v>
      </c>
    </row>
    <row r="761" spans="10:14" ht="57" customHeight="1" x14ac:dyDescent="0.2">
      <c r="J761" s="29">
        <f t="shared" si="44"/>
        <v>0</v>
      </c>
      <c r="K761" s="29">
        <f t="shared" si="45"/>
        <v>0</v>
      </c>
      <c r="L761" s="24">
        <f t="shared" si="46"/>
        <v>1</v>
      </c>
      <c r="M761" s="24" t="str">
        <f>VLOOKUP(L761,mês!A:B,2,0)</f>
        <v>Janeiro</v>
      </c>
      <c r="N761" s="24" t="e">
        <f t="shared" si="47"/>
        <v>#VALUE!</v>
      </c>
    </row>
    <row r="762" spans="10:14" ht="57" customHeight="1" x14ac:dyDescent="0.2">
      <c r="J762" s="29">
        <f t="shared" si="44"/>
        <v>0</v>
      </c>
      <c r="K762" s="29">
        <f t="shared" si="45"/>
        <v>0</v>
      </c>
      <c r="L762" s="24">
        <f t="shared" si="46"/>
        <v>1</v>
      </c>
      <c r="M762" s="24" t="str">
        <f>VLOOKUP(L762,mês!A:B,2,0)</f>
        <v>Janeiro</v>
      </c>
      <c r="N762" s="24" t="e">
        <f t="shared" si="47"/>
        <v>#VALUE!</v>
      </c>
    </row>
    <row r="763" spans="10:14" ht="57" customHeight="1" x14ac:dyDescent="0.2">
      <c r="J763" s="29">
        <f t="shared" si="44"/>
        <v>0</v>
      </c>
      <c r="K763" s="29">
        <f t="shared" si="45"/>
        <v>0</v>
      </c>
      <c r="L763" s="24">
        <f t="shared" si="46"/>
        <v>1</v>
      </c>
      <c r="M763" s="24" t="str">
        <f>VLOOKUP(L763,mês!A:B,2,0)</f>
        <v>Janeiro</v>
      </c>
      <c r="N763" s="24" t="e">
        <f t="shared" si="47"/>
        <v>#VALUE!</v>
      </c>
    </row>
    <row r="764" spans="10:14" ht="57" customHeight="1" x14ac:dyDescent="0.2">
      <c r="J764" s="29">
        <f t="shared" si="44"/>
        <v>0</v>
      </c>
      <c r="K764" s="29">
        <f t="shared" si="45"/>
        <v>0</v>
      </c>
      <c r="L764" s="24">
        <f t="shared" si="46"/>
        <v>1</v>
      </c>
      <c r="M764" s="24" t="str">
        <f>VLOOKUP(L764,mês!A:B,2,0)</f>
        <v>Janeiro</v>
      </c>
      <c r="N764" s="24" t="e">
        <f t="shared" si="47"/>
        <v>#VALUE!</v>
      </c>
    </row>
    <row r="765" spans="10:14" ht="57" customHeight="1" x14ac:dyDescent="0.2">
      <c r="J765" s="29">
        <f t="shared" si="44"/>
        <v>0</v>
      </c>
      <c r="K765" s="29">
        <f t="shared" si="45"/>
        <v>0</v>
      </c>
      <c r="L765" s="24">
        <f t="shared" si="46"/>
        <v>1</v>
      </c>
      <c r="M765" s="24" t="str">
        <f>VLOOKUP(L765,mês!A:B,2,0)</f>
        <v>Janeiro</v>
      </c>
      <c r="N765" s="24" t="e">
        <f t="shared" si="47"/>
        <v>#VALUE!</v>
      </c>
    </row>
    <row r="766" spans="10:14" ht="57" customHeight="1" x14ac:dyDescent="0.2">
      <c r="J766" s="29">
        <f t="shared" si="44"/>
        <v>0</v>
      </c>
      <c r="K766" s="29">
        <f t="shared" si="45"/>
        <v>0</v>
      </c>
      <c r="L766" s="24">
        <f t="shared" si="46"/>
        <v>1</v>
      </c>
      <c r="M766" s="24" t="str">
        <f>VLOOKUP(L766,mês!A:B,2,0)</f>
        <v>Janeiro</v>
      </c>
      <c r="N766" s="24" t="e">
        <f t="shared" si="47"/>
        <v>#VALUE!</v>
      </c>
    </row>
    <row r="767" spans="10:14" ht="57" customHeight="1" x14ac:dyDescent="0.2">
      <c r="J767" s="29">
        <f t="shared" si="44"/>
        <v>0</v>
      </c>
      <c r="K767" s="29">
        <f t="shared" si="45"/>
        <v>0</v>
      </c>
      <c r="L767" s="24">
        <f t="shared" si="46"/>
        <v>1</v>
      </c>
      <c r="M767" s="24" t="str">
        <f>VLOOKUP(L767,mês!A:B,2,0)</f>
        <v>Janeiro</v>
      </c>
      <c r="N767" s="24" t="e">
        <f t="shared" si="47"/>
        <v>#VALUE!</v>
      </c>
    </row>
    <row r="768" spans="10:14" ht="57" customHeight="1" x14ac:dyDescent="0.2">
      <c r="J768" s="29">
        <f t="shared" si="44"/>
        <v>0</v>
      </c>
      <c r="K768" s="29">
        <f t="shared" si="45"/>
        <v>0</v>
      </c>
      <c r="L768" s="24">
        <f t="shared" si="46"/>
        <v>1</v>
      </c>
      <c r="M768" s="24" t="str">
        <f>VLOOKUP(L768,mês!A:B,2,0)</f>
        <v>Janeiro</v>
      </c>
      <c r="N768" s="24" t="e">
        <f t="shared" si="47"/>
        <v>#VALUE!</v>
      </c>
    </row>
    <row r="769" spans="10:14" ht="57" customHeight="1" x14ac:dyDescent="0.2">
      <c r="J769" s="29">
        <f t="shared" si="44"/>
        <v>0</v>
      </c>
      <c r="K769" s="29">
        <f t="shared" si="45"/>
        <v>0</v>
      </c>
      <c r="L769" s="24">
        <f t="shared" si="46"/>
        <v>1</v>
      </c>
      <c r="M769" s="24" t="str">
        <f>VLOOKUP(L769,mês!A:B,2,0)</f>
        <v>Janeiro</v>
      </c>
      <c r="N769" s="24" t="e">
        <f t="shared" si="47"/>
        <v>#VALUE!</v>
      </c>
    </row>
    <row r="770" spans="10:14" ht="57" customHeight="1" x14ac:dyDescent="0.2">
      <c r="J770" s="29">
        <f t="shared" si="44"/>
        <v>0</v>
      </c>
      <c r="K770" s="29">
        <f t="shared" si="45"/>
        <v>0</v>
      </c>
      <c r="L770" s="24">
        <f t="shared" si="46"/>
        <v>1</v>
      </c>
      <c r="M770" s="24" t="str">
        <f>VLOOKUP(L770,mês!A:B,2,0)</f>
        <v>Janeiro</v>
      </c>
      <c r="N770" s="24" t="e">
        <f t="shared" si="47"/>
        <v>#VALUE!</v>
      </c>
    </row>
    <row r="771" spans="10:14" ht="57" customHeight="1" x14ac:dyDescent="0.2">
      <c r="J771" s="29">
        <f t="shared" ref="J771:J834" si="48">IF(G771="Não",0,H771)</f>
        <v>0</v>
      </c>
      <c r="K771" s="29">
        <f t="shared" ref="K771:K834" si="49">IF(G771="Não",H771,0)</f>
        <v>0</v>
      </c>
      <c r="L771" s="24">
        <f t="shared" ref="L771:L834" si="50">MONTH(B771)</f>
        <v>1</v>
      </c>
      <c r="M771" s="24" t="str">
        <f>VLOOKUP(L771,mês!A:B,2,0)</f>
        <v>Janeiro</v>
      </c>
      <c r="N771" s="24" t="e">
        <f t="shared" ref="N771:N834" si="51">LEFT(A771,SEARCH("-",A771)-1)</f>
        <v>#VALUE!</v>
      </c>
    </row>
    <row r="772" spans="10:14" ht="57" customHeight="1" x14ac:dyDescent="0.2">
      <c r="J772" s="29">
        <f t="shared" si="48"/>
        <v>0</v>
      </c>
      <c r="K772" s="29">
        <f t="shared" si="49"/>
        <v>0</v>
      </c>
      <c r="L772" s="24">
        <f t="shared" si="50"/>
        <v>1</v>
      </c>
      <c r="M772" s="24" t="str">
        <f>VLOOKUP(L772,mês!A:B,2,0)</f>
        <v>Janeiro</v>
      </c>
      <c r="N772" s="24" t="e">
        <f t="shared" si="51"/>
        <v>#VALUE!</v>
      </c>
    </row>
    <row r="773" spans="10:14" ht="57" customHeight="1" x14ac:dyDescent="0.2">
      <c r="J773" s="29">
        <f t="shared" si="48"/>
        <v>0</v>
      </c>
      <c r="K773" s="29">
        <f t="shared" si="49"/>
        <v>0</v>
      </c>
      <c r="L773" s="24">
        <f t="shared" si="50"/>
        <v>1</v>
      </c>
      <c r="M773" s="24" t="str">
        <f>VLOOKUP(L773,mês!A:B,2,0)</f>
        <v>Janeiro</v>
      </c>
      <c r="N773" s="24" t="e">
        <f t="shared" si="51"/>
        <v>#VALUE!</v>
      </c>
    </row>
    <row r="774" spans="10:14" ht="57" customHeight="1" x14ac:dyDescent="0.2">
      <c r="J774" s="29">
        <f t="shared" si="48"/>
        <v>0</v>
      </c>
      <c r="K774" s="29">
        <f t="shared" si="49"/>
        <v>0</v>
      </c>
      <c r="L774" s="24">
        <f t="shared" si="50"/>
        <v>1</v>
      </c>
      <c r="M774" s="24" t="str">
        <f>VLOOKUP(L774,mês!A:B,2,0)</f>
        <v>Janeiro</v>
      </c>
      <c r="N774" s="24" t="e">
        <f t="shared" si="51"/>
        <v>#VALUE!</v>
      </c>
    </row>
    <row r="775" spans="10:14" ht="57" customHeight="1" x14ac:dyDescent="0.2">
      <c r="J775" s="29">
        <f t="shared" si="48"/>
        <v>0</v>
      </c>
      <c r="K775" s="29">
        <f t="shared" si="49"/>
        <v>0</v>
      </c>
      <c r="L775" s="24">
        <f t="shared" si="50"/>
        <v>1</v>
      </c>
      <c r="M775" s="24" t="str">
        <f>VLOOKUP(L775,mês!A:B,2,0)</f>
        <v>Janeiro</v>
      </c>
      <c r="N775" s="24" t="e">
        <f t="shared" si="51"/>
        <v>#VALUE!</v>
      </c>
    </row>
    <row r="776" spans="10:14" ht="57" customHeight="1" x14ac:dyDescent="0.2">
      <c r="J776" s="29">
        <f t="shared" si="48"/>
        <v>0</v>
      </c>
      <c r="K776" s="29">
        <f t="shared" si="49"/>
        <v>0</v>
      </c>
      <c r="L776" s="24">
        <f t="shared" si="50"/>
        <v>1</v>
      </c>
      <c r="M776" s="24" t="str">
        <f>VLOOKUP(L776,mês!A:B,2,0)</f>
        <v>Janeiro</v>
      </c>
      <c r="N776" s="24" t="e">
        <f t="shared" si="51"/>
        <v>#VALUE!</v>
      </c>
    </row>
    <row r="777" spans="10:14" ht="57" customHeight="1" x14ac:dyDescent="0.2">
      <c r="J777" s="29">
        <f t="shared" si="48"/>
        <v>0</v>
      </c>
      <c r="K777" s="29">
        <f t="shared" si="49"/>
        <v>0</v>
      </c>
      <c r="L777" s="24">
        <f t="shared" si="50"/>
        <v>1</v>
      </c>
      <c r="M777" s="24" t="str">
        <f>VLOOKUP(L777,mês!A:B,2,0)</f>
        <v>Janeiro</v>
      </c>
      <c r="N777" s="24" t="e">
        <f t="shared" si="51"/>
        <v>#VALUE!</v>
      </c>
    </row>
    <row r="778" spans="10:14" ht="57" customHeight="1" x14ac:dyDescent="0.2">
      <c r="J778" s="29">
        <f t="shared" si="48"/>
        <v>0</v>
      </c>
      <c r="K778" s="29">
        <f t="shared" si="49"/>
        <v>0</v>
      </c>
      <c r="L778" s="24">
        <f t="shared" si="50"/>
        <v>1</v>
      </c>
      <c r="M778" s="24" t="str">
        <f>VLOOKUP(L778,mês!A:B,2,0)</f>
        <v>Janeiro</v>
      </c>
      <c r="N778" s="24" t="e">
        <f t="shared" si="51"/>
        <v>#VALUE!</v>
      </c>
    </row>
    <row r="779" spans="10:14" ht="57" customHeight="1" x14ac:dyDescent="0.2">
      <c r="J779" s="29">
        <f t="shared" si="48"/>
        <v>0</v>
      </c>
      <c r="K779" s="29">
        <f t="shared" si="49"/>
        <v>0</v>
      </c>
      <c r="L779" s="24">
        <f t="shared" si="50"/>
        <v>1</v>
      </c>
      <c r="M779" s="24" t="str">
        <f>VLOOKUP(L779,mês!A:B,2,0)</f>
        <v>Janeiro</v>
      </c>
      <c r="N779" s="24" t="e">
        <f t="shared" si="51"/>
        <v>#VALUE!</v>
      </c>
    </row>
    <row r="780" spans="10:14" ht="57" customHeight="1" x14ac:dyDescent="0.2">
      <c r="J780" s="29">
        <f t="shared" si="48"/>
        <v>0</v>
      </c>
      <c r="K780" s="29">
        <f t="shared" si="49"/>
        <v>0</v>
      </c>
      <c r="L780" s="24">
        <f t="shared" si="50"/>
        <v>1</v>
      </c>
      <c r="M780" s="24" t="str">
        <f>VLOOKUP(L780,mês!A:B,2,0)</f>
        <v>Janeiro</v>
      </c>
      <c r="N780" s="24" t="e">
        <f t="shared" si="51"/>
        <v>#VALUE!</v>
      </c>
    </row>
    <row r="781" spans="10:14" ht="57" customHeight="1" x14ac:dyDescent="0.2">
      <c r="J781" s="29">
        <f t="shared" si="48"/>
        <v>0</v>
      </c>
      <c r="K781" s="29">
        <f t="shared" si="49"/>
        <v>0</v>
      </c>
      <c r="L781" s="24">
        <f t="shared" si="50"/>
        <v>1</v>
      </c>
      <c r="M781" s="24" t="str">
        <f>VLOOKUP(L781,mês!A:B,2,0)</f>
        <v>Janeiro</v>
      </c>
      <c r="N781" s="24" t="e">
        <f t="shared" si="51"/>
        <v>#VALUE!</v>
      </c>
    </row>
    <row r="782" spans="10:14" ht="57" customHeight="1" x14ac:dyDescent="0.2">
      <c r="J782" s="29">
        <f t="shared" si="48"/>
        <v>0</v>
      </c>
      <c r="K782" s="29">
        <f t="shared" si="49"/>
        <v>0</v>
      </c>
      <c r="L782" s="24">
        <f t="shared" si="50"/>
        <v>1</v>
      </c>
      <c r="M782" s="24" t="str">
        <f>VLOOKUP(L782,mês!A:B,2,0)</f>
        <v>Janeiro</v>
      </c>
      <c r="N782" s="24" t="e">
        <f t="shared" si="51"/>
        <v>#VALUE!</v>
      </c>
    </row>
    <row r="783" spans="10:14" ht="57" customHeight="1" x14ac:dyDescent="0.2">
      <c r="J783" s="29">
        <f t="shared" si="48"/>
        <v>0</v>
      </c>
      <c r="K783" s="29">
        <f t="shared" si="49"/>
        <v>0</v>
      </c>
      <c r="L783" s="24">
        <f t="shared" si="50"/>
        <v>1</v>
      </c>
      <c r="M783" s="24" t="str">
        <f>VLOOKUP(L783,mês!A:B,2,0)</f>
        <v>Janeiro</v>
      </c>
      <c r="N783" s="24" t="e">
        <f t="shared" si="51"/>
        <v>#VALUE!</v>
      </c>
    </row>
    <row r="784" spans="10:14" ht="57" customHeight="1" x14ac:dyDescent="0.2">
      <c r="J784" s="29">
        <f t="shared" si="48"/>
        <v>0</v>
      </c>
      <c r="K784" s="29">
        <f t="shared" si="49"/>
        <v>0</v>
      </c>
      <c r="L784" s="24">
        <f t="shared" si="50"/>
        <v>1</v>
      </c>
      <c r="M784" s="24" t="str">
        <f>VLOOKUP(L784,mês!A:B,2,0)</f>
        <v>Janeiro</v>
      </c>
      <c r="N784" s="24" t="e">
        <f t="shared" si="51"/>
        <v>#VALUE!</v>
      </c>
    </row>
    <row r="785" spans="10:14" ht="57" customHeight="1" x14ac:dyDescent="0.2">
      <c r="J785" s="29">
        <f t="shared" si="48"/>
        <v>0</v>
      </c>
      <c r="K785" s="29">
        <f t="shared" si="49"/>
        <v>0</v>
      </c>
      <c r="L785" s="24">
        <f t="shared" si="50"/>
        <v>1</v>
      </c>
      <c r="M785" s="24" t="str">
        <f>VLOOKUP(L785,mês!A:B,2,0)</f>
        <v>Janeiro</v>
      </c>
      <c r="N785" s="24" t="e">
        <f t="shared" si="51"/>
        <v>#VALUE!</v>
      </c>
    </row>
    <row r="786" spans="10:14" ht="57" customHeight="1" x14ac:dyDescent="0.2">
      <c r="J786" s="29">
        <f t="shared" si="48"/>
        <v>0</v>
      </c>
      <c r="K786" s="29">
        <f t="shared" si="49"/>
        <v>0</v>
      </c>
      <c r="L786" s="24">
        <f t="shared" si="50"/>
        <v>1</v>
      </c>
      <c r="M786" s="24" t="str">
        <f>VLOOKUP(L786,mês!A:B,2,0)</f>
        <v>Janeiro</v>
      </c>
      <c r="N786" s="24" t="e">
        <f t="shared" si="51"/>
        <v>#VALUE!</v>
      </c>
    </row>
    <row r="787" spans="10:14" ht="57" customHeight="1" x14ac:dyDescent="0.2">
      <c r="J787" s="29">
        <f t="shared" si="48"/>
        <v>0</v>
      </c>
      <c r="K787" s="29">
        <f t="shared" si="49"/>
        <v>0</v>
      </c>
      <c r="L787" s="24">
        <f t="shared" si="50"/>
        <v>1</v>
      </c>
      <c r="M787" s="24" t="str">
        <f>VLOOKUP(L787,mês!A:B,2,0)</f>
        <v>Janeiro</v>
      </c>
      <c r="N787" s="24" t="e">
        <f t="shared" si="51"/>
        <v>#VALUE!</v>
      </c>
    </row>
    <row r="788" spans="10:14" ht="57" customHeight="1" x14ac:dyDescent="0.2">
      <c r="J788" s="29">
        <f t="shared" si="48"/>
        <v>0</v>
      </c>
      <c r="K788" s="29">
        <f t="shared" si="49"/>
        <v>0</v>
      </c>
      <c r="L788" s="24">
        <f t="shared" si="50"/>
        <v>1</v>
      </c>
      <c r="M788" s="24" t="str">
        <f>VLOOKUP(L788,mês!A:B,2,0)</f>
        <v>Janeiro</v>
      </c>
      <c r="N788" s="24" t="e">
        <f t="shared" si="51"/>
        <v>#VALUE!</v>
      </c>
    </row>
    <row r="789" spans="10:14" ht="57" customHeight="1" x14ac:dyDescent="0.2">
      <c r="J789" s="29">
        <f t="shared" si="48"/>
        <v>0</v>
      </c>
      <c r="K789" s="29">
        <f t="shared" si="49"/>
        <v>0</v>
      </c>
      <c r="L789" s="24">
        <f t="shared" si="50"/>
        <v>1</v>
      </c>
      <c r="M789" s="24" t="str">
        <f>VLOOKUP(L789,mês!A:B,2,0)</f>
        <v>Janeiro</v>
      </c>
      <c r="N789" s="24" t="e">
        <f t="shared" si="51"/>
        <v>#VALUE!</v>
      </c>
    </row>
    <row r="790" spans="10:14" ht="57" customHeight="1" x14ac:dyDescent="0.2">
      <c r="J790" s="29">
        <f t="shared" si="48"/>
        <v>0</v>
      </c>
      <c r="K790" s="29">
        <f t="shared" si="49"/>
        <v>0</v>
      </c>
      <c r="L790" s="24">
        <f t="shared" si="50"/>
        <v>1</v>
      </c>
      <c r="M790" s="24" t="str">
        <f>VLOOKUP(L790,mês!A:B,2,0)</f>
        <v>Janeiro</v>
      </c>
      <c r="N790" s="24" t="e">
        <f t="shared" si="51"/>
        <v>#VALUE!</v>
      </c>
    </row>
    <row r="791" spans="10:14" ht="57" customHeight="1" x14ac:dyDescent="0.2">
      <c r="J791" s="29">
        <f t="shared" si="48"/>
        <v>0</v>
      </c>
      <c r="K791" s="29">
        <f t="shared" si="49"/>
        <v>0</v>
      </c>
      <c r="L791" s="24">
        <f t="shared" si="50"/>
        <v>1</v>
      </c>
      <c r="M791" s="24" t="str">
        <f>VLOOKUP(L791,mês!A:B,2,0)</f>
        <v>Janeiro</v>
      </c>
      <c r="N791" s="24" t="e">
        <f t="shared" si="51"/>
        <v>#VALUE!</v>
      </c>
    </row>
    <row r="792" spans="10:14" ht="57" customHeight="1" x14ac:dyDescent="0.2">
      <c r="J792" s="29">
        <f t="shared" si="48"/>
        <v>0</v>
      </c>
      <c r="K792" s="29">
        <f t="shared" si="49"/>
        <v>0</v>
      </c>
      <c r="L792" s="24">
        <f t="shared" si="50"/>
        <v>1</v>
      </c>
      <c r="M792" s="24" t="str">
        <f>VLOOKUP(L792,mês!A:B,2,0)</f>
        <v>Janeiro</v>
      </c>
      <c r="N792" s="24" t="e">
        <f t="shared" si="51"/>
        <v>#VALUE!</v>
      </c>
    </row>
    <row r="793" spans="10:14" ht="57" customHeight="1" x14ac:dyDescent="0.2">
      <c r="J793" s="29">
        <f t="shared" si="48"/>
        <v>0</v>
      </c>
      <c r="K793" s="29">
        <f t="shared" si="49"/>
        <v>0</v>
      </c>
      <c r="L793" s="24">
        <f t="shared" si="50"/>
        <v>1</v>
      </c>
      <c r="M793" s="24" t="str">
        <f>VLOOKUP(L793,mês!A:B,2,0)</f>
        <v>Janeiro</v>
      </c>
      <c r="N793" s="24" t="e">
        <f t="shared" si="51"/>
        <v>#VALUE!</v>
      </c>
    </row>
    <row r="794" spans="10:14" ht="57" customHeight="1" x14ac:dyDescent="0.2">
      <c r="J794" s="29">
        <f t="shared" si="48"/>
        <v>0</v>
      </c>
      <c r="K794" s="29">
        <f t="shared" si="49"/>
        <v>0</v>
      </c>
      <c r="L794" s="24">
        <f t="shared" si="50"/>
        <v>1</v>
      </c>
      <c r="M794" s="24" t="str">
        <f>VLOOKUP(L794,mês!A:B,2,0)</f>
        <v>Janeiro</v>
      </c>
      <c r="N794" s="24" t="e">
        <f t="shared" si="51"/>
        <v>#VALUE!</v>
      </c>
    </row>
    <row r="795" spans="10:14" ht="57" customHeight="1" x14ac:dyDescent="0.2">
      <c r="J795" s="29">
        <f t="shared" si="48"/>
        <v>0</v>
      </c>
      <c r="K795" s="29">
        <f t="shared" si="49"/>
        <v>0</v>
      </c>
      <c r="L795" s="24">
        <f t="shared" si="50"/>
        <v>1</v>
      </c>
      <c r="M795" s="24" t="str">
        <f>VLOOKUP(L795,mês!A:B,2,0)</f>
        <v>Janeiro</v>
      </c>
      <c r="N795" s="24" t="e">
        <f t="shared" si="51"/>
        <v>#VALUE!</v>
      </c>
    </row>
    <row r="796" spans="10:14" ht="57" customHeight="1" x14ac:dyDescent="0.2">
      <c r="J796" s="29">
        <f t="shared" si="48"/>
        <v>0</v>
      </c>
      <c r="K796" s="29">
        <f t="shared" si="49"/>
        <v>0</v>
      </c>
      <c r="L796" s="24">
        <f t="shared" si="50"/>
        <v>1</v>
      </c>
      <c r="M796" s="24" t="str">
        <f>VLOOKUP(L796,mês!A:B,2,0)</f>
        <v>Janeiro</v>
      </c>
      <c r="N796" s="24" t="e">
        <f t="shared" si="51"/>
        <v>#VALUE!</v>
      </c>
    </row>
    <row r="797" spans="10:14" ht="57" customHeight="1" x14ac:dyDescent="0.2">
      <c r="J797" s="29">
        <f t="shared" si="48"/>
        <v>0</v>
      </c>
      <c r="K797" s="29">
        <f t="shared" si="49"/>
        <v>0</v>
      </c>
      <c r="L797" s="24">
        <f t="shared" si="50"/>
        <v>1</v>
      </c>
      <c r="M797" s="24" t="str">
        <f>VLOOKUP(L797,mês!A:B,2,0)</f>
        <v>Janeiro</v>
      </c>
      <c r="N797" s="24" t="e">
        <f t="shared" si="51"/>
        <v>#VALUE!</v>
      </c>
    </row>
    <row r="798" spans="10:14" ht="57" customHeight="1" x14ac:dyDescent="0.2">
      <c r="J798" s="29">
        <f t="shared" si="48"/>
        <v>0</v>
      </c>
      <c r="K798" s="29">
        <f t="shared" si="49"/>
        <v>0</v>
      </c>
      <c r="L798" s="24">
        <f t="shared" si="50"/>
        <v>1</v>
      </c>
      <c r="M798" s="24" t="str">
        <f>VLOOKUP(L798,mês!A:B,2,0)</f>
        <v>Janeiro</v>
      </c>
      <c r="N798" s="24" t="e">
        <f t="shared" si="51"/>
        <v>#VALUE!</v>
      </c>
    </row>
    <row r="799" spans="10:14" ht="57" customHeight="1" x14ac:dyDescent="0.2">
      <c r="J799" s="29">
        <f t="shared" si="48"/>
        <v>0</v>
      </c>
      <c r="K799" s="29">
        <f t="shared" si="49"/>
        <v>0</v>
      </c>
      <c r="L799" s="24">
        <f t="shared" si="50"/>
        <v>1</v>
      </c>
      <c r="M799" s="24" t="str">
        <f>VLOOKUP(L799,mês!A:B,2,0)</f>
        <v>Janeiro</v>
      </c>
      <c r="N799" s="24" t="e">
        <f t="shared" si="51"/>
        <v>#VALUE!</v>
      </c>
    </row>
    <row r="800" spans="10:14" ht="57" customHeight="1" x14ac:dyDescent="0.2">
      <c r="J800" s="29">
        <f t="shared" si="48"/>
        <v>0</v>
      </c>
      <c r="K800" s="29">
        <f t="shared" si="49"/>
        <v>0</v>
      </c>
      <c r="L800" s="24">
        <f t="shared" si="50"/>
        <v>1</v>
      </c>
      <c r="M800" s="24" t="str">
        <f>VLOOKUP(L800,mês!A:B,2,0)</f>
        <v>Janeiro</v>
      </c>
      <c r="N800" s="24" t="e">
        <f t="shared" si="51"/>
        <v>#VALUE!</v>
      </c>
    </row>
    <row r="801" spans="10:14" ht="57" customHeight="1" x14ac:dyDescent="0.2">
      <c r="J801" s="29">
        <f t="shared" si="48"/>
        <v>0</v>
      </c>
      <c r="K801" s="29">
        <f t="shared" si="49"/>
        <v>0</v>
      </c>
      <c r="L801" s="24">
        <f t="shared" si="50"/>
        <v>1</v>
      </c>
      <c r="M801" s="24" t="str">
        <f>VLOOKUP(L801,mês!A:B,2,0)</f>
        <v>Janeiro</v>
      </c>
      <c r="N801" s="24" t="e">
        <f t="shared" si="51"/>
        <v>#VALUE!</v>
      </c>
    </row>
    <row r="802" spans="10:14" ht="57" customHeight="1" x14ac:dyDescent="0.2">
      <c r="J802" s="29">
        <f t="shared" si="48"/>
        <v>0</v>
      </c>
      <c r="K802" s="29">
        <f t="shared" si="49"/>
        <v>0</v>
      </c>
      <c r="L802" s="24">
        <f t="shared" si="50"/>
        <v>1</v>
      </c>
      <c r="M802" s="24" t="str">
        <f>VLOOKUP(L802,mês!A:B,2,0)</f>
        <v>Janeiro</v>
      </c>
      <c r="N802" s="24" t="e">
        <f t="shared" si="51"/>
        <v>#VALUE!</v>
      </c>
    </row>
    <row r="803" spans="10:14" ht="57" customHeight="1" x14ac:dyDescent="0.2">
      <c r="J803" s="29">
        <f t="shared" si="48"/>
        <v>0</v>
      </c>
      <c r="K803" s="29">
        <f t="shared" si="49"/>
        <v>0</v>
      </c>
      <c r="L803" s="24">
        <f t="shared" si="50"/>
        <v>1</v>
      </c>
      <c r="M803" s="24" t="str">
        <f>VLOOKUP(L803,mês!A:B,2,0)</f>
        <v>Janeiro</v>
      </c>
      <c r="N803" s="24" t="e">
        <f t="shared" si="51"/>
        <v>#VALUE!</v>
      </c>
    </row>
    <row r="804" spans="10:14" ht="57" customHeight="1" x14ac:dyDescent="0.2">
      <c r="J804" s="29">
        <f t="shared" si="48"/>
        <v>0</v>
      </c>
      <c r="K804" s="29">
        <f t="shared" si="49"/>
        <v>0</v>
      </c>
      <c r="L804" s="24">
        <f t="shared" si="50"/>
        <v>1</v>
      </c>
      <c r="M804" s="24" t="str">
        <f>VLOOKUP(L804,mês!A:B,2,0)</f>
        <v>Janeiro</v>
      </c>
      <c r="N804" s="24" t="e">
        <f t="shared" si="51"/>
        <v>#VALUE!</v>
      </c>
    </row>
    <row r="805" spans="10:14" ht="57" customHeight="1" x14ac:dyDescent="0.2">
      <c r="J805" s="29">
        <f t="shared" si="48"/>
        <v>0</v>
      </c>
      <c r="K805" s="29">
        <f t="shared" si="49"/>
        <v>0</v>
      </c>
      <c r="L805" s="24">
        <f t="shared" si="50"/>
        <v>1</v>
      </c>
      <c r="M805" s="24" t="str">
        <f>VLOOKUP(L805,mês!A:B,2,0)</f>
        <v>Janeiro</v>
      </c>
      <c r="N805" s="24" t="e">
        <f t="shared" si="51"/>
        <v>#VALUE!</v>
      </c>
    </row>
    <row r="806" spans="10:14" ht="57" customHeight="1" x14ac:dyDescent="0.2">
      <c r="J806" s="29">
        <f t="shared" si="48"/>
        <v>0</v>
      </c>
      <c r="K806" s="29">
        <f t="shared" si="49"/>
        <v>0</v>
      </c>
      <c r="L806" s="24">
        <f t="shared" si="50"/>
        <v>1</v>
      </c>
      <c r="M806" s="24" t="str">
        <f>VLOOKUP(L806,mês!A:B,2,0)</f>
        <v>Janeiro</v>
      </c>
      <c r="N806" s="24" t="e">
        <f t="shared" si="51"/>
        <v>#VALUE!</v>
      </c>
    </row>
    <row r="807" spans="10:14" ht="57" customHeight="1" x14ac:dyDescent="0.2">
      <c r="J807" s="29">
        <f t="shared" si="48"/>
        <v>0</v>
      </c>
      <c r="K807" s="29">
        <f t="shared" si="49"/>
        <v>0</v>
      </c>
      <c r="L807" s="24">
        <f t="shared" si="50"/>
        <v>1</v>
      </c>
      <c r="M807" s="24" t="str">
        <f>VLOOKUP(L807,mês!A:B,2,0)</f>
        <v>Janeiro</v>
      </c>
      <c r="N807" s="24" t="e">
        <f t="shared" si="51"/>
        <v>#VALUE!</v>
      </c>
    </row>
    <row r="808" spans="10:14" ht="57" customHeight="1" x14ac:dyDescent="0.2">
      <c r="J808" s="29">
        <f t="shared" si="48"/>
        <v>0</v>
      </c>
      <c r="K808" s="29">
        <f t="shared" si="49"/>
        <v>0</v>
      </c>
      <c r="L808" s="24">
        <f t="shared" si="50"/>
        <v>1</v>
      </c>
      <c r="M808" s="24" t="str">
        <f>VLOOKUP(L808,mês!A:B,2,0)</f>
        <v>Janeiro</v>
      </c>
      <c r="N808" s="24" t="e">
        <f t="shared" si="51"/>
        <v>#VALUE!</v>
      </c>
    </row>
    <row r="809" spans="10:14" ht="57" customHeight="1" x14ac:dyDescent="0.2">
      <c r="J809" s="29">
        <f t="shared" si="48"/>
        <v>0</v>
      </c>
      <c r="K809" s="29">
        <f t="shared" si="49"/>
        <v>0</v>
      </c>
      <c r="L809" s="24">
        <f t="shared" si="50"/>
        <v>1</v>
      </c>
      <c r="M809" s="24" t="str">
        <f>VLOOKUP(L809,mês!A:B,2,0)</f>
        <v>Janeiro</v>
      </c>
      <c r="N809" s="24" t="e">
        <f t="shared" si="51"/>
        <v>#VALUE!</v>
      </c>
    </row>
    <row r="810" spans="10:14" ht="57" customHeight="1" x14ac:dyDescent="0.2">
      <c r="J810" s="29">
        <f t="shared" si="48"/>
        <v>0</v>
      </c>
      <c r="K810" s="29">
        <f t="shared" si="49"/>
        <v>0</v>
      </c>
      <c r="L810" s="24">
        <f t="shared" si="50"/>
        <v>1</v>
      </c>
      <c r="M810" s="24" t="str">
        <f>VLOOKUP(L810,mês!A:B,2,0)</f>
        <v>Janeiro</v>
      </c>
      <c r="N810" s="24" t="e">
        <f t="shared" si="51"/>
        <v>#VALUE!</v>
      </c>
    </row>
    <row r="811" spans="10:14" ht="57" customHeight="1" x14ac:dyDescent="0.2">
      <c r="J811" s="29">
        <f t="shared" si="48"/>
        <v>0</v>
      </c>
      <c r="K811" s="29">
        <f t="shared" si="49"/>
        <v>0</v>
      </c>
      <c r="L811" s="24">
        <f t="shared" si="50"/>
        <v>1</v>
      </c>
      <c r="M811" s="24" t="str">
        <f>VLOOKUP(L811,mês!A:B,2,0)</f>
        <v>Janeiro</v>
      </c>
      <c r="N811" s="24" t="e">
        <f t="shared" si="51"/>
        <v>#VALUE!</v>
      </c>
    </row>
    <row r="812" spans="10:14" ht="57" customHeight="1" x14ac:dyDescent="0.2">
      <c r="J812" s="29">
        <f t="shared" si="48"/>
        <v>0</v>
      </c>
      <c r="K812" s="29">
        <f t="shared" si="49"/>
        <v>0</v>
      </c>
      <c r="L812" s="24">
        <f t="shared" si="50"/>
        <v>1</v>
      </c>
      <c r="M812" s="24" t="str">
        <f>VLOOKUP(L812,mês!A:B,2,0)</f>
        <v>Janeiro</v>
      </c>
      <c r="N812" s="24" t="e">
        <f t="shared" si="51"/>
        <v>#VALUE!</v>
      </c>
    </row>
    <row r="813" spans="10:14" ht="57" customHeight="1" x14ac:dyDescent="0.2">
      <c r="J813" s="29">
        <f t="shared" si="48"/>
        <v>0</v>
      </c>
      <c r="K813" s="29">
        <f t="shared" si="49"/>
        <v>0</v>
      </c>
      <c r="L813" s="24">
        <f t="shared" si="50"/>
        <v>1</v>
      </c>
      <c r="M813" s="24" t="str">
        <f>VLOOKUP(L813,mês!A:B,2,0)</f>
        <v>Janeiro</v>
      </c>
      <c r="N813" s="24" t="e">
        <f t="shared" si="51"/>
        <v>#VALUE!</v>
      </c>
    </row>
    <row r="814" spans="10:14" ht="57" customHeight="1" x14ac:dyDescent="0.2">
      <c r="J814" s="29">
        <f t="shared" si="48"/>
        <v>0</v>
      </c>
      <c r="K814" s="29">
        <f t="shared" si="49"/>
        <v>0</v>
      </c>
      <c r="L814" s="24">
        <f t="shared" si="50"/>
        <v>1</v>
      </c>
      <c r="M814" s="24" t="str">
        <f>VLOOKUP(L814,mês!A:B,2,0)</f>
        <v>Janeiro</v>
      </c>
      <c r="N814" s="24" t="e">
        <f t="shared" si="51"/>
        <v>#VALUE!</v>
      </c>
    </row>
    <row r="815" spans="10:14" ht="57" customHeight="1" x14ac:dyDescent="0.2">
      <c r="J815" s="29">
        <f t="shared" si="48"/>
        <v>0</v>
      </c>
      <c r="K815" s="29">
        <f t="shared" si="49"/>
        <v>0</v>
      </c>
      <c r="L815" s="24">
        <f t="shared" si="50"/>
        <v>1</v>
      </c>
      <c r="M815" s="24" t="str">
        <f>VLOOKUP(L815,mês!A:B,2,0)</f>
        <v>Janeiro</v>
      </c>
      <c r="N815" s="24" t="e">
        <f t="shared" si="51"/>
        <v>#VALUE!</v>
      </c>
    </row>
    <row r="816" spans="10:14" ht="57" customHeight="1" x14ac:dyDescent="0.2">
      <c r="J816" s="29">
        <f t="shared" si="48"/>
        <v>0</v>
      </c>
      <c r="K816" s="29">
        <f t="shared" si="49"/>
        <v>0</v>
      </c>
      <c r="L816" s="24">
        <f t="shared" si="50"/>
        <v>1</v>
      </c>
      <c r="M816" s="24" t="str">
        <f>VLOOKUP(L816,mês!A:B,2,0)</f>
        <v>Janeiro</v>
      </c>
      <c r="N816" s="24" t="e">
        <f t="shared" si="51"/>
        <v>#VALUE!</v>
      </c>
    </row>
    <row r="817" spans="10:14" ht="57" customHeight="1" x14ac:dyDescent="0.2">
      <c r="J817" s="29">
        <f t="shared" si="48"/>
        <v>0</v>
      </c>
      <c r="K817" s="29">
        <f t="shared" si="49"/>
        <v>0</v>
      </c>
      <c r="L817" s="24">
        <f t="shared" si="50"/>
        <v>1</v>
      </c>
      <c r="M817" s="24" t="str">
        <f>VLOOKUP(L817,mês!A:B,2,0)</f>
        <v>Janeiro</v>
      </c>
      <c r="N817" s="24" t="e">
        <f t="shared" si="51"/>
        <v>#VALUE!</v>
      </c>
    </row>
    <row r="818" spans="10:14" ht="57" customHeight="1" x14ac:dyDescent="0.2">
      <c r="J818" s="29">
        <f t="shared" si="48"/>
        <v>0</v>
      </c>
      <c r="K818" s="29">
        <f t="shared" si="49"/>
        <v>0</v>
      </c>
      <c r="L818" s="24">
        <f t="shared" si="50"/>
        <v>1</v>
      </c>
      <c r="M818" s="24" t="str">
        <f>VLOOKUP(L818,mês!A:B,2,0)</f>
        <v>Janeiro</v>
      </c>
      <c r="N818" s="24" t="e">
        <f t="shared" si="51"/>
        <v>#VALUE!</v>
      </c>
    </row>
    <row r="819" spans="10:14" ht="57" customHeight="1" x14ac:dyDescent="0.2">
      <c r="J819" s="29">
        <f t="shared" si="48"/>
        <v>0</v>
      </c>
      <c r="K819" s="29">
        <f t="shared" si="49"/>
        <v>0</v>
      </c>
      <c r="L819" s="24">
        <f t="shared" si="50"/>
        <v>1</v>
      </c>
      <c r="M819" s="24" t="str">
        <f>VLOOKUP(L819,mês!A:B,2,0)</f>
        <v>Janeiro</v>
      </c>
      <c r="N819" s="24" t="e">
        <f t="shared" si="51"/>
        <v>#VALUE!</v>
      </c>
    </row>
    <row r="820" spans="10:14" ht="57" customHeight="1" x14ac:dyDescent="0.2">
      <c r="J820" s="29">
        <f t="shared" si="48"/>
        <v>0</v>
      </c>
      <c r="K820" s="29">
        <f t="shared" si="49"/>
        <v>0</v>
      </c>
      <c r="L820" s="24">
        <f t="shared" si="50"/>
        <v>1</v>
      </c>
      <c r="M820" s="24" t="str">
        <f>VLOOKUP(L820,mês!A:B,2,0)</f>
        <v>Janeiro</v>
      </c>
      <c r="N820" s="24" t="e">
        <f t="shared" si="51"/>
        <v>#VALUE!</v>
      </c>
    </row>
    <row r="821" spans="10:14" ht="57" customHeight="1" x14ac:dyDescent="0.2">
      <c r="J821" s="29">
        <f t="shared" si="48"/>
        <v>0</v>
      </c>
      <c r="K821" s="29">
        <f t="shared" si="49"/>
        <v>0</v>
      </c>
      <c r="L821" s="24">
        <f t="shared" si="50"/>
        <v>1</v>
      </c>
      <c r="M821" s="24" t="str">
        <f>VLOOKUP(L821,mês!A:B,2,0)</f>
        <v>Janeiro</v>
      </c>
      <c r="N821" s="24" t="e">
        <f t="shared" si="51"/>
        <v>#VALUE!</v>
      </c>
    </row>
    <row r="822" spans="10:14" ht="57" customHeight="1" x14ac:dyDescent="0.2">
      <c r="J822" s="29">
        <f t="shared" si="48"/>
        <v>0</v>
      </c>
      <c r="K822" s="29">
        <f t="shared" si="49"/>
        <v>0</v>
      </c>
      <c r="L822" s="24">
        <f t="shared" si="50"/>
        <v>1</v>
      </c>
      <c r="M822" s="24" t="str">
        <f>VLOOKUP(L822,mês!A:B,2,0)</f>
        <v>Janeiro</v>
      </c>
      <c r="N822" s="24" t="e">
        <f t="shared" si="51"/>
        <v>#VALUE!</v>
      </c>
    </row>
    <row r="823" spans="10:14" ht="57" customHeight="1" x14ac:dyDescent="0.2">
      <c r="J823" s="29">
        <f t="shared" si="48"/>
        <v>0</v>
      </c>
      <c r="K823" s="29">
        <f t="shared" si="49"/>
        <v>0</v>
      </c>
      <c r="L823" s="24">
        <f t="shared" si="50"/>
        <v>1</v>
      </c>
      <c r="M823" s="24" t="str">
        <f>VLOOKUP(L823,mês!A:B,2,0)</f>
        <v>Janeiro</v>
      </c>
      <c r="N823" s="24" t="e">
        <f t="shared" si="51"/>
        <v>#VALUE!</v>
      </c>
    </row>
    <row r="824" spans="10:14" ht="57" customHeight="1" x14ac:dyDescent="0.2">
      <c r="J824" s="29">
        <f t="shared" si="48"/>
        <v>0</v>
      </c>
      <c r="K824" s="29">
        <f t="shared" si="49"/>
        <v>0</v>
      </c>
      <c r="L824" s="24">
        <f t="shared" si="50"/>
        <v>1</v>
      </c>
      <c r="M824" s="24" t="str">
        <f>VLOOKUP(L824,mês!A:B,2,0)</f>
        <v>Janeiro</v>
      </c>
      <c r="N824" s="24" t="e">
        <f t="shared" si="51"/>
        <v>#VALUE!</v>
      </c>
    </row>
    <row r="825" spans="10:14" ht="57" customHeight="1" x14ac:dyDescent="0.2">
      <c r="J825" s="29">
        <f t="shared" si="48"/>
        <v>0</v>
      </c>
      <c r="K825" s="29">
        <f t="shared" si="49"/>
        <v>0</v>
      </c>
      <c r="L825" s="24">
        <f t="shared" si="50"/>
        <v>1</v>
      </c>
      <c r="M825" s="24" t="str">
        <f>VLOOKUP(L825,mês!A:B,2,0)</f>
        <v>Janeiro</v>
      </c>
      <c r="N825" s="24" t="e">
        <f t="shared" si="51"/>
        <v>#VALUE!</v>
      </c>
    </row>
    <row r="826" spans="10:14" ht="57" customHeight="1" x14ac:dyDescent="0.2">
      <c r="J826" s="29">
        <f t="shared" si="48"/>
        <v>0</v>
      </c>
      <c r="K826" s="29">
        <f t="shared" si="49"/>
        <v>0</v>
      </c>
      <c r="L826" s="24">
        <f t="shared" si="50"/>
        <v>1</v>
      </c>
      <c r="M826" s="24" t="str">
        <f>VLOOKUP(L826,mês!A:B,2,0)</f>
        <v>Janeiro</v>
      </c>
      <c r="N826" s="24" t="e">
        <f t="shared" si="51"/>
        <v>#VALUE!</v>
      </c>
    </row>
    <row r="827" spans="10:14" ht="57" customHeight="1" x14ac:dyDescent="0.2">
      <c r="J827" s="29">
        <f t="shared" si="48"/>
        <v>0</v>
      </c>
      <c r="K827" s="29">
        <f t="shared" si="49"/>
        <v>0</v>
      </c>
      <c r="L827" s="24">
        <f t="shared" si="50"/>
        <v>1</v>
      </c>
      <c r="M827" s="24" t="str">
        <f>VLOOKUP(L827,mês!A:B,2,0)</f>
        <v>Janeiro</v>
      </c>
      <c r="N827" s="24" t="e">
        <f t="shared" si="51"/>
        <v>#VALUE!</v>
      </c>
    </row>
    <row r="828" spans="10:14" ht="57" customHeight="1" x14ac:dyDescent="0.2">
      <c r="J828" s="29">
        <f t="shared" si="48"/>
        <v>0</v>
      </c>
      <c r="K828" s="29">
        <f t="shared" si="49"/>
        <v>0</v>
      </c>
      <c r="L828" s="24">
        <f t="shared" si="50"/>
        <v>1</v>
      </c>
      <c r="M828" s="24" t="str">
        <f>VLOOKUP(L828,mês!A:B,2,0)</f>
        <v>Janeiro</v>
      </c>
      <c r="N828" s="24" t="e">
        <f t="shared" si="51"/>
        <v>#VALUE!</v>
      </c>
    </row>
    <row r="829" spans="10:14" ht="57" customHeight="1" x14ac:dyDescent="0.2">
      <c r="J829" s="29">
        <f t="shared" si="48"/>
        <v>0</v>
      </c>
      <c r="K829" s="29">
        <f t="shared" si="49"/>
        <v>0</v>
      </c>
      <c r="L829" s="24">
        <f t="shared" si="50"/>
        <v>1</v>
      </c>
      <c r="M829" s="24" t="str">
        <f>VLOOKUP(L829,mês!A:B,2,0)</f>
        <v>Janeiro</v>
      </c>
      <c r="N829" s="24" t="e">
        <f t="shared" si="51"/>
        <v>#VALUE!</v>
      </c>
    </row>
    <row r="830" spans="10:14" ht="57" customHeight="1" x14ac:dyDescent="0.2">
      <c r="J830" s="29">
        <f t="shared" si="48"/>
        <v>0</v>
      </c>
      <c r="K830" s="29">
        <f t="shared" si="49"/>
        <v>0</v>
      </c>
      <c r="L830" s="24">
        <f t="shared" si="50"/>
        <v>1</v>
      </c>
      <c r="M830" s="24" t="str">
        <f>VLOOKUP(L830,mês!A:B,2,0)</f>
        <v>Janeiro</v>
      </c>
      <c r="N830" s="24" t="e">
        <f t="shared" si="51"/>
        <v>#VALUE!</v>
      </c>
    </row>
    <row r="831" spans="10:14" ht="57" customHeight="1" x14ac:dyDescent="0.2">
      <c r="J831" s="29">
        <f t="shared" si="48"/>
        <v>0</v>
      </c>
      <c r="K831" s="29">
        <f t="shared" si="49"/>
        <v>0</v>
      </c>
      <c r="L831" s="24">
        <f t="shared" si="50"/>
        <v>1</v>
      </c>
      <c r="M831" s="24" t="str">
        <f>VLOOKUP(L831,mês!A:B,2,0)</f>
        <v>Janeiro</v>
      </c>
      <c r="N831" s="24" t="e">
        <f t="shared" si="51"/>
        <v>#VALUE!</v>
      </c>
    </row>
    <row r="832" spans="10:14" ht="57" customHeight="1" x14ac:dyDescent="0.2">
      <c r="J832" s="29">
        <f t="shared" si="48"/>
        <v>0</v>
      </c>
      <c r="K832" s="29">
        <f t="shared" si="49"/>
        <v>0</v>
      </c>
      <c r="L832" s="24">
        <f t="shared" si="50"/>
        <v>1</v>
      </c>
      <c r="M832" s="24" t="str">
        <f>VLOOKUP(L832,mês!A:B,2,0)</f>
        <v>Janeiro</v>
      </c>
      <c r="N832" s="24" t="e">
        <f t="shared" si="51"/>
        <v>#VALUE!</v>
      </c>
    </row>
    <row r="833" spans="10:14" ht="57" customHeight="1" x14ac:dyDescent="0.2">
      <c r="J833" s="29">
        <f t="shared" si="48"/>
        <v>0</v>
      </c>
      <c r="K833" s="29">
        <f t="shared" si="49"/>
        <v>0</v>
      </c>
      <c r="L833" s="24">
        <f t="shared" si="50"/>
        <v>1</v>
      </c>
      <c r="M833" s="24" t="str">
        <f>VLOOKUP(L833,mês!A:B,2,0)</f>
        <v>Janeiro</v>
      </c>
      <c r="N833" s="24" t="e">
        <f t="shared" si="51"/>
        <v>#VALUE!</v>
      </c>
    </row>
    <row r="834" spans="10:14" ht="57" customHeight="1" x14ac:dyDescent="0.2">
      <c r="J834" s="29">
        <f t="shared" si="48"/>
        <v>0</v>
      </c>
      <c r="K834" s="29">
        <f t="shared" si="49"/>
        <v>0</v>
      </c>
      <c r="L834" s="24">
        <f t="shared" si="50"/>
        <v>1</v>
      </c>
      <c r="M834" s="24" t="str">
        <f>VLOOKUP(L834,mês!A:B,2,0)</f>
        <v>Janeiro</v>
      </c>
      <c r="N834" s="24" t="e">
        <f t="shared" si="51"/>
        <v>#VALUE!</v>
      </c>
    </row>
    <row r="835" spans="10:14" ht="57" customHeight="1" x14ac:dyDescent="0.2">
      <c r="J835" s="29">
        <f t="shared" ref="J835:J898" si="52">IF(G835="Não",0,H835)</f>
        <v>0</v>
      </c>
      <c r="K835" s="29">
        <f t="shared" ref="K835:K898" si="53">IF(G835="Não",H835,0)</f>
        <v>0</v>
      </c>
      <c r="L835" s="24">
        <f t="shared" ref="L835:L898" si="54">MONTH(B835)</f>
        <v>1</v>
      </c>
      <c r="M835" s="24" t="str">
        <f>VLOOKUP(L835,mês!A:B,2,0)</f>
        <v>Janeiro</v>
      </c>
      <c r="N835" s="24" t="e">
        <f t="shared" ref="N835:N898" si="55">LEFT(A835,SEARCH("-",A835)-1)</f>
        <v>#VALUE!</v>
      </c>
    </row>
    <row r="836" spans="10:14" ht="57" customHeight="1" x14ac:dyDescent="0.2">
      <c r="J836" s="29">
        <f t="shared" si="52"/>
        <v>0</v>
      </c>
      <c r="K836" s="29">
        <f t="shared" si="53"/>
        <v>0</v>
      </c>
      <c r="L836" s="24">
        <f t="shared" si="54"/>
        <v>1</v>
      </c>
      <c r="M836" s="24" t="str">
        <f>VLOOKUP(L836,mês!A:B,2,0)</f>
        <v>Janeiro</v>
      </c>
      <c r="N836" s="24" t="e">
        <f t="shared" si="55"/>
        <v>#VALUE!</v>
      </c>
    </row>
    <row r="837" spans="10:14" ht="57" customHeight="1" x14ac:dyDescent="0.2">
      <c r="J837" s="29">
        <f t="shared" si="52"/>
        <v>0</v>
      </c>
      <c r="K837" s="29">
        <f t="shared" si="53"/>
        <v>0</v>
      </c>
      <c r="L837" s="24">
        <f t="shared" si="54"/>
        <v>1</v>
      </c>
      <c r="M837" s="24" t="str">
        <f>VLOOKUP(L837,mês!A:B,2,0)</f>
        <v>Janeiro</v>
      </c>
      <c r="N837" s="24" t="e">
        <f t="shared" si="55"/>
        <v>#VALUE!</v>
      </c>
    </row>
    <row r="838" spans="10:14" ht="57" customHeight="1" x14ac:dyDescent="0.2">
      <c r="J838" s="29">
        <f t="shared" si="52"/>
        <v>0</v>
      </c>
      <c r="K838" s="29">
        <f t="shared" si="53"/>
        <v>0</v>
      </c>
      <c r="L838" s="24">
        <f t="shared" si="54"/>
        <v>1</v>
      </c>
      <c r="M838" s="24" t="str">
        <f>VLOOKUP(L838,mês!A:B,2,0)</f>
        <v>Janeiro</v>
      </c>
      <c r="N838" s="24" t="e">
        <f t="shared" si="55"/>
        <v>#VALUE!</v>
      </c>
    </row>
    <row r="839" spans="10:14" ht="57" customHeight="1" x14ac:dyDescent="0.2">
      <c r="J839" s="29">
        <f t="shared" si="52"/>
        <v>0</v>
      </c>
      <c r="K839" s="29">
        <f t="shared" si="53"/>
        <v>0</v>
      </c>
      <c r="L839" s="24">
        <f t="shared" si="54"/>
        <v>1</v>
      </c>
      <c r="M839" s="24" t="str">
        <f>VLOOKUP(L839,mês!A:B,2,0)</f>
        <v>Janeiro</v>
      </c>
      <c r="N839" s="24" t="e">
        <f t="shared" si="55"/>
        <v>#VALUE!</v>
      </c>
    </row>
    <row r="840" spans="10:14" ht="57" customHeight="1" x14ac:dyDescent="0.2">
      <c r="J840" s="29">
        <f t="shared" si="52"/>
        <v>0</v>
      </c>
      <c r="K840" s="29">
        <f t="shared" si="53"/>
        <v>0</v>
      </c>
      <c r="L840" s="24">
        <f t="shared" si="54"/>
        <v>1</v>
      </c>
      <c r="M840" s="24" t="str">
        <f>VLOOKUP(L840,mês!A:B,2,0)</f>
        <v>Janeiro</v>
      </c>
      <c r="N840" s="24" t="e">
        <f t="shared" si="55"/>
        <v>#VALUE!</v>
      </c>
    </row>
    <row r="841" spans="10:14" ht="57" customHeight="1" x14ac:dyDescent="0.2">
      <c r="J841" s="29">
        <f t="shared" si="52"/>
        <v>0</v>
      </c>
      <c r="K841" s="29">
        <f t="shared" si="53"/>
        <v>0</v>
      </c>
      <c r="L841" s="24">
        <f t="shared" si="54"/>
        <v>1</v>
      </c>
      <c r="M841" s="24" t="str">
        <f>VLOOKUP(L841,mês!A:B,2,0)</f>
        <v>Janeiro</v>
      </c>
      <c r="N841" s="24" t="e">
        <f t="shared" si="55"/>
        <v>#VALUE!</v>
      </c>
    </row>
    <row r="842" spans="10:14" ht="57" customHeight="1" x14ac:dyDescent="0.2">
      <c r="J842" s="29">
        <f t="shared" si="52"/>
        <v>0</v>
      </c>
      <c r="K842" s="29">
        <f t="shared" si="53"/>
        <v>0</v>
      </c>
      <c r="L842" s="24">
        <f t="shared" si="54"/>
        <v>1</v>
      </c>
      <c r="M842" s="24" t="str">
        <f>VLOOKUP(L842,mês!A:B,2,0)</f>
        <v>Janeiro</v>
      </c>
      <c r="N842" s="24" t="e">
        <f t="shared" si="55"/>
        <v>#VALUE!</v>
      </c>
    </row>
    <row r="843" spans="10:14" ht="57" customHeight="1" x14ac:dyDescent="0.2">
      <c r="J843" s="29">
        <f t="shared" si="52"/>
        <v>0</v>
      </c>
      <c r="K843" s="29">
        <f t="shared" si="53"/>
        <v>0</v>
      </c>
      <c r="L843" s="24">
        <f t="shared" si="54"/>
        <v>1</v>
      </c>
      <c r="M843" s="24" t="str">
        <f>VLOOKUP(L843,mês!A:B,2,0)</f>
        <v>Janeiro</v>
      </c>
      <c r="N843" s="24" t="e">
        <f t="shared" si="55"/>
        <v>#VALUE!</v>
      </c>
    </row>
    <row r="844" spans="10:14" ht="57" customHeight="1" x14ac:dyDescent="0.2">
      <c r="J844" s="29">
        <f t="shared" si="52"/>
        <v>0</v>
      </c>
      <c r="K844" s="29">
        <f t="shared" si="53"/>
        <v>0</v>
      </c>
      <c r="L844" s="24">
        <f t="shared" si="54"/>
        <v>1</v>
      </c>
      <c r="M844" s="24" t="str">
        <f>VLOOKUP(L844,mês!A:B,2,0)</f>
        <v>Janeiro</v>
      </c>
      <c r="N844" s="24" t="e">
        <f t="shared" si="55"/>
        <v>#VALUE!</v>
      </c>
    </row>
    <row r="845" spans="10:14" ht="57" customHeight="1" x14ac:dyDescent="0.2">
      <c r="J845" s="29">
        <f t="shared" si="52"/>
        <v>0</v>
      </c>
      <c r="K845" s="29">
        <f t="shared" si="53"/>
        <v>0</v>
      </c>
      <c r="L845" s="24">
        <f t="shared" si="54"/>
        <v>1</v>
      </c>
      <c r="M845" s="24" t="str">
        <f>VLOOKUP(L845,mês!A:B,2,0)</f>
        <v>Janeiro</v>
      </c>
      <c r="N845" s="24" t="e">
        <f t="shared" si="55"/>
        <v>#VALUE!</v>
      </c>
    </row>
    <row r="846" spans="10:14" ht="57" customHeight="1" x14ac:dyDescent="0.2">
      <c r="J846" s="29">
        <f t="shared" si="52"/>
        <v>0</v>
      </c>
      <c r="K846" s="29">
        <f t="shared" si="53"/>
        <v>0</v>
      </c>
      <c r="L846" s="24">
        <f t="shared" si="54"/>
        <v>1</v>
      </c>
      <c r="M846" s="24" t="str">
        <f>VLOOKUP(L846,mês!A:B,2,0)</f>
        <v>Janeiro</v>
      </c>
      <c r="N846" s="24" t="e">
        <f t="shared" si="55"/>
        <v>#VALUE!</v>
      </c>
    </row>
    <row r="847" spans="10:14" ht="57" customHeight="1" x14ac:dyDescent="0.2">
      <c r="J847" s="29">
        <f t="shared" si="52"/>
        <v>0</v>
      </c>
      <c r="K847" s="29">
        <f t="shared" si="53"/>
        <v>0</v>
      </c>
      <c r="L847" s="24">
        <f t="shared" si="54"/>
        <v>1</v>
      </c>
      <c r="M847" s="24" t="str">
        <f>VLOOKUP(L847,mês!A:B,2,0)</f>
        <v>Janeiro</v>
      </c>
      <c r="N847" s="24" t="e">
        <f t="shared" si="55"/>
        <v>#VALUE!</v>
      </c>
    </row>
    <row r="848" spans="10:14" ht="57" customHeight="1" x14ac:dyDescent="0.2">
      <c r="J848" s="29">
        <f t="shared" si="52"/>
        <v>0</v>
      </c>
      <c r="K848" s="29">
        <f t="shared" si="53"/>
        <v>0</v>
      </c>
      <c r="L848" s="24">
        <f t="shared" si="54"/>
        <v>1</v>
      </c>
      <c r="M848" s="24" t="str">
        <f>VLOOKUP(L848,mês!A:B,2,0)</f>
        <v>Janeiro</v>
      </c>
      <c r="N848" s="24" t="e">
        <f t="shared" si="55"/>
        <v>#VALUE!</v>
      </c>
    </row>
    <row r="849" spans="10:14" ht="57" customHeight="1" x14ac:dyDescent="0.2">
      <c r="J849" s="29">
        <f t="shared" si="52"/>
        <v>0</v>
      </c>
      <c r="K849" s="29">
        <f t="shared" si="53"/>
        <v>0</v>
      </c>
      <c r="L849" s="24">
        <f t="shared" si="54"/>
        <v>1</v>
      </c>
      <c r="M849" s="24" t="str">
        <f>VLOOKUP(L849,mês!A:B,2,0)</f>
        <v>Janeiro</v>
      </c>
      <c r="N849" s="24" t="e">
        <f t="shared" si="55"/>
        <v>#VALUE!</v>
      </c>
    </row>
    <row r="850" spans="10:14" ht="57" customHeight="1" x14ac:dyDescent="0.2">
      <c r="J850" s="29">
        <f t="shared" si="52"/>
        <v>0</v>
      </c>
      <c r="K850" s="29">
        <f t="shared" si="53"/>
        <v>0</v>
      </c>
      <c r="L850" s="24">
        <f t="shared" si="54"/>
        <v>1</v>
      </c>
      <c r="M850" s="24" t="str">
        <f>VLOOKUP(L850,mês!A:B,2,0)</f>
        <v>Janeiro</v>
      </c>
      <c r="N850" s="24" t="e">
        <f t="shared" si="55"/>
        <v>#VALUE!</v>
      </c>
    </row>
    <row r="851" spans="10:14" ht="57" customHeight="1" x14ac:dyDescent="0.2">
      <c r="J851" s="29">
        <f t="shared" si="52"/>
        <v>0</v>
      </c>
      <c r="K851" s="29">
        <f t="shared" si="53"/>
        <v>0</v>
      </c>
      <c r="L851" s="24">
        <f t="shared" si="54"/>
        <v>1</v>
      </c>
      <c r="M851" s="24" t="str">
        <f>VLOOKUP(L851,mês!A:B,2,0)</f>
        <v>Janeiro</v>
      </c>
      <c r="N851" s="24" t="e">
        <f t="shared" si="55"/>
        <v>#VALUE!</v>
      </c>
    </row>
    <row r="852" spans="10:14" ht="57" customHeight="1" x14ac:dyDescent="0.2">
      <c r="J852" s="29">
        <f t="shared" si="52"/>
        <v>0</v>
      </c>
      <c r="K852" s="29">
        <f t="shared" si="53"/>
        <v>0</v>
      </c>
      <c r="L852" s="24">
        <f t="shared" si="54"/>
        <v>1</v>
      </c>
      <c r="M852" s="24" t="str">
        <f>VLOOKUP(L852,mês!A:B,2,0)</f>
        <v>Janeiro</v>
      </c>
      <c r="N852" s="24" t="e">
        <f t="shared" si="55"/>
        <v>#VALUE!</v>
      </c>
    </row>
    <row r="853" spans="10:14" ht="57" customHeight="1" x14ac:dyDescent="0.2">
      <c r="J853" s="29">
        <f t="shared" si="52"/>
        <v>0</v>
      </c>
      <c r="K853" s="29">
        <f t="shared" si="53"/>
        <v>0</v>
      </c>
      <c r="L853" s="24">
        <f t="shared" si="54"/>
        <v>1</v>
      </c>
      <c r="M853" s="24" t="str">
        <f>VLOOKUP(L853,mês!A:B,2,0)</f>
        <v>Janeiro</v>
      </c>
      <c r="N853" s="24" t="e">
        <f t="shared" si="55"/>
        <v>#VALUE!</v>
      </c>
    </row>
    <row r="854" spans="10:14" ht="57" customHeight="1" x14ac:dyDescent="0.2">
      <c r="J854" s="29">
        <f t="shared" si="52"/>
        <v>0</v>
      </c>
      <c r="K854" s="29">
        <f t="shared" si="53"/>
        <v>0</v>
      </c>
      <c r="L854" s="24">
        <f t="shared" si="54"/>
        <v>1</v>
      </c>
      <c r="M854" s="24" t="str">
        <f>VLOOKUP(L854,mês!A:B,2,0)</f>
        <v>Janeiro</v>
      </c>
      <c r="N854" s="24" t="e">
        <f t="shared" si="55"/>
        <v>#VALUE!</v>
      </c>
    </row>
    <row r="855" spans="10:14" ht="57" customHeight="1" x14ac:dyDescent="0.2">
      <c r="J855" s="29">
        <f t="shared" si="52"/>
        <v>0</v>
      </c>
      <c r="K855" s="29">
        <f t="shared" si="53"/>
        <v>0</v>
      </c>
      <c r="L855" s="24">
        <f t="shared" si="54"/>
        <v>1</v>
      </c>
      <c r="M855" s="24" t="str">
        <f>VLOOKUP(L855,mês!A:B,2,0)</f>
        <v>Janeiro</v>
      </c>
      <c r="N855" s="24" t="e">
        <f t="shared" si="55"/>
        <v>#VALUE!</v>
      </c>
    </row>
    <row r="856" spans="10:14" ht="57" customHeight="1" x14ac:dyDescent="0.2">
      <c r="J856" s="29">
        <f t="shared" si="52"/>
        <v>0</v>
      </c>
      <c r="K856" s="29">
        <f t="shared" si="53"/>
        <v>0</v>
      </c>
      <c r="L856" s="24">
        <f t="shared" si="54"/>
        <v>1</v>
      </c>
      <c r="M856" s="24" t="str">
        <f>VLOOKUP(L856,mês!A:B,2,0)</f>
        <v>Janeiro</v>
      </c>
      <c r="N856" s="24" t="e">
        <f t="shared" si="55"/>
        <v>#VALUE!</v>
      </c>
    </row>
    <row r="857" spans="10:14" ht="57" customHeight="1" x14ac:dyDescent="0.2">
      <c r="J857" s="29">
        <f t="shared" si="52"/>
        <v>0</v>
      </c>
      <c r="K857" s="29">
        <f t="shared" si="53"/>
        <v>0</v>
      </c>
      <c r="L857" s="24">
        <f t="shared" si="54"/>
        <v>1</v>
      </c>
      <c r="M857" s="24" t="str">
        <f>VLOOKUP(L857,mês!A:B,2,0)</f>
        <v>Janeiro</v>
      </c>
      <c r="N857" s="24" t="e">
        <f t="shared" si="55"/>
        <v>#VALUE!</v>
      </c>
    </row>
    <row r="858" spans="10:14" ht="57" customHeight="1" x14ac:dyDescent="0.2">
      <c r="J858" s="29">
        <f t="shared" si="52"/>
        <v>0</v>
      </c>
      <c r="K858" s="29">
        <f t="shared" si="53"/>
        <v>0</v>
      </c>
      <c r="L858" s="24">
        <f t="shared" si="54"/>
        <v>1</v>
      </c>
      <c r="M858" s="24" t="str">
        <f>VLOOKUP(L858,mês!A:B,2,0)</f>
        <v>Janeiro</v>
      </c>
      <c r="N858" s="24" t="e">
        <f t="shared" si="55"/>
        <v>#VALUE!</v>
      </c>
    </row>
    <row r="859" spans="10:14" ht="57" customHeight="1" x14ac:dyDescent="0.2">
      <c r="J859" s="29">
        <f t="shared" si="52"/>
        <v>0</v>
      </c>
      <c r="K859" s="29">
        <f t="shared" si="53"/>
        <v>0</v>
      </c>
      <c r="L859" s="24">
        <f t="shared" si="54"/>
        <v>1</v>
      </c>
      <c r="M859" s="24" t="str">
        <f>VLOOKUP(L859,mês!A:B,2,0)</f>
        <v>Janeiro</v>
      </c>
      <c r="N859" s="24" t="e">
        <f t="shared" si="55"/>
        <v>#VALUE!</v>
      </c>
    </row>
    <row r="860" spans="10:14" ht="57" customHeight="1" x14ac:dyDescent="0.2">
      <c r="J860" s="29">
        <f t="shared" si="52"/>
        <v>0</v>
      </c>
      <c r="K860" s="29">
        <f t="shared" si="53"/>
        <v>0</v>
      </c>
      <c r="L860" s="24">
        <f t="shared" si="54"/>
        <v>1</v>
      </c>
      <c r="M860" s="24" t="str">
        <f>VLOOKUP(L860,mês!A:B,2,0)</f>
        <v>Janeiro</v>
      </c>
      <c r="N860" s="24" t="e">
        <f t="shared" si="55"/>
        <v>#VALUE!</v>
      </c>
    </row>
    <row r="861" spans="10:14" ht="57" customHeight="1" x14ac:dyDescent="0.2">
      <c r="J861" s="29">
        <f t="shared" si="52"/>
        <v>0</v>
      </c>
      <c r="K861" s="29">
        <f t="shared" si="53"/>
        <v>0</v>
      </c>
      <c r="L861" s="24">
        <f t="shared" si="54"/>
        <v>1</v>
      </c>
      <c r="M861" s="24" t="str">
        <f>VLOOKUP(L861,mês!A:B,2,0)</f>
        <v>Janeiro</v>
      </c>
      <c r="N861" s="24" t="e">
        <f t="shared" si="55"/>
        <v>#VALUE!</v>
      </c>
    </row>
    <row r="862" spans="10:14" ht="57" customHeight="1" x14ac:dyDescent="0.2">
      <c r="J862" s="29">
        <f t="shared" si="52"/>
        <v>0</v>
      </c>
      <c r="K862" s="29">
        <f t="shared" si="53"/>
        <v>0</v>
      </c>
      <c r="L862" s="24">
        <f t="shared" si="54"/>
        <v>1</v>
      </c>
      <c r="M862" s="24" t="str">
        <f>VLOOKUP(L862,mês!A:B,2,0)</f>
        <v>Janeiro</v>
      </c>
      <c r="N862" s="24" t="e">
        <f t="shared" si="55"/>
        <v>#VALUE!</v>
      </c>
    </row>
    <row r="863" spans="10:14" ht="57" customHeight="1" x14ac:dyDescent="0.2">
      <c r="J863" s="29">
        <f t="shared" si="52"/>
        <v>0</v>
      </c>
      <c r="K863" s="29">
        <f t="shared" si="53"/>
        <v>0</v>
      </c>
      <c r="L863" s="24">
        <f t="shared" si="54"/>
        <v>1</v>
      </c>
      <c r="M863" s="24" t="str">
        <f>VLOOKUP(L863,mês!A:B,2,0)</f>
        <v>Janeiro</v>
      </c>
      <c r="N863" s="24" t="e">
        <f t="shared" si="55"/>
        <v>#VALUE!</v>
      </c>
    </row>
    <row r="864" spans="10:14" ht="57" customHeight="1" x14ac:dyDescent="0.2">
      <c r="J864" s="29">
        <f t="shared" si="52"/>
        <v>0</v>
      </c>
      <c r="K864" s="29">
        <f t="shared" si="53"/>
        <v>0</v>
      </c>
      <c r="L864" s="24">
        <f t="shared" si="54"/>
        <v>1</v>
      </c>
      <c r="M864" s="24" t="str">
        <f>VLOOKUP(L864,mês!A:B,2,0)</f>
        <v>Janeiro</v>
      </c>
      <c r="N864" s="24" t="e">
        <f t="shared" si="55"/>
        <v>#VALUE!</v>
      </c>
    </row>
    <row r="865" spans="10:14" ht="57" customHeight="1" x14ac:dyDescent="0.2">
      <c r="J865" s="29">
        <f t="shared" si="52"/>
        <v>0</v>
      </c>
      <c r="K865" s="29">
        <f t="shared" si="53"/>
        <v>0</v>
      </c>
      <c r="L865" s="24">
        <f t="shared" si="54"/>
        <v>1</v>
      </c>
      <c r="M865" s="24" t="str">
        <f>VLOOKUP(L865,mês!A:B,2,0)</f>
        <v>Janeiro</v>
      </c>
      <c r="N865" s="24" t="e">
        <f t="shared" si="55"/>
        <v>#VALUE!</v>
      </c>
    </row>
    <row r="866" spans="10:14" ht="57" customHeight="1" x14ac:dyDescent="0.2">
      <c r="J866" s="29">
        <f t="shared" si="52"/>
        <v>0</v>
      </c>
      <c r="K866" s="29">
        <f t="shared" si="53"/>
        <v>0</v>
      </c>
      <c r="L866" s="24">
        <f t="shared" si="54"/>
        <v>1</v>
      </c>
      <c r="M866" s="24" t="str">
        <f>VLOOKUP(L866,mês!A:B,2,0)</f>
        <v>Janeiro</v>
      </c>
      <c r="N866" s="24" t="e">
        <f t="shared" si="55"/>
        <v>#VALUE!</v>
      </c>
    </row>
    <row r="867" spans="10:14" ht="57" customHeight="1" x14ac:dyDescent="0.2">
      <c r="J867" s="29">
        <f t="shared" si="52"/>
        <v>0</v>
      </c>
      <c r="K867" s="29">
        <f t="shared" si="53"/>
        <v>0</v>
      </c>
      <c r="L867" s="24">
        <f t="shared" si="54"/>
        <v>1</v>
      </c>
      <c r="M867" s="24" t="str">
        <f>VLOOKUP(L867,mês!A:B,2,0)</f>
        <v>Janeiro</v>
      </c>
      <c r="N867" s="24" t="e">
        <f t="shared" si="55"/>
        <v>#VALUE!</v>
      </c>
    </row>
    <row r="868" spans="10:14" ht="57" customHeight="1" x14ac:dyDescent="0.2">
      <c r="J868" s="29">
        <f t="shared" si="52"/>
        <v>0</v>
      </c>
      <c r="K868" s="29">
        <f t="shared" si="53"/>
        <v>0</v>
      </c>
      <c r="L868" s="24">
        <f t="shared" si="54"/>
        <v>1</v>
      </c>
      <c r="M868" s="24" t="str">
        <f>VLOOKUP(L868,mês!A:B,2,0)</f>
        <v>Janeiro</v>
      </c>
      <c r="N868" s="24" t="e">
        <f t="shared" si="55"/>
        <v>#VALUE!</v>
      </c>
    </row>
    <row r="869" spans="10:14" ht="57" customHeight="1" x14ac:dyDescent="0.2">
      <c r="J869" s="29">
        <f t="shared" si="52"/>
        <v>0</v>
      </c>
      <c r="K869" s="29">
        <f t="shared" si="53"/>
        <v>0</v>
      </c>
      <c r="L869" s="24">
        <f t="shared" si="54"/>
        <v>1</v>
      </c>
      <c r="M869" s="24" t="str">
        <f>VLOOKUP(L869,mês!A:B,2,0)</f>
        <v>Janeiro</v>
      </c>
      <c r="N869" s="24" t="e">
        <f t="shared" si="55"/>
        <v>#VALUE!</v>
      </c>
    </row>
    <row r="870" spans="10:14" ht="57" customHeight="1" x14ac:dyDescent="0.2">
      <c r="J870" s="29">
        <f t="shared" si="52"/>
        <v>0</v>
      </c>
      <c r="K870" s="29">
        <f t="shared" si="53"/>
        <v>0</v>
      </c>
      <c r="L870" s="24">
        <f t="shared" si="54"/>
        <v>1</v>
      </c>
      <c r="M870" s="24" t="str">
        <f>VLOOKUP(L870,mês!A:B,2,0)</f>
        <v>Janeiro</v>
      </c>
      <c r="N870" s="24" t="e">
        <f t="shared" si="55"/>
        <v>#VALUE!</v>
      </c>
    </row>
    <row r="871" spans="10:14" ht="57" customHeight="1" x14ac:dyDescent="0.2">
      <c r="J871" s="29">
        <f t="shared" si="52"/>
        <v>0</v>
      </c>
      <c r="K871" s="29">
        <f t="shared" si="53"/>
        <v>0</v>
      </c>
      <c r="L871" s="24">
        <f t="shared" si="54"/>
        <v>1</v>
      </c>
      <c r="M871" s="24" t="str">
        <f>VLOOKUP(L871,mês!A:B,2,0)</f>
        <v>Janeiro</v>
      </c>
      <c r="N871" s="24" t="e">
        <f t="shared" si="55"/>
        <v>#VALUE!</v>
      </c>
    </row>
    <row r="872" spans="10:14" ht="57" customHeight="1" x14ac:dyDescent="0.2">
      <c r="J872" s="29">
        <f t="shared" si="52"/>
        <v>0</v>
      </c>
      <c r="K872" s="29">
        <f t="shared" si="53"/>
        <v>0</v>
      </c>
      <c r="L872" s="24">
        <f t="shared" si="54"/>
        <v>1</v>
      </c>
      <c r="M872" s="24" t="str">
        <f>VLOOKUP(L872,mês!A:B,2,0)</f>
        <v>Janeiro</v>
      </c>
      <c r="N872" s="24" t="e">
        <f t="shared" si="55"/>
        <v>#VALUE!</v>
      </c>
    </row>
    <row r="873" spans="10:14" ht="57" customHeight="1" x14ac:dyDescent="0.2">
      <c r="J873" s="29">
        <f t="shared" si="52"/>
        <v>0</v>
      </c>
      <c r="K873" s="29">
        <f t="shared" si="53"/>
        <v>0</v>
      </c>
      <c r="L873" s="24">
        <f t="shared" si="54"/>
        <v>1</v>
      </c>
      <c r="M873" s="24" t="str">
        <f>VLOOKUP(L873,mês!A:B,2,0)</f>
        <v>Janeiro</v>
      </c>
      <c r="N873" s="24" t="e">
        <f t="shared" si="55"/>
        <v>#VALUE!</v>
      </c>
    </row>
    <row r="874" spans="10:14" ht="57" customHeight="1" x14ac:dyDescent="0.2">
      <c r="J874" s="29">
        <f t="shared" si="52"/>
        <v>0</v>
      </c>
      <c r="K874" s="29">
        <f t="shared" si="53"/>
        <v>0</v>
      </c>
      <c r="L874" s="24">
        <f t="shared" si="54"/>
        <v>1</v>
      </c>
      <c r="M874" s="24" t="str">
        <f>VLOOKUP(L874,mês!A:B,2,0)</f>
        <v>Janeiro</v>
      </c>
      <c r="N874" s="24" t="e">
        <f t="shared" si="55"/>
        <v>#VALUE!</v>
      </c>
    </row>
    <row r="875" spans="10:14" ht="57" customHeight="1" x14ac:dyDescent="0.2">
      <c r="J875" s="29">
        <f t="shared" si="52"/>
        <v>0</v>
      </c>
      <c r="K875" s="29">
        <f t="shared" si="53"/>
        <v>0</v>
      </c>
      <c r="L875" s="24">
        <f t="shared" si="54"/>
        <v>1</v>
      </c>
      <c r="M875" s="24" t="str">
        <f>VLOOKUP(L875,mês!A:B,2,0)</f>
        <v>Janeiro</v>
      </c>
      <c r="N875" s="24" t="e">
        <f t="shared" si="55"/>
        <v>#VALUE!</v>
      </c>
    </row>
    <row r="876" spans="10:14" ht="57" customHeight="1" x14ac:dyDescent="0.2">
      <c r="J876" s="29">
        <f t="shared" si="52"/>
        <v>0</v>
      </c>
      <c r="K876" s="29">
        <f t="shared" si="53"/>
        <v>0</v>
      </c>
      <c r="L876" s="24">
        <f t="shared" si="54"/>
        <v>1</v>
      </c>
      <c r="M876" s="24" t="str">
        <f>VLOOKUP(L876,mês!A:B,2,0)</f>
        <v>Janeiro</v>
      </c>
      <c r="N876" s="24" t="e">
        <f t="shared" si="55"/>
        <v>#VALUE!</v>
      </c>
    </row>
    <row r="877" spans="10:14" ht="57" customHeight="1" x14ac:dyDescent="0.2">
      <c r="J877" s="29">
        <f t="shared" si="52"/>
        <v>0</v>
      </c>
      <c r="K877" s="29">
        <f t="shared" si="53"/>
        <v>0</v>
      </c>
      <c r="L877" s="24">
        <f t="shared" si="54"/>
        <v>1</v>
      </c>
      <c r="M877" s="24" t="str">
        <f>VLOOKUP(L877,mês!A:B,2,0)</f>
        <v>Janeiro</v>
      </c>
      <c r="N877" s="24" t="e">
        <f t="shared" si="55"/>
        <v>#VALUE!</v>
      </c>
    </row>
    <row r="878" spans="10:14" ht="57" customHeight="1" x14ac:dyDescent="0.2">
      <c r="J878" s="29">
        <f t="shared" si="52"/>
        <v>0</v>
      </c>
      <c r="K878" s="29">
        <f t="shared" si="53"/>
        <v>0</v>
      </c>
      <c r="L878" s="24">
        <f t="shared" si="54"/>
        <v>1</v>
      </c>
      <c r="M878" s="24" t="str">
        <f>VLOOKUP(L878,mês!A:B,2,0)</f>
        <v>Janeiro</v>
      </c>
      <c r="N878" s="24" t="e">
        <f t="shared" si="55"/>
        <v>#VALUE!</v>
      </c>
    </row>
    <row r="879" spans="10:14" ht="57" customHeight="1" x14ac:dyDescent="0.2">
      <c r="J879" s="29">
        <f t="shared" si="52"/>
        <v>0</v>
      </c>
      <c r="K879" s="29">
        <f t="shared" si="53"/>
        <v>0</v>
      </c>
      <c r="L879" s="24">
        <f t="shared" si="54"/>
        <v>1</v>
      </c>
      <c r="M879" s="24" t="str">
        <f>VLOOKUP(L879,mês!A:B,2,0)</f>
        <v>Janeiro</v>
      </c>
      <c r="N879" s="24" t="e">
        <f t="shared" si="55"/>
        <v>#VALUE!</v>
      </c>
    </row>
    <row r="880" spans="10:14" ht="57" customHeight="1" x14ac:dyDescent="0.2">
      <c r="J880" s="29">
        <f t="shared" si="52"/>
        <v>0</v>
      </c>
      <c r="K880" s="29">
        <f t="shared" si="53"/>
        <v>0</v>
      </c>
      <c r="L880" s="24">
        <f t="shared" si="54"/>
        <v>1</v>
      </c>
      <c r="M880" s="24" t="str">
        <f>VLOOKUP(L880,mês!A:B,2,0)</f>
        <v>Janeiro</v>
      </c>
      <c r="N880" s="24" t="e">
        <f t="shared" si="55"/>
        <v>#VALUE!</v>
      </c>
    </row>
    <row r="881" spans="10:14" ht="57" customHeight="1" x14ac:dyDescent="0.2">
      <c r="J881" s="29">
        <f t="shared" si="52"/>
        <v>0</v>
      </c>
      <c r="K881" s="29">
        <f t="shared" si="53"/>
        <v>0</v>
      </c>
      <c r="L881" s="24">
        <f t="shared" si="54"/>
        <v>1</v>
      </c>
      <c r="M881" s="24" t="str">
        <f>VLOOKUP(L881,mês!A:B,2,0)</f>
        <v>Janeiro</v>
      </c>
      <c r="N881" s="24" t="e">
        <f t="shared" si="55"/>
        <v>#VALUE!</v>
      </c>
    </row>
    <row r="882" spans="10:14" ht="57" customHeight="1" x14ac:dyDescent="0.2">
      <c r="J882" s="29">
        <f t="shared" si="52"/>
        <v>0</v>
      </c>
      <c r="K882" s="29">
        <f t="shared" si="53"/>
        <v>0</v>
      </c>
      <c r="L882" s="24">
        <f t="shared" si="54"/>
        <v>1</v>
      </c>
      <c r="M882" s="24" t="str">
        <f>VLOOKUP(L882,mês!A:B,2,0)</f>
        <v>Janeiro</v>
      </c>
      <c r="N882" s="24" t="e">
        <f t="shared" si="55"/>
        <v>#VALUE!</v>
      </c>
    </row>
    <row r="883" spans="10:14" ht="57" customHeight="1" x14ac:dyDescent="0.2">
      <c r="J883" s="29">
        <f t="shared" si="52"/>
        <v>0</v>
      </c>
      <c r="K883" s="29">
        <f t="shared" si="53"/>
        <v>0</v>
      </c>
      <c r="L883" s="24">
        <f t="shared" si="54"/>
        <v>1</v>
      </c>
      <c r="M883" s="24" t="str">
        <f>VLOOKUP(L883,mês!A:B,2,0)</f>
        <v>Janeiro</v>
      </c>
      <c r="N883" s="24" t="e">
        <f t="shared" si="55"/>
        <v>#VALUE!</v>
      </c>
    </row>
    <row r="884" spans="10:14" ht="57" customHeight="1" x14ac:dyDescent="0.2">
      <c r="J884" s="29">
        <f t="shared" si="52"/>
        <v>0</v>
      </c>
      <c r="K884" s="29">
        <f t="shared" si="53"/>
        <v>0</v>
      </c>
      <c r="L884" s="24">
        <f t="shared" si="54"/>
        <v>1</v>
      </c>
      <c r="M884" s="24" t="str">
        <f>VLOOKUP(L884,mês!A:B,2,0)</f>
        <v>Janeiro</v>
      </c>
      <c r="N884" s="24" t="e">
        <f t="shared" si="55"/>
        <v>#VALUE!</v>
      </c>
    </row>
    <row r="885" spans="10:14" ht="57" customHeight="1" x14ac:dyDescent="0.2">
      <c r="J885" s="29">
        <f t="shared" si="52"/>
        <v>0</v>
      </c>
      <c r="K885" s="29">
        <f t="shared" si="53"/>
        <v>0</v>
      </c>
      <c r="L885" s="24">
        <f t="shared" si="54"/>
        <v>1</v>
      </c>
      <c r="M885" s="24" t="str">
        <f>VLOOKUP(L885,mês!A:B,2,0)</f>
        <v>Janeiro</v>
      </c>
      <c r="N885" s="24" t="e">
        <f t="shared" si="55"/>
        <v>#VALUE!</v>
      </c>
    </row>
    <row r="886" spans="10:14" ht="57" customHeight="1" x14ac:dyDescent="0.2">
      <c r="J886" s="29">
        <f t="shared" si="52"/>
        <v>0</v>
      </c>
      <c r="K886" s="29">
        <f t="shared" si="53"/>
        <v>0</v>
      </c>
      <c r="L886" s="24">
        <f t="shared" si="54"/>
        <v>1</v>
      </c>
      <c r="M886" s="24" t="str">
        <f>VLOOKUP(L886,mês!A:B,2,0)</f>
        <v>Janeiro</v>
      </c>
      <c r="N886" s="24" t="e">
        <f t="shared" si="55"/>
        <v>#VALUE!</v>
      </c>
    </row>
    <row r="887" spans="10:14" ht="57" customHeight="1" x14ac:dyDescent="0.2">
      <c r="J887" s="29">
        <f t="shared" si="52"/>
        <v>0</v>
      </c>
      <c r="K887" s="29">
        <f t="shared" si="53"/>
        <v>0</v>
      </c>
      <c r="L887" s="24">
        <f t="shared" si="54"/>
        <v>1</v>
      </c>
      <c r="M887" s="24" t="str">
        <f>VLOOKUP(L887,mês!A:B,2,0)</f>
        <v>Janeiro</v>
      </c>
      <c r="N887" s="24" t="e">
        <f t="shared" si="55"/>
        <v>#VALUE!</v>
      </c>
    </row>
    <row r="888" spans="10:14" ht="57" customHeight="1" x14ac:dyDescent="0.2">
      <c r="J888" s="29">
        <f t="shared" si="52"/>
        <v>0</v>
      </c>
      <c r="K888" s="29">
        <f t="shared" si="53"/>
        <v>0</v>
      </c>
      <c r="L888" s="24">
        <f t="shared" si="54"/>
        <v>1</v>
      </c>
      <c r="M888" s="24" t="str">
        <f>VLOOKUP(L888,mês!A:B,2,0)</f>
        <v>Janeiro</v>
      </c>
      <c r="N888" s="24" t="e">
        <f t="shared" si="55"/>
        <v>#VALUE!</v>
      </c>
    </row>
    <row r="889" spans="10:14" ht="57" customHeight="1" x14ac:dyDescent="0.2">
      <c r="J889" s="29">
        <f t="shared" si="52"/>
        <v>0</v>
      </c>
      <c r="K889" s="29">
        <f t="shared" si="53"/>
        <v>0</v>
      </c>
      <c r="L889" s="24">
        <f t="shared" si="54"/>
        <v>1</v>
      </c>
      <c r="M889" s="24" t="str">
        <f>VLOOKUP(L889,mês!A:B,2,0)</f>
        <v>Janeiro</v>
      </c>
      <c r="N889" s="24" t="e">
        <f t="shared" si="55"/>
        <v>#VALUE!</v>
      </c>
    </row>
    <row r="890" spans="10:14" ht="57" customHeight="1" x14ac:dyDescent="0.2">
      <c r="J890" s="29">
        <f t="shared" si="52"/>
        <v>0</v>
      </c>
      <c r="K890" s="29">
        <f t="shared" si="53"/>
        <v>0</v>
      </c>
      <c r="L890" s="24">
        <f t="shared" si="54"/>
        <v>1</v>
      </c>
      <c r="M890" s="24" t="str">
        <f>VLOOKUP(L890,mês!A:B,2,0)</f>
        <v>Janeiro</v>
      </c>
      <c r="N890" s="24" t="e">
        <f t="shared" si="55"/>
        <v>#VALUE!</v>
      </c>
    </row>
    <row r="891" spans="10:14" ht="57" customHeight="1" x14ac:dyDescent="0.2">
      <c r="J891" s="29">
        <f t="shared" si="52"/>
        <v>0</v>
      </c>
      <c r="K891" s="29">
        <f t="shared" si="53"/>
        <v>0</v>
      </c>
      <c r="L891" s="24">
        <f t="shared" si="54"/>
        <v>1</v>
      </c>
      <c r="M891" s="24" t="str">
        <f>VLOOKUP(L891,mês!A:B,2,0)</f>
        <v>Janeiro</v>
      </c>
      <c r="N891" s="24" t="e">
        <f t="shared" si="55"/>
        <v>#VALUE!</v>
      </c>
    </row>
    <row r="892" spans="10:14" ht="57" customHeight="1" x14ac:dyDescent="0.2">
      <c r="J892" s="29">
        <f t="shared" si="52"/>
        <v>0</v>
      </c>
      <c r="K892" s="29">
        <f t="shared" si="53"/>
        <v>0</v>
      </c>
      <c r="L892" s="24">
        <f t="shared" si="54"/>
        <v>1</v>
      </c>
      <c r="M892" s="24" t="str">
        <f>VLOOKUP(L892,mês!A:B,2,0)</f>
        <v>Janeiro</v>
      </c>
      <c r="N892" s="24" t="e">
        <f t="shared" si="55"/>
        <v>#VALUE!</v>
      </c>
    </row>
    <row r="893" spans="10:14" ht="57" customHeight="1" x14ac:dyDescent="0.2">
      <c r="J893" s="29">
        <f t="shared" si="52"/>
        <v>0</v>
      </c>
      <c r="K893" s="29">
        <f t="shared" si="53"/>
        <v>0</v>
      </c>
      <c r="L893" s="24">
        <f t="shared" si="54"/>
        <v>1</v>
      </c>
      <c r="M893" s="24" t="str">
        <f>VLOOKUP(L893,mês!A:B,2,0)</f>
        <v>Janeiro</v>
      </c>
      <c r="N893" s="24" t="e">
        <f t="shared" si="55"/>
        <v>#VALUE!</v>
      </c>
    </row>
    <row r="894" spans="10:14" ht="57" customHeight="1" x14ac:dyDescent="0.2">
      <c r="J894" s="29">
        <f t="shared" si="52"/>
        <v>0</v>
      </c>
      <c r="K894" s="29">
        <f t="shared" si="53"/>
        <v>0</v>
      </c>
      <c r="L894" s="24">
        <f t="shared" si="54"/>
        <v>1</v>
      </c>
      <c r="M894" s="24" t="str">
        <f>VLOOKUP(L894,mês!A:B,2,0)</f>
        <v>Janeiro</v>
      </c>
      <c r="N894" s="24" t="e">
        <f t="shared" si="55"/>
        <v>#VALUE!</v>
      </c>
    </row>
    <row r="895" spans="10:14" ht="57" customHeight="1" x14ac:dyDescent="0.2">
      <c r="J895" s="29">
        <f t="shared" si="52"/>
        <v>0</v>
      </c>
      <c r="K895" s="29">
        <f t="shared" si="53"/>
        <v>0</v>
      </c>
      <c r="L895" s="24">
        <f t="shared" si="54"/>
        <v>1</v>
      </c>
      <c r="M895" s="24" t="str">
        <f>VLOOKUP(L895,mês!A:B,2,0)</f>
        <v>Janeiro</v>
      </c>
      <c r="N895" s="24" t="e">
        <f t="shared" si="55"/>
        <v>#VALUE!</v>
      </c>
    </row>
    <row r="896" spans="10:14" ht="57" customHeight="1" x14ac:dyDescent="0.2">
      <c r="J896" s="29">
        <f t="shared" si="52"/>
        <v>0</v>
      </c>
      <c r="K896" s="29">
        <f t="shared" si="53"/>
        <v>0</v>
      </c>
      <c r="L896" s="24">
        <f t="shared" si="54"/>
        <v>1</v>
      </c>
      <c r="M896" s="24" t="str">
        <f>VLOOKUP(L896,mês!A:B,2,0)</f>
        <v>Janeiro</v>
      </c>
      <c r="N896" s="24" t="e">
        <f t="shared" si="55"/>
        <v>#VALUE!</v>
      </c>
    </row>
    <row r="897" spans="10:14" ht="57" customHeight="1" x14ac:dyDescent="0.2">
      <c r="J897" s="29">
        <f t="shared" si="52"/>
        <v>0</v>
      </c>
      <c r="K897" s="29">
        <f t="shared" si="53"/>
        <v>0</v>
      </c>
      <c r="L897" s="24">
        <f t="shared" si="54"/>
        <v>1</v>
      </c>
      <c r="M897" s="24" t="str">
        <f>VLOOKUP(L897,mês!A:B,2,0)</f>
        <v>Janeiro</v>
      </c>
      <c r="N897" s="24" t="e">
        <f t="shared" si="55"/>
        <v>#VALUE!</v>
      </c>
    </row>
    <row r="898" spans="10:14" ht="57" customHeight="1" x14ac:dyDescent="0.2">
      <c r="J898" s="29">
        <f t="shared" si="52"/>
        <v>0</v>
      </c>
      <c r="K898" s="29">
        <f t="shared" si="53"/>
        <v>0</v>
      </c>
      <c r="L898" s="24">
        <f t="shared" si="54"/>
        <v>1</v>
      </c>
      <c r="M898" s="24" t="str">
        <f>VLOOKUP(L898,mês!A:B,2,0)</f>
        <v>Janeiro</v>
      </c>
      <c r="N898" s="24" t="e">
        <f t="shared" si="55"/>
        <v>#VALUE!</v>
      </c>
    </row>
    <row r="899" spans="10:14" ht="57" customHeight="1" x14ac:dyDescent="0.2">
      <c r="J899" s="29">
        <f t="shared" ref="J899:J962" si="56">IF(G899="Não",0,H899)</f>
        <v>0</v>
      </c>
      <c r="K899" s="29">
        <f t="shared" ref="K899:K962" si="57">IF(G899="Não",H899,0)</f>
        <v>0</v>
      </c>
      <c r="L899" s="24">
        <f t="shared" ref="L899:L962" si="58">MONTH(B899)</f>
        <v>1</v>
      </c>
      <c r="M899" s="24" t="str">
        <f>VLOOKUP(L899,mês!A:B,2,0)</f>
        <v>Janeiro</v>
      </c>
      <c r="N899" s="24" t="e">
        <f t="shared" ref="N899:N962" si="59">LEFT(A899,SEARCH("-",A899)-1)</f>
        <v>#VALUE!</v>
      </c>
    </row>
    <row r="900" spans="10:14" ht="57" customHeight="1" x14ac:dyDescent="0.2">
      <c r="J900" s="29">
        <f t="shared" si="56"/>
        <v>0</v>
      </c>
      <c r="K900" s="29">
        <f t="shared" si="57"/>
        <v>0</v>
      </c>
      <c r="L900" s="24">
        <f t="shared" si="58"/>
        <v>1</v>
      </c>
      <c r="M900" s="24" t="str">
        <f>VLOOKUP(L900,mês!A:B,2,0)</f>
        <v>Janeiro</v>
      </c>
      <c r="N900" s="24" t="e">
        <f t="shared" si="59"/>
        <v>#VALUE!</v>
      </c>
    </row>
    <row r="901" spans="10:14" ht="57" customHeight="1" x14ac:dyDescent="0.2">
      <c r="J901" s="29">
        <f t="shared" si="56"/>
        <v>0</v>
      </c>
      <c r="K901" s="29">
        <f t="shared" si="57"/>
        <v>0</v>
      </c>
      <c r="L901" s="24">
        <f t="shared" si="58"/>
        <v>1</v>
      </c>
      <c r="M901" s="24" t="str">
        <f>VLOOKUP(L901,mês!A:B,2,0)</f>
        <v>Janeiro</v>
      </c>
      <c r="N901" s="24" t="e">
        <f t="shared" si="59"/>
        <v>#VALUE!</v>
      </c>
    </row>
    <row r="902" spans="10:14" ht="57" customHeight="1" x14ac:dyDescent="0.2">
      <c r="J902" s="29">
        <f t="shared" si="56"/>
        <v>0</v>
      </c>
      <c r="K902" s="29">
        <f t="shared" si="57"/>
        <v>0</v>
      </c>
      <c r="L902" s="24">
        <f t="shared" si="58"/>
        <v>1</v>
      </c>
      <c r="M902" s="24" t="str">
        <f>VLOOKUP(L902,mês!A:B,2,0)</f>
        <v>Janeiro</v>
      </c>
      <c r="N902" s="24" t="e">
        <f t="shared" si="59"/>
        <v>#VALUE!</v>
      </c>
    </row>
    <row r="903" spans="10:14" ht="57" customHeight="1" x14ac:dyDescent="0.2">
      <c r="J903" s="29">
        <f t="shared" si="56"/>
        <v>0</v>
      </c>
      <c r="K903" s="29">
        <f t="shared" si="57"/>
        <v>0</v>
      </c>
      <c r="L903" s="24">
        <f t="shared" si="58"/>
        <v>1</v>
      </c>
      <c r="M903" s="24" t="str">
        <f>VLOOKUP(L903,mês!A:B,2,0)</f>
        <v>Janeiro</v>
      </c>
      <c r="N903" s="24" t="e">
        <f t="shared" si="59"/>
        <v>#VALUE!</v>
      </c>
    </row>
    <row r="904" spans="10:14" ht="57" customHeight="1" x14ac:dyDescent="0.2">
      <c r="J904" s="29">
        <f t="shared" si="56"/>
        <v>0</v>
      </c>
      <c r="K904" s="29">
        <f t="shared" si="57"/>
        <v>0</v>
      </c>
      <c r="L904" s="24">
        <f t="shared" si="58"/>
        <v>1</v>
      </c>
      <c r="M904" s="24" t="str">
        <f>VLOOKUP(L904,mês!A:B,2,0)</f>
        <v>Janeiro</v>
      </c>
      <c r="N904" s="24" t="e">
        <f t="shared" si="59"/>
        <v>#VALUE!</v>
      </c>
    </row>
    <row r="905" spans="10:14" ht="57" customHeight="1" x14ac:dyDescent="0.2">
      <c r="J905" s="29">
        <f t="shared" si="56"/>
        <v>0</v>
      </c>
      <c r="K905" s="29">
        <f t="shared" si="57"/>
        <v>0</v>
      </c>
      <c r="L905" s="24">
        <f t="shared" si="58"/>
        <v>1</v>
      </c>
      <c r="M905" s="24" t="str">
        <f>VLOOKUP(L905,mês!A:B,2,0)</f>
        <v>Janeiro</v>
      </c>
      <c r="N905" s="24" t="e">
        <f t="shared" si="59"/>
        <v>#VALUE!</v>
      </c>
    </row>
    <row r="906" spans="10:14" ht="57" customHeight="1" x14ac:dyDescent="0.2">
      <c r="J906" s="29">
        <f t="shared" si="56"/>
        <v>0</v>
      </c>
      <c r="K906" s="29">
        <f t="shared" si="57"/>
        <v>0</v>
      </c>
      <c r="L906" s="24">
        <f t="shared" si="58"/>
        <v>1</v>
      </c>
      <c r="M906" s="24" t="str">
        <f>VLOOKUP(L906,mês!A:B,2,0)</f>
        <v>Janeiro</v>
      </c>
      <c r="N906" s="24" t="e">
        <f t="shared" si="59"/>
        <v>#VALUE!</v>
      </c>
    </row>
    <row r="907" spans="10:14" ht="57" customHeight="1" x14ac:dyDescent="0.2">
      <c r="J907" s="29">
        <f t="shared" si="56"/>
        <v>0</v>
      </c>
      <c r="K907" s="29">
        <f t="shared" si="57"/>
        <v>0</v>
      </c>
      <c r="L907" s="24">
        <f t="shared" si="58"/>
        <v>1</v>
      </c>
      <c r="M907" s="24" t="str">
        <f>VLOOKUP(L907,mês!A:B,2,0)</f>
        <v>Janeiro</v>
      </c>
      <c r="N907" s="24" t="e">
        <f t="shared" si="59"/>
        <v>#VALUE!</v>
      </c>
    </row>
    <row r="908" spans="10:14" ht="57" customHeight="1" x14ac:dyDescent="0.2">
      <c r="J908" s="29">
        <f t="shared" si="56"/>
        <v>0</v>
      </c>
      <c r="K908" s="29">
        <f t="shared" si="57"/>
        <v>0</v>
      </c>
      <c r="L908" s="24">
        <f t="shared" si="58"/>
        <v>1</v>
      </c>
      <c r="M908" s="24" t="str">
        <f>VLOOKUP(L908,mês!A:B,2,0)</f>
        <v>Janeiro</v>
      </c>
      <c r="N908" s="24" t="e">
        <f t="shared" si="59"/>
        <v>#VALUE!</v>
      </c>
    </row>
    <row r="909" spans="10:14" ht="57" customHeight="1" x14ac:dyDescent="0.2">
      <c r="J909" s="29">
        <f t="shared" si="56"/>
        <v>0</v>
      </c>
      <c r="K909" s="29">
        <f t="shared" si="57"/>
        <v>0</v>
      </c>
      <c r="L909" s="24">
        <f t="shared" si="58"/>
        <v>1</v>
      </c>
      <c r="M909" s="24" t="str">
        <f>VLOOKUP(L909,mês!A:B,2,0)</f>
        <v>Janeiro</v>
      </c>
      <c r="N909" s="24" t="e">
        <f t="shared" si="59"/>
        <v>#VALUE!</v>
      </c>
    </row>
    <row r="910" spans="10:14" ht="57" customHeight="1" x14ac:dyDescent="0.2">
      <c r="J910" s="29">
        <f t="shared" si="56"/>
        <v>0</v>
      </c>
      <c r="K910" s="29">
        <f t="shared" si="57"/>
        <v>0</v>
      </c>
      <c r="L910" s="24">
        <f t="shared" si="58"/>
        <v>1</v>
      </c>
      <c r="M910" s="24" t="str">
        <f>VLOOKUP(L910,mês!A:B,2,0)</f>
        <v>Janeiro</v>
      </c>
      <c r="N910" s="24" t="e">
        <f t="shared" si="59"/>
        <v>#VALUE!</v>
      </c>
    </row>
    <row r="911" spans="10:14" ht="57" customHeight="1" x14ac:dyDescent="0.2">
      <c r="J911" s="29">
        <f t="shared" si="56"/>
        <v>0</v>
      </c>
      <c r="K911" s="29">
        <f t="shared" si="57"/>
        <v>0</v>
      </c>
      <c r="L911" s="24">
        <f t="shared" si="58"/>
        <v>1</v>
      </c>
      <c r="M911" s="24" t="str">
        <f>VLOOKUP(L911,mês!A:B,2,0)</f>
        <v>Janeiro</v>
      </c>
      <c r="N911" s="24" t="e">
        <f t="shared" si="59"/>
        <v>#VALUE!</v>
      </c>
    </row>
    <row r="912" spans="10:14" ht="57" customHeight="1" x14ac:dyDescent="0.2">
      <c r="J912" s="29">
        <f t="shared" si="56"/>
        <v>0</v>
      </c>
      <c r="K912" s="29">
        <f t="shared" si="57"/>
        <v>0</v>
      </c>
      <c r="L912" s="24">
        <f t="shared" si="58"/>
        <v>1</v>
      </c>
      <c r="M912" s="24" t="str">
        <f>VLOOKUP(L912,mês!A:B,2,0)</f>
        <v>Janeiro</v>
      </c>
      <c r="N912" s="24" t="e">
        <f t="shared" si="59"/>
        <v>#VALUE!</v>
      </c>
    </row>
    <row r="913" spans="10:14" ht="57" customHeight="1" x14ac:dyDescent="0.2">
      <c r="J913" s="29">
        <f t="shared" si="56"/>
        <v>0</v>
      </c>
      <c r="K913" s="29">
        <f t="shared" si="57"/>
        <v>0</v>
      </c>
      <c r="L913" s="24">
        <f t="shared" si="58"/>
        <v>1</v>
      </c>
      <c r="M913" s="24" t="str">
        <f>VLOOKUP(L913,mês!A:B,2,0)</f>
        <v>Janeiro</v>
      </c>
      <c r="N913" s="24" t="e">
        <f t="shared" si="59"/>
        <v>#VALUE!</v>
      </c>
    </row>
    <row r="914" spans="10:14" ht="57" customHeight="1" x14ac:dyDescent="0.2">
      <c r="J914" s="29">
        <f t="shared" si="56"/>
        <v>0</v>
      </c>
      <c r="K914" s="29">
        <f t="shared" si="57"/>
        <v>0</v>
      </c>
      <c r="L914" s="24">
        <f t="shared" si="58"/>
        <v>1</v>
      </c>
      <c r="M914" s="24" t="str">
        <f>VLOOKUP(L914,mês!A:B,2,0)</f>
        <v>Janeiro</v>
      </c>
      <c r="N914" s="24" t="e">
        <f t="shared" si="59"/>
        <v>#VALUE!</v>
      </c>
    </row>
    <row r="915" spans="10:14" ht="57" customHeight="1" x14ac:dyDescent="0.2">
      <c r="J915" s="29">
        <f t="shared" si="56"/>
        <v>0</v>
      </c>
      <c r="K915" s="29">
        <f t="shared" si="57"/>
        <v>0</v>
      </c>
      <c r="L915" s="24">
        <f t="shared" si="58"/>
        <v>1</v>
      </c>
      <c r="M915" s="24" t="str">
        <f>VLOOKUP(L915,mês!A:B,2,0)</f>
        <v>Janeiro</v>
      </c>
      <c r="N915" s="24" t="e">
        <f t="shared" si="59"/>
        <v>#VALUE!</v>
      </c>
    </row>
    <row r="916" spans="10:14" ht="57" customHeight="1" x14ac:dyDescent="0.2">
      <c r="J916" s="29">
        <f t="shared" si="56"/>
        <v>0</v>
      </c>
      <c r="K916" s="29">
        <f t="shared" si="57"/>
        <v>0</v>
      </c>
      <c r="L916" s="24">
        <f t="shared" si="58"/>
        <v>1</v>
      </c>
      <c r="M916" s="24" t="str">
        <f>VLOOKUP(L916,mês!A:B,2,0)</f>
        <v>Janeiro</v>
      </c>
      <c r="N916" s="24" t="e">
        <f t="shared" si="59"/>
        <v>#VALUE!</v>
      </c>
    </row>
    <row r="917" spans="10:14" ht="57" customHeight="1" x14ac:dyDescent="0.2">
      <c r="J917" s="29">
        <f t="shared" si="56"/>
        <v>0</v>
      </c>
      <c r="K917" s="29">
        <f t="shared" si="57"/>
        <v>0</v>
      </c>
      <c r="L917" s="24">
        <f t="shared" si="58"/>
        <v>1</v>
      </c>
      <c r="M917" s="24" t="str">
        <f>VLOOKUP(L917,mês!A:B,2,0)</f>
        <v>Janeiro</v>
      </c>
      <c r="N917" s="24" t="e">
        <f t="shared" si="59"/>
        <v>#VALUE!</v>
      </c>
    </row>
    <row r="918" spans="10:14" ht="57" customHeight="1" x14ac:dyDescent="0.2">
      <c r="J918" s="29">
        <f t="shared" si="56"/>
        <v>0</v>
      </c>
      <c r="K918" s="29">
        <f t="shared" si="57"/>
        <v>0</v>
      </c>
      <c r="L918" s="24">
        <f t="shared" si="58"/>
        <v>1</v>
      </c>
      <c r="M918" s="24" t="str">
        <f>VLOOKUP(L918,mês!A:B,2,0)</f>
        <v>Janeiro</v>
      </c>
      <c r="N918" s="24" t="e">
        <f t="shared" si="59"/>
        <v>#VALUE!</v>
      </c>
    </row>
    <row r="919" spans="10:14" ht="57" customHeight="1" x14ac:dyDescent="0.2">
      <c r="J919" s="29">
        <f t="shared" si="56"/>
        <v>0</v>
      </c>
      <c r="K919" s="29">
        <f t="shared" si="57"/>
        <v>0</v>
      </c>
      <c r="L919" s="24">
        <f t="shared" si="58"/>
        <v>1</v>
      </c>
      <c r="M919" s="24" t="str">
        <f>VLOOKUP(L919,mês!A:B,2,0)</f>
        <v>Janeiro</v>
      </c>
      <c r="N919" s="24" t="e">
        <f t="shared" si="59"/>
        <v>#VALUE!</v>
      </c>
    </row>
    <row r="920" spans="10:14" ht="57" customHeight="1" x14ac:dyDescent="0.2">
      <c r="J920" s="29">
        <f t="shared" si="56"/>
        <v>0</v>
      </c>
      <c r="K920" s="29">
        <f t="shared" si="57"/>
        <v>0</v>
      </c>
      <c r="L920" s="24">
        <f t="shared" si="58"/>
        <v>1</v>
      </c>
      <c r="M920" s="24" t="str">
        <f>VLOOKUP(L920,mês!A:B,2,0)</f>
        <v>Janeiro</v>
      </c>
      <c r="N920" s="24" t="e">
        <f t="shared" si="59"/>
        <v>#VALUE!</v>
      </c>
    </row>
    <row r="921" spans="10:14" ht="57" customHeight="1" x14ac:dyDescent="0.2">
      <c r="J921" s="29">
        <f t="shared" si="56"/>
        <v>0</v>
      </c>
      <c r="K921" s="29">
        <f t="shared" si="57"/>
        <v>0</v>
      </c>
      <c r="L921" s="24">
        <f t="shared" si="58"/>
        <v>1</v>
      </c>
      <c r="M921" s="24" t="str">
        <f>VLOOKUP(L921,mês!A:B,2,0)</f>
        <v>Janeiro</v>
      </c>
      <c r="N921" s="24" t="e">
        <f t="shared" si="59"/>
        <v>#VALUE!</v>
      </c>
    </row>
    <row r="922" spans="10:14" ht="57" customHeight="1" x14ac:dyDescent="0.2">
      <c r="J922" s="29">
        <f t="shared" si="56"/>
        <v>0</v>
      </c>
      <c r="K922" s="29">
        <f t="shared" si="57"/>
        <v>0</v>
      </c>
      <c r="L922" s="24">
        <f t="shared" si="58"/>
        <v>1</v>
      </c>
      <c r="M922" s="24" t="str">
        <f>VLOOKUP(L922,mês!A:B,2,0)</f>
        <v>Janeiro</v>
      </c>
      <c r="N922" s="24" t="e">
        <f t="shared" si="59"/>
        <v>#VALUE!</v>
      </c>
    </row>
    <row r="923" spans="10:14" ht="57" customHeight="1" x14ac:dyDescent="0.2">
      <c r="J923" s="29">
        <f t="shared" si="56"/>
        <v>0</v>
      </c>
      <c r="K923" s="29">
        <f t="shared" si="57"/>
        <v>0</v>
      </c>
      <c r="L923" s="24">
        <f t="shared" si="58"/>
        <v>1</v>
      </c>
      <c r="M923" s="24" t="str">
        <f>VLOOKUP(L923,mês!A:B,2,0)</f>
        <v>Janeiro</v>
      </c>
      <c r="N923" s="24" t="e">
        <f t="shared" si="59"/>
        <v>#VALUE!</v>
      </c>
    </row>
    <row r="924" spans="10:14" ht="57" customHeight="1" x14ac:dyDescent="0.2">
      <c r="J924" s="29">
        <f t="shared" si="56"/>
        <v>0</v>
      </c>
      <c r="K924" s="29">
        <f t="shared" si="57"/>
        <v>0</v>
      </c>
      <c r="L924" s="24">
        <f t="shared" si="58"/>
        <v>1</v>
      </c>
      <c r="M924" s="24" t="str">
        <f>VLOOKUP(L924,mês!A:B,2,0)</f>
        <v>Janeiro</v>
      </c>
      <c r="N924" s="24" t="e">
        <f t="shared" si="59"/>
        <v>#VALUE!</v>
      </c>
    </row>
    <row r="925" spans="10:14" ht="57" customHeight="1" x14ac:dyDescent="0.2">
      <c r="J925" s="29">
        <f t="shared" si="56"/>
        <v>0</v>
      </c>
      <c r="K925" s="29">
        <f t="shared" si="57"/>
        <v>0</v>
      </c>
      <c r="L925" s="24">
        <f t="shared" si="58"/>
        <v>1</v>
      </c>
      <c r="M925" s="24" t="str">
        <f>VLOOKUP(L925,mês!A:B,2,0)</f>
        <v>Janeiro</v>
      </c>
      <c r="N925" s="24" t="e">
        <f t="shared" si="59"/>
        <v>#VALUE!</v>
      </c>
    </row>
    <row r="926" spans="10:14" ht="57" customHeight="1" x14ac:dyDescent="0.2">
      <c r="J926" s="29">
        <f t="shared" si="56"/>
        <v>0</v>
      </c>
      <c r="K926" s="29">
        <f t="shared" si="57"/>
        <v>0</v>
      </c>
      <c r="L926" s="24">
        <f t="shared" si="58"/>
        <v>1</v>
      </c>
      <c r="M926" s="24" t="str">
        <f>VLOOKUP(L926,mês!A:B,2,0)</f>
        <v>Janeiro</v>
      </c>
      <c r="N926" s="24" t="e">
        <f t="shared" si="59"/>
        <v>#VALUE!</v>
      </c>
    </row>
    <row r="927" spans="10:14" ht="57" customHeight="1" x14ac:dyDescent="0.2">
      <c r="J927" s="29">
        <f t="shared" si="56"/>
        <v>0</v>
      </c>
      <c r="K927" s="29">
        <f t="shared" si="57"/>
        <v>0</v>
      </c>
      <c r="L927" s="24">
        <f t="shared" si="58"/>
        <v>1</v>
      </c>
      <c r="M927" s="24" t="str">
        <f>VLOOKUP(L927,mês!A:B,2,0)</f>
        <v>Janeiro</v>
      </c>
      <c r="N927" s="24" t="e">
        <f t="shared" si="59"/>
        <v>#VALUE!</v>
      </c>
    </row>
    <row r="928" spans="10:14" ht="57" customHeight="1" x14ac:dyDescent="0.2">
      <c r="J928" s="29">
        <f t="shared" si="56"/>
        <v>0</v>
      </c>
      <c r="K928" s="29">
        <f t="shared" si="57"/>
        <v>0</v>
      </c>
      <c r="L928" s="24">
        <f t="shared" si="58"/>
        <v>1</v>
      </c>
      <c r="M928" s="24" t="str">
        <f>VLOOKUP(L928,mês!A:B,2,0)</f>
        <v>Janeiro</v>
      </c>
      <c r="N928" s="24" t="e">
        <f t="shared" si="59"/>
        <v>#VALUE!</v>
      </c>
    </row>
    <row r="929" spans="10:14" ht="57" customHeight="1" x14ac:dyDescent="0.2">
      <c r="J929" s="29">
        <f t="shared" si="56"/>
        <v>0</v>
      </c>
      <c r="K929" s="29">
        <f t="shared" si="57"/>
        <v>0</v>
      </c>
      <c r="L929" s="24">
        <f t="shared" si="58"/>
        <v>1</v>
      </c>
      <c r="M929" s="24" t="str">
        <f>VLOOKUP(L929,mês!A:B,2,0)</f>
        <v>Janeiro</v>
      </c>
      <c r="N929" s="24" t="e">
        <f t="shared" si="59"/>
        <v>#VALUE!</v>
      </c>
    </row>
    <row r="930" spans="10:14" ht="57" customHeight="1" x14ac:dyDescent="0.2">
      <c r="J930" s="29">
        <f t="shared" si="56"/>
        <v>0</v>
      </c>
      <c r="K930" s="29">
        <f t="shared" si="57"/>
        <v>0</v>
      </c>
      <c r="L930" s="24">
        <f t="shared" si="58"/>
        <v>1</v>
      </c>
      <c r="M930" s="24" t="str">
        <f>VLOOKUP(L930,mês!A:B,2,0)</f>
        <v>Janeiro</v>
      </c>
      <c r="N930" s="24" t="e">
        <f t="shared" si="59"/>
        <v>#VALUE!</v>
      </c>
    </row>
    <row r="931" spans="10:14" ht="57" customHeight="1" x14ac:dyDescent="0.2">
      <c r="J931" s="29">
        <f t="shared" si="56"/>
        <v>0</v>
      </c>
      <c r="K931" s="29">
        <f t="shared" si="57"/>
        <v>0</v>
      </c>
      <c r="L931" s="24">
        <f t="shared" si="58"/>
        <v>1</v>
      </c>
      <c r="M931" s="24" t="str">
        <f>VLOOKUP(L931,mês!A:B,2,0)</f>
        <v>Janeiro</v>
      </c>
      <c r="N931" s="24" t="e">
        <f t="shared" si="59"/>
        <v>#VALUE!</v>
      </c>
    </row>
    <row r="932" spans="10:14" ht="57" customHeight="1" x14ac:dyDescent="0.2">
      <c r="J932" s="29">
        <f t="shared" si="56"/>
        <v>0</v>
      </c>
      <c r="K932" s="29">
        <f t="shared" si="57"/>
        <v>0</v>
      </c>
      <c r="L932" s="24">
        <f t="shared" si="58"/>
        <v>1</v>
      </c>
      <c r="M932" s="24" t="str">
        <f>VLOOKUP(L932,mês!A:B,2,0)</f>
        <v>Janeiro</v>
      </c>
      <c r="N932" s="24" t="e">
        <f t="shared" si="59"/>
        <v>#VALUE!</v>
      </c>
    </row>
    <row r="933" spans="10:14" ht="57" customHeight="1" x14ac:dyDescent="0.2">
      <c r="J933" s="29">
        <f t="shared" si="56"/>
        <v>0</v>
      </c>
      <c r="K933" s="29">
        <f t="shared" si="57"/>
        <v>0</v>
      </c>
      <c r="L933" s="24">
        <f t="shared" si="58"/>
        <v>1</v>
      </c>
      <c r="M933" s="24" t="str">
        <f>VLOOKUP(L933,mês!A:B,2,0)</f>
        <v>Janeiro</v>
      </c>
      <c r="N933" s="24" t="e">
        <f t="shared" si="59"/>
        <v>#VALUE!</v>
      </c>
    </row>
    <row r="934" spans="10:14" ht="57" customHeight="1" x14ac:dyDescent="0.2">
      <c r="J934" s="29">
        <f t="shared" si="56"/>
        <v>0</v>
      </c>
      <c r="K934" s="29">
        <f t="shared" si="57"/>
        <v>0</v>
      </c>
      <c r="L934" s="24">
        <f t="shared" si="58"/>
        <v>1</v>
      </c>
      <c r="M934" s="24" t="str">
        <f>VLOOKUP(L934,mês!A:B,2,0)</f>
        <v>Janeiro</v>
      </c>
      <c r="N934" s="24" t="e">
        <f t="shared" si="59"/>
        <v>#VALUE!</v>
      </c>
    </row>
    <row r="935" spans="10:14" ht="57" customHeight="1" x14ac:dyDescent="0.2">
      <c r="J935" s="29">
        <f t="shared" si="56"/>
        <v>0</v>
      </c>
      <c r="K935" s="29">
        <f t="shared" si="57"/>
        <v>0</v>
      </c>
      <c r="L935" s="24">
        <f t="shared" si="58"/>
        <v>1</v>
      </c>
      <c r="M935" s="24" t="str">
        <f>VLOOKUP(L935,mês!A:B,2,0)</f>
        <v>Janeiro</v>
      </c>
      <c r="N935" s="24" t="e">
        <f t="shared" si="59"/>
        <v>#VALUE!</v>
      </c>
    </row>
    <row r="936" spans="10:14" ht="57" customHeight="1" x14ac:dyDescent="0.2">
      <c r="J936" s="29">
        <f t="shared" si="56"/>
        <v>0</v>
      </c>
      <c r="K936" s="29">
        <f t="shared" si="57"/>
        <v>0</v>
      </c>
      <c r="L936" s="24">
        <f t="shared" si="58"/>
        <v>1</v>
      </c>
      <c r="M936" s="24" t="str">
        <f>VLOOKUP(L936,mês!A:B,2,0)</f>
        <v>Janeiro</v>
      </c>
      <c r="N936" s="24" t="e">
        <f t="shared" si="59"/>
        <v>#VALUE!</v>
      </c>
    </row>
    <row r="937" spans="10:14" ht="57" customHeight="1" x14ac:dyDescent="0.2">
      <c r="J937" s="29">
        <f t="shared" si="56"/>
        <v>0</v>
      </c>
      <c r="K937" s="29">
        <f t="shared" si="57"/>
        <v>0</v>
      </c>
      <c r="L937" s="24">
        <f t="shared" si="58"/>
        <v>1</v>
      </c>
      <c r="M937" s="24" t="str">
        <f>VLOOKUP(L937,mês!A:B,2,0)</f>
        <v>Janeiro</v>
      </c>
      <c r="N937" s="24" t="e">
        <f t="shared" si="59"/>
        <v>#VALUE!</v>
      </c>
    </row>
    <row r="938" spans="10:14" ht="57" customHeight="1" x14ac:dyDescent="0.2">
      <c r="J938" s="29">
        <f t="shared" si="56"/>
        <v>0</v>
      </c>
      <c r="K938" s="29">
        <f t="shared" si="57"/>
        <v>0</v>
      </c>
      <c r="L938" s="24">
        <f t="shared" si="58"/>
        <v>1</v>
      </c>
      <c r="M938" s="24" t="str">
        <f>VLOOKUP(L938,mês!A:B,2,0)</f>
        <v>Janeiro</v>
      </c>
      <c r="N938" s="24" t="e">
        <f t="shared" si="59"/>
        <v>#VALUE!</v>
      </c>
    </row>
    <row r="939" spans="10:14" ht="57" customHeight="1" x14ac:dyDescent="0.2">
      <c r="J939" s="29">
        <f t="shared" si="56"/>
        <v>0</v>
      </c>
      <c r="K939" s="29">
        <f t="shared" si="57"/>
        <v>0</v>
      </c>
      <c r="L939" s="24">
        <f t="shared" si="58"/>
        <v>1</v>
      </c>
      <c r="M939" s="24" t="str">
        <f>VLOOKUP(L939,mês!A:B,2,0)</f>
        <v>Janeiro</v>
      </c>
      <c r="N939" s="24" t="e">
        <f t="shared" si="59"/>
        <v>#VALUE!</v>
      </c>
    </row>
    <row r="940" spans="10:14" ht="57" customHeight="1" x14ac:dyDescent="0.2">
      <c r="J940" s="29">
        <f t="shared" si="56"/>
        <v>0</v>
      </c>
      <c r="K940" s="29">
        <f t="shared" si="57"/>
        <v>0</v>
      </c>
      <c r="L940" s="24">
        <f t="shared" si="58"/>
        <v>1</v>
      </c>
      <c r="M940" s="24" t="str">
        <f>VLOOKUP(L940,mês!A:B,2,0)</f>
        <v>Janeiro</v>
      </c>
      <c r="N940" s="24" t="e">
        <f t="shared" si="59"/>
        <v>#VALUE!</v>
      </c>
    </row>
    <row r="941" spans="10:14" ht="57" customHeight="1" x14ac:dyDescent="0.2">
      <c r="J941" s="29">
        <f t="shared" si="56"/>
        <v>0</v>
      </c>
      <c r="K941" s="29">
        <f t="shared" si="57"/>
        <v>0</v>
      </c>
      <c r="L941" s="24">
        <f t="shared" si="58"/>
        <v>1</v>
      </c>
      <c r="M941" s="24" t="str">
        <f>VLOOKUP(L941,mês!A:B,2,0)</f>
        <v>Janeiro</v>
      </c>
      <c r="N941" s="24" t="e">
        <f t="shared" si="59"/>
        <v>#VALUE!</v>
      </c>
    </row>
    <row r="942" spans="10:14" ht="57" customHeight="1" x14ac:dyDescent="0.2">
      <c r="J942" s="29">
        <f t="shared" si="56"/>
        <v>0</v>
      </c>
      <c r="K942" s="29">
        <f t="shared" si="57"/>
        <v>0</v>
      </c>
      <c r="L942" s="24">
        <f t="shared" si="58"/>
        <v>1</v>
      </c>
      <c r="M942" s="24" t="str">
        <f>VLOOKUP(L942,mês!A:B,2,0)</f>
        <v>Janeiro</v>
      </c>
      <c r="N942" s="24" t="e">
        <f t="shared" si="59"/>
        <v>#VALUE!</v>
      </c>
    </row>
    <row r="943" spans="10:14" ht="57" customHeight="1" x14ac:dyDescent="0.2">
      <c r="J943" s="29">
        <f t="shared" si="56"/>
        <v>0</v>
      </c>
      <c r="K943" s="29">
        <f t="shared" si="57"/>
        <v>0</v>
      </c>
      <c r="L943" s="24">
        <f t="shared" si="58"/>
        <v>1</v>
      </c>
      <c r="M943" s="24" t="str">
        <f>VLOOKUP(L943,mês!A:B,2,0)</f>
        <v>Janeiro</v>
      </c>
      <c r="N943" s="24" t="e">
        <f t="shared" si="59"/>
        <v>#VALUE!</v>
      </c>
    </row>
    <row r="944" spans="10:14" ht="57" customHeight="1" x14ac:dyDescent="0.2">
      <c r="J944" s="29">
        <f t="shared" si="56"/>
        <v>0</v>
      </c>
      <c r="K944" s="29">
        <f t="shared" si="57"/>
        <v>0</v>
      </c>
      <c r="L944" s="24">
        <f t="shared" si="58"/>
        <v>1</v>
      </c>
      <c r="M944" s="24" t="str">
        <f>VLOOKUP(L944,mês!A:B,2,0)</f>
        <v>Janeiro</v>
      </c>
      <c r="N944" s="24" t="e">
        <f t="shared" si="59"/>
        <v>#VALUE!</v>
      </c>
    </row>
    <row r="945" spans="10:14" ht="57" customHeight="1" x14ac:dyDescent="0.2">
      <c r="J945" s="29">
        <f t="shared" si="56"/>
        <v>0</v>
      </c>
      <c r="K945" s="29">
        <f t="shared" si="57"/>
        <v>0</v>
      </c>
      <c r="L945" s="24">
        <f t="shared" si="58"/>
        <v>1</v>
      </c>
      <c r="M945" s="24" t="str">
        <f>VLOOKUP(L945,mês!A:B,2,0)</f>
        <v>Janeiro</v>
      </c>
      <c r="N945" s="24" t="e">
        <f t="shared" si="59"/>
        <v>#VALUE!</v>
      </c>
    </row>
    <row r="946" spans="10:14" ht="57" customHeight="1" x14ac:dyDescent="0.2">
      <c r="J946" s="29">
        <f t="shared" si="56"/>
        <v>0</v>
      </c>
      <c r="K946" s="29">
        <f t="shared" si="57"/>
        <v>0</v>
      </c>
      <c r="L946" s="24">
        <f t="shared" si="58"/>
        <v>1</v>
      </c>
      <c r="M946" s="24" t="str">
        <f>VLOOKUP(L946,mês!A:B,2,0)</f>
        <v>Janeiro</v>
      </c>
      <c r="N946" s="24" t="e">
        <f t="shared" si="59"/>
        <v>#VALUE!</v>
      </c>
    </row>
    <row r="947" spans="10:14" ht="57" customHeight="1" x14ac:dyDescent="0.2">
      <c r="J947" s="29">
        <f t="shared" si="56"/>
        <v>0</v>
      </c>
      <c r="K947" s="29">
        <f t="shared" si="57"/>
        <v>0</v>
      </c>
      <c r="L947" s="24">
        <f t="shared" si="58"/>
        <v>1</v>
      </c>
      <c r="M947" s="24" t="str">
        <f>VLOOKUP(L947,mês!A:B,2,0)</f>
        <v>Janeiro</v>
      </c>
      <c r="N947" s="24" t="e">
        <f t="shared" si="59"/>
        <v>#VALUE!</v>
      </c>
    </row>
    <row r="948" spans="10:14" ht="57" customHeight="1" x14ac:dyDescent="0.2">
      <c r="J948" s="29">
        <f t="shared" si="56"/>
        <v>0</v>
      </c>
      <c r="K948" s="29">
        <f t="shared" si="57"/>
        <v>0</v>
      </c>
      <c r="L948" s="24">
        <f t="shared" si="58"/>
        <v>1</v>
      </c>
      <c r="M948" s="24" t="str">
        <f>VLOOKUP(L948,mês!A:B,2,0)</f>
        <v>Janeiro</v>
      </c>
      <c r="N948" s="24" t="e">
        <f t="shared" si="59"/>
        <v>#VALUE!</v>
      </c>
    </row>
    <row r="949" spans="10:14" ht="57" customHeight="1" x14ac:dyDescent="0.2">
      <c r="J949" s="29">
        <f t="shared" si="56"/>
        <v>0</v>
      </c>
      <c r="K949" s="29">
        <f t="shared" si="57"/>
        <v>0</v>
      </c>
      <c r="L949" s="24">
        <f t="shared" si="58"/>
        <v>1</v>
      </c>
      <c r="M949" s="24" t="str">
        <f>VLOOKUP(L949,mês!A:B,2,0)</f>
        <v>Janeiro</v>
      </c>
      <c r="N949" s="24" t="e">
        <f t="shared" si="59"/>
        <v>#VALUE!</v>
      </c>
    </row>
    <row r="950" spans="10:14" ht="57" customHeight="1" x14ac:dyDescent="0.2">
      <c r="J950" s="29">
        <f t="shared" si="56"/>
        <v>0</v>
      </c>
      <c r="K950" s="29">
        <f t="shared" si="57"/>
        <v>0</v>
      </c>
      <c r="L950" s="24">
        <f t="shared" si="58"/>
        <v>1</v>
      </c>
      <c r="M950" s="24" t="str">
        <f>VLOOKUP(L950,mês!A:B,2,0)</f>
        <v>Janeiro</v>
      </c>
      <c r="N950" s="24" t="e">
        <f t="shared" si="59"/>
        <v>#VALUE!</v>
      </c>
    </row>
    <row r="951" spans="10:14" ht="57" customHeight="1" x14ac:dyDescent="0.2">
      <c r="J951" s="29">
        <f t="shared" si="56"/>
        <v>0</v>
      </c>
      <c r="K951" s="29">
        <f t="shared" si="57"/>
        <v>0</v>
      </c>
      <c r="L951" s="24">
        <f t="shared" si="58"/>
        <v>1</v>
      </c>
      <c r="M951" s="24" t="str">
        <f>VLOOKUP(L951,mês!A:B,2,0)</f>
        <v>Janeiro</v>
      </c>
      <c r="N951" s="24" t="e">
        <f t="shared" si="59"/>
        <v>#VALUE!</v>
      </c>
    </row>
    <row r="952" spans="10:14" ht="57" customHeight="1" x14ac:dyDescent="0.2">
      <c r="J952" s="29">
        <f t="shared" si="56"/>
        <v>0</v>
      </c>
      <c r="K952" s="29">
        <f t="shared" si="57"/>
        <v>0</v>
      </c>
      <c r="L952" s="24">
        <f t="shared" si="58"/>
        <v>1</v>
      </c>
      <c r="M952" s="24" t="str">
        <f>VLOOKUP(L952,mês!A:B,2,0)</f>
        <v>Janeiro</v>
      </c>
      <c r="N952" s="24" t="e">
        <f t="shared" si="59"/>
        <v>#VALUE!</v>
      </c>
    </row>
    <row r="953" spans="10:14" ht="57" customHeight="1" x14ac:dyDescent="0.2">
      <c r="J953" s="29">
        <f t="shared" si="56"/>
        <v>0</v>
      </c>
      <c r="K953" s="29">
        <f t="shared" si="57"/>
        <v>0</v>
      </c>
      <c r="L953" s="24">
        <f t="shared" si="58"/>
        <v>1</v>
      </c>
      <c r="M953" s="24" t="str">
        <f>VLOOKUP(L953,mês!A:B,2,0)</f>
        <v>Janeiro</v>
      </c>
      <c r="N953" s="24" t="e">
        <f t="shared" si="59"/>
        <v>#VALUE!</v>
      </c>
    </row>
    <row r="954" spans="10:14" ht="57" customHeight="1" x14ac:dyDescent="0.2">
      <c r="J954" s="29">
        <f t="shared" si="56"/>
        <v>0</v>
      </c>
      <c r="K954" s="29">
        <f t="shared" si="57"/>
        <v>0</v>
      </c>
      <c r="L954" s="24">
        <f t="shared" si="58"/>
        <v>1</v>
      </c>
      <c r="M954" s="24" t="str">
        <f>VLOOKUP(L954,mês!A:B,2,0)</f>
        <v>Janeiro</v>
      </c>
      <c r="N954" s="24" t="e">
        <f t="shared" si="59"/>
        <v>#VALUE!</v>
      </c>
    </row>
    <row r="955" spans="10:14" ht="57" customHeight="1" x14ac:dyDescent="0.2">
      <c r="J955" s="29">
        <f t="shared" si="56"/>
        <v>0</v>
      </c>
      <c r="K955" s="29">
        <f t="shared" si="57"/>
        <v>0</v>
      </c>
      <c r="L955" s="24">
        <f t="shared" si="58"/>
        <v>1</v>
      </c>
      <c r="M955" s="24" t="str">
        <f>VLOOKUP(L955,mês!A:B,2,0)</f>
        <v>Janeiro</v>
      </c>
      <c r="N955" s="24" t="e">
        <f t="shared" si="59"/>
        <v>#VALUE!</v>
      </c>
    </row>
    <row r="956" spans="10:14" ht="57" customHeight="1" x14ac:dyDescent="0.2">
      <c r="J956" s="29">
        <f t="shared" si="56"/>
        <v>0</v>
      </c>
      <c r="K956" s="29">
        <f t="shared" si="57"/>
        <v>0</v>
      </c>
      <c r="L956" s="24">
        <f t="shared" si="58"/>
        <v>1</v>
      </c>
      <c r="M956" s="24" t="str">
        <f>VLOOKUP(L956,mês!A:B,2,0)</f>
        <v>Janeiro</v>
      </c>
      <c r="N956" s="24" t="e">
        <f t="shared" si="59"/>
        <v>#VALUE!</v>
      </c>
    </row>
    <row r="957" spans="10:14" ht="57" customHeight="1" x14ac:dyDescent="0.2">
      <c r="J957" s="29">
        <f t="shared" si="56"/>
        <v>0</v>
      </c>
      <c r="K957" s="29">
        <f t="shared" si="57"/>
        <v>0</v>
      </c>
      <c r="L957" s="24">
        <f t="shared" si="58"/>
        <v>1</v>
      </c>
      <c r="M957" s="24" t="str">
        <f>VLOOKUP(L957,mês!A:B,2,0)</f>
        <v>Janeiro</v>
      </c>
      <c r="N957" s="24" t="e">
        <f t="shared" si="59"/>
        <v>#VALUE!</v>
      </c>
    </row>
    <row r="958" spans="10:14" ht="57" customHeight="1" x14ac:dyDescent="0.2">
      <c r="J958" s="29">
        <f t="shared" si="56"/>
        <v>0</v>
      </c>
      <c r="K958" s="29">
        <f t="shared" si="57"/>
        <v>0</v>
      </c>
      <c r="L958" s="24">
        <f t="shared" si="58"/>
        <v>1</v>
      </c>
      <c r="M958" s="24" t="str">
        <f>VLOOKUP(L958,mês!A:B,2,0)</f>
        <v>Janeiro</v>
      </c>
      <c r="N958" s="24" t="e">
        <f t="shared" si="59"/>
        <v>#VALUE!</v>
      </c>
    </row>
    <row r="959" spans="10:14" ht="57" customHeight="1" x14ac:dyDescent="0.2">
      <c r="J959" s="29">
        <f t="shared" si="56"/>
        <v>0</v>
      </c>
      <c r="K959" s="29">
        <f t="shared" si="57"/>
        <v>0</v>
      </c>
      <c r="L959" s="24">
        <f t="shared" si="58"/>
        <v>1</v>
      </c>
      <c r="M959" s="24" t="str">
        <f>VLOOKUP(L959,mês!A:B,2,0)</f>
        <v>Janeiro</v>
      </c>
      <c r="N959" s="24" t="e">
        <f t="shared" si="59"/>
        <v>#VALUE!</v>
      </c>
    </row>
    <row r="960" spans="10:14" ht="57" customHeight="1" x14ac:dyDescent="0.2">
      <c r="J960" s="29">
        <f t="shared" si="56"/>
        <v>0</v>
      </c>
      <c r="K960" s="29">
        <f t="shared" si="57"/>
        <v>0</v>
      </c>
      <c r="L960" s="24">
        <f t="shared" si="58"/>
        <v>1</v>
      </c>
      <c r="M960" s="24" t="str">
        <f>VLOOKUP(L960,mês!A:B,2,0)</f>
        <v>Janeiro</v>
      </c>
      <c r="N960" s="24" t="e">
        <f t="shared" si="59"/>
        <v>#VALUE!</v>
      </c>
    </row>
    <row r="961" spans="10:14" ht="57" customHeight="1" x14ac:dyDescent="0.2">
      <c r="J961" s="29">
        <f t="shared" si="56"/>
        <v>0</v>
      </c>
      <c r="K961" s="29">
        <f t="shared" si="57"/>
        <v>0</v>
      </c>
      <c r="L961" s="24">
        <f t="shared" si="58"/>
        <v>1</v>
      </c>
      <c r="M961" s="24" t="str">
        <f>VLOOKUP(L961,mês!A:B,2,0)</f>
        <v>Janeiro</v>
      </c>
      <c r="N961" s="24" t="e">
        <f t="shared" si="59"/>
        <v>#VALUE!</v>
      </c>
    </row>
    <row r="962" spans="10:14" ht="57" customHeight="1" x14ac:dyDescent="0.2">
      <c r="J962" s="29">
        <f t="shared" si="56"/>
        <v>0</v>
      </c>
      <c r="K962" s="29">
        <f t="shared" si="57"/>
        <v>0</v>
      </c>
      <c r="L962" s="24">
        <f t="shared" si="58"/>
        <v>1</v>
      </c>
      <c r="M962" s="24" t="str">
        <f>VLOOKUP(L962,mês!A:B,2,0)</f>
        <v>Janeiro</v>
      </c>
      <c r="N962" s="24" t="e">
        <f t="shared" si="59"/>
        <v>#VALUE!</v>
      </c>
    </row>
    <row r="963" spans="10:14" ht="57" customHeight="1" x14ac:dyDescent="0.2">
      <c r="J963" s="29">
        <f t="shared" ref="J963:J1026" si="60">IF(G963="Não",0,H963)</f>
        <v>0</v>
      </c>
      <c r="K963" s="29">
        <f t="shared" ref="K963:K1026" si="61">IF(G963="Não",H963,0)</f>
        <v>0</v>
      </c>
      <c r="L963" s="24">
        <f t="shared" ref="L963:L1026" si="62">MONTH(B963)</f>
        <v>1</v>
      </c>
      <c r="M963" s="24" t="str">
        <f>VLOOKUP(L963,mês!A:B,2,0)</f>
        <v>Janeiro</v>
      </c>
      <c r="N963" s="24" t="e">
        <f t="shared" ref="N963:N1026" si="63">LEFT(A963,SEARCH("-",A963)-1)</f>
        <v>#VALUE!</v>
      </c>
    </row>
    <row r="964" spans="10:14" ht="57" customHeight="1" x14ac:dyDescent="0.2">
      <c r="J964" s="29">
        <f t="shared" si="60"/>
        <v>0</v>
      </c>
      <c r="K964" s="29">
        <f t="shared" si="61"/>
        <v>0</v>
      </c>
      <c r="L964" s="24">
        <f t="shared" si="62"/>
        <v>1</v>
      </c>
      <c r="M964" s="24" t="str">
        <f>VLOOKUP(L964,mês!A:B,2,0)</f>
        <v>Janeiro</v>
      </c>
      <c r="N964" s="24" t="e">
        <f t="shared" si="63"/>
        <v>#VALUE!</v>
      </c>
    </row>
    <row r="965" spans="10:14" ht="57" customHeight="1" x14ac:dyDescent="0.2">
      <c r="J965" s="29">
        <f t="shared" si="60"/>
        <v>0</v>
      </c>
      <c r="K965" s="29">
        <f t="shared" si="61"/>
        <v>0</v>
      </c>
      <c r="L965" s="24">
        <f t="shared" si="62"/>
        <v>1</v>
      </c>
      <c r="M965" s="24" t="str">
        <f>VLOOKUP(L965,mês!A:B,2,0)</f>
        <v>Janeiro</v>
      </c>
      <c r="N965" s="24" t="e">
        <f t="shared" si="63"/>
        <v>#VALUE!</v>
      </c>
    </row>
    <row r="966" spans="10:14" ht="57" customHeight="1" x14ac:dyDescent="0.2">
      <c r="J966" s="29">
        <f t="shared" si="60"/>
        <v>0</v>
      </c>
      <c r="K966" s="29">
        <f t="shared" si="61"/>
        <v>0</v>
      </c>
      <c r="L966" s="24">
        <f t="shared" si="62"/>
        <v>1</v>
      </c>
      <c r="M966" s="24" t="str">
        <f>VLOOKUP(L966,mês!A:B,2,0)</f>
        <v>Janeiro</v>
      </c>
      <c r="N966" s="24" t="e">
        <f t="shared" si="63"/>
        <v>#VALUE!</v>
      </c>
    </row>
    <row r="967" spans="10:14" ht="57" customHeight="1" x14ac:dyDescent="0.2">
      <c r="J967" s="29">
        <f t="shared" si="60"/>
        <v>0</v>
      </c>
      <c r="K967" s="29">
        <f t="shared" si="61"/>
        <v>0</v>
      </c>
      <c r="L967" s="24">
        <f t="shared" si="62"/>
        <v>1</v>
      </c>
      <c r="M967" s="24" t="str">
        <f>VLOOKUP(L967,mês!A:B,2,0)</f>
        <v>Janeiro</v>
      </c>
      <c r="N967" s="24" t="e">
        <f t="shared" si="63"/>
        <v>#VALUE!</v>
      </c>
    </row>
    <row r="968" spans="10:14" ht="57" customHeight="1" x14ac:dyDescent="0.2">
      <c r="J968" s="29">
        <f t="shared" si="60"/>
        <v>0</v>
      </c>
      <c r="K968" s="29">
        <f t="shared" si="61"/>
        <v>0</v>
      </c>
      <c r="L968" s="24">
        <f t="shared" si="62"/>
        <v>1</v>
      </c>
      <c r="M968" s="24" t="str">
        <f>VLOOKUP(L968,mês!A:B,2,0)</f>
        <v>Janeiro</v>
      </c>
      <c r="N968" s="24" t="e">
        <f t="shared" si="63"/>
        <v>#VALUE!</v>
      </c>
    </row>
    <row r="969" spans="10:14" ht="57" customHeight="1" x14ac:dyDescent="0.2">
      <c r="J969" s="29">
        <f t="shared" si="60"/>
        <v>0</v>
      </c>
      <c r="K969" s="29">
        <f t="shared" si="61"/>
        <v>0</v>
      </c>
      <c r="L969" s="24">
        <f t="shared" si="62"/>
        <v>1</v>
      </c>
      <c r="M969" s="24" t="str">
        <f>VLOOKUP(L969,mês!A:B,2,0)</f>
        <v>Janeiro</v>
      </c>
      <c r="N969" s="24" t="e">
        <f t="shared" si="63"/>
        <v>#VALUE!</v>
      </c>
    </row>
    <row r="970" spans="10:14" ht="57" customHeight="1" x14ac:dyDescent="0.2">
      <c r="J970" s="29">
        <f t="shared" si="60"/>
        <v>0</v>
      </c>
      <c r="K970" s="29">
        <f t="shared" si="61"/>
        <v>0</v>
      </c>
      <c r="L970" s="24">
        <f t="shared" si="62"/>
        <v>1</v>
      </c>
      <c r="M970" s="24" t="str">
        <f>VLOOKUP(L970,mês!A:B,2,0)</f>
        <v>Janeiro</v>
      </c>
      <c r="N970" s="24" t="e">
        <f t="shared" si="63"/>
        <v>#VALUE!</v>
      </c>
    </row>
    <row r="971" spans="10:14" ht="57" customHeight="1" x14ac:dyDescent="0.2">
      <c r="J971" s="29">
        <f t="shared" si="60"/>
        <v>0</v>
      </c>
      <c r="K971" s="29">
        <f t="shared" si="61"/>
        <v>0</v>
      </c>
      <c r="L971" s="24">
        <f t="shared" si="62"/>
        <v>1</v>
      </c>
      <c r="M971" s="24" t="str">
        <f>VLOOKUP(L971,mês!A:B,2,0)</f>
        <v>Janeiro</v>
      </c>
      <c r="N971" s="24" t="e">
        <f t="shared" si="63"/>
        <v>#VALUE!</v>
      </c>
    </row>
    <row r="972" spans="10:14" ht="57" customHeight="1" x14ac:dyDescent="0.2">
      <c r="J972" s="29">
        <f t="shared" si="60"/>
        <v>0</v>
      </c>
      <c r="K972" s="29">
        <f t="shared" si="61"/>
        <v>0</v>
      </c>
      <c r="L972" s="24">
        <f t="shared" si="62"/>
        <v>1</v>
      </c>
      <c r="M972" s="24" t="str">
        <f>VLOOKUP(L972,mês!A:B,2,0)</f>
        <v>Janeiro</v>
      </c>
      <c r="N972" s="24" t="e">
        <f t="shared" si="63"/>
        <v>#VALUE!</v>
      </c>
    </row>
    <row r="973" spans="10:14" ht="57" customHeight="1" x14ac:dyDescent="0.2">
      <c r="J973" s="29">
        <f t="shared" si="60"/>
        <v>0</v>
      </c>
      <c r="K973" s="29">
        <f t="shared" si="61"/>
        <v>0</v>
      </c>
      <c r="L973" s="24">
        <f t="shared" si="62"/>
        <v>1</v>
      </c>
      <c r="M973" s="24" t="str">
        <f>VLOOKUP(L973,mês!A:B,2,0)</f>
        <v>Janeiro</v>
      </c>
      <c r="N973" s="24" t="e">
        <f t="shared" si="63"/>
        <v>#VALUE!</v>
      </c>
    </row>
    <row r="974" spans="10:14" ht="57" customHeight="1" x14ac:dyDescent="0.2">
      <c r="J974" s="29">
        <f t="shared" si="60"/>
        <v>0</v>
      </c>
      <c r="K974" s="29">
        <f t="shared" si="61"/>
        <v>0</v>
      </c>
      <c r="L974" s="24">
        <f t="shared" si="62"/>
        <v>1</v>
      </c>
      <c r="M974" s="24" t="str">
        <f>VLOOKUP(L974,mês!A:B,2,0)</f>
        <v>Janeiro</v>
      </c>
      <c r="N974" s="24" t="e">
        <f t="shared" si="63"/>
        <v>#VALUE!</v>
      </c>
    </row>
    <row r="975" spans="10:14" ht="57" customHeight="1" x14ac:dyDescent="0.2">
      <c r="J975" s="29">
        <f t="shared" si="60"/>
        <v>0</v>
      </c>
      <c r="K975" s="29">
        <f t="shared" si="61"/>
        <v>0</v>
      </c>
      <c r="L975" s="24">
        <f t="shared" si="62"/>
        <v>1</v>
      </c>
      <c r="M975" s="24" t="str">
        <f>VLOOKUP(L975,mês!A:B,2,0)</f>
        <v>Janeiro</v>
      </c>
      <c r="N975" s="24" t="e">
        <f t="shared" si="63"/>
        <v>#VALUE!</v>
      </c>
    </row>
    <row r="976" spans="10:14" ht="57" customHeight="1" x14ac:dyDescent="0.2">
      <c r="J976" s="29">
        <f t="shared" si="60"/>
        <v>0</v>
      </c>
      <c r="K976" s="29">
        <f t="shared" si="61"/>
        <v>0</v>
      </c>
      <c r="L976" s="24">
        <f t="shared" si="62"/>
        <v>1</v>
      </c>
      <c r="M976" s="24" t="str">
        <f>VLOOKUP(L976,mês!A:B,2,0)</f>
        <v>Janeiro</v>
      </c>
      <c r="N976" s="24" t="e">
        <f t="shared" si="63"/>
        <v>#VALUE!</v>
      </c>
    </row>
    <row r="977" spans="10:14" ht="57" customHeight="1" x14ac:dyDescent="0.2">
      <c r="J977" s="29">
        <f t="shared" si="60"/>
        <v>0</v>
      </c>
      <c r="K977" s="29">
        <f t="shared" si="61"/>
        <v>0</v>
      </c>
      <c r="L977" s="24">
        <f t="shared" si="62"/>
        <v>1</v>
      </c>
      <c r="M977" s="24" t="str">
        <f>VLOOKUP(L977,mês!A:B,2,0)</f>
        <v>Janeiro</v>
      </c>
      <c r="N977" s="24" t="e">
        <f t="shared" si="63"/>
        <v>#VALUE!</v>
      </c>
    </row>
    <row r="978" spans="10:14" ht="57" customHeight="1" x14ac:dyDescent="0.2">
      <c r="J978" s="29">
        <f t="shared" si="60"/>
        <v>0</v>
      </c>
      <c r="K978" s="29">
        <f t="shared" si="61"/>
        <v>0</v>
      </c>
      <c r="L978" s="24">
        <f t="shared" si="62"/>
        <v>1</v>
      </c>
      <c r="M978" s="24" t="str">
        <f>VLOOKUP(L978,mês!A:B,2,0)</f>
        <v>Janeiro</v>
      </c>
      <c r="N978" s="24" t="e">
        <f t="shared" si="63"/>
        <v>#VALUE!</v>
      </c>
    </row>
    <row r="979" spans="10:14" ht="57" customHeight="1" x14ac:dyDescent="0.2">
      <c r="J979" s="29">
        <f t="shared" si="60"/>
        <v>0</v>
      </c>
      <c r="K979" s="29">
        <f t="shared" si="61"/>
        <v>0</v>
      </c>
      <c r="L979" s="24">
        <f t="shared" si="62"/>
        <v>1</v>
      </c>
      <c r="M979" s="24" t="str">
        <f>VLOOKUP(L979,mês!A:B,2,0)</f>
        <v>Janeiro</v>
      </c>
      <c r="N979" s="24" t="e">
        <f t="shared" si="63"/>
        <v>#VALUE!</v>
      </c>
    </row>
    <row r="980" spans="10:14" ht="57" customHeight="1" x14ac:dyDescent="0.2">
      <c r="J980" s="29">
        <f t="shared" si="60"/>
        <v>0</v>
      </c>
      <c r="K980" s="29">
        <f t="shared" si="61"/>
        <v>0</v>
      </c>
      <c r="L980" s="24">
        <f t="shared" si="62"/>
        <v>1</v>
      </c>
      <c r="M980" s="24" t="str">
        <f>VLOOKUP(L980,mês!A:B,2,0)</f>
        <v>Janeiro</v>
      </c>
      <c r="N980" s="24" t="e">
        <f t="shared" si="63"/>
        <v>#VALUE!</v>
      </c>
    </row>
    <row r="981" spans="10:14" ht="57" customHeight="1" x14ac:dyDescent="0.2">
      <c r="J981" s="29">
        <f t="shared" si="60"/>
        <v>0</v>
      </c>
      <c r="K981" s="29">
        <f t="shared" si="61"/>
        <v>0</v>
      </c>
      <c r="L981" s="24">
        <f t="shared" si="62"/>
        <v>1</v>
      </c>
      <c r="M981" s="24" t="str">
        <f>VLOOKUP(L981,mês!A:B,2,0)</f>
        <v>Janeiro</v>
      </c>
      <c r="N981" s="24" t="e">
        <f t="shared" si="63"/>
        <v>#VALUE!</v>
      </c>
    </row>
    <row r="982" spans="10:14" ht="57" customHeight="1" x14ac:dyDescent="0.2">
      <c r="J982" s="29">
        <f t="shared" si="60"/>
        <v>0</v>
      </c>
      <c r="K982" s="29">
        <f t="shared" si="61"/>
        <v>0</v>
      </c>
      <c r="L982" s="24">
        <f t="shared" si="62"/>
        <v>1</v>
      </c>
      <c r="M982" s="24" t="str">
        <f>VLOOKUP(L982,mês!A:B,2,0)</f>
        <v>Janeiro</v>
      </c>
      <c r="N982" s="24" t="e">
        <f t="shared" si="63"/>
        <v>#VALUE!</v>
      </c>
    </row>
    <row r="983" spans="10:14" ht="57" customHeight="1" x14ac:dyDescent="0.2">
      <c r="J983" s="29">
        <f t="shared" si="60"/>
        <v>0</v>
      </c>
      <c r="K983" s="29">
        <f t="shared" si="61"/>
        <v>0</v>
      </c>
      <c r="L983" s="24">
        <f t="shared" si="62"/>
        <v>1</v>
      </c>
      <c r="M983" s="24" t="str">
        <f>VLOOKUP(L983,mês!A:B,2,0)</f>
        <v>Janeiro</v>
      </c>
      <c r="N983" s="24" t="e">
        <f t="shared" si="63"/>
        <v>#VALUE!</v>
      </c>
    </row>
    <row r="984" spans="10:14" ht="57" customHeight="1" x14ac:dyDescent="0.2">
      <c r="J984" s="29">
        <f t="shared" si="60"/>
        <v>0</v>
      </c>
      <c r="K984" s="29">
        <f t="shared" si="61"/>
        <v>0</v>
      </c>
      <c r="L984" s="24">
        <f t="shared" si="62"/>
        <v>1</v>
      </c>
      <c r="M984" s="24" t="str">
        <f>VLOOKUP(L984,mês!A:B,2,0)</f>
        <v>Janeiro</v>
      </c>
      <c r="N984" s="24" t="e">
        <f t="shared" si="63"/>
        <v>#VALUE!</v>
      </c>
    </row>
    <row r="985" spans="10:14" ht="57" customHeight="1" x14ac:dyDescent="0.2">
      <c r="J985" s="29">
        <f t="shared" si="60"/>
        <v>0</v>
      </c>
      <c r="K985" s="29">
        <f t="shared" si="61"/>
        <v>0</v>
      </c>
      <c r="L985" s="24">
        <f t="shared" si="62"/>
        <v>1</v>
      </c>
      <c r="M985" s="24" t="str">
        <f>VLOOKUP(L985,mês!A:B,2,0)</f>
        <v>Janeiro</v>
      </c>
      <c r="N985" s="24" t="e">
        <f t="shared" si="63"/>
        <v>#VALUE!</v>
      </c>
    </row>
    <row r="986" spans="10:14" ht="57" customHeight="1" x14ac:dyDescent="0.2">
      <c r="J986" s="29">
        <f t="shared" si="60"/>
        <v>0</v>
      </c>
      <c r="K986" s="29">
        <f t="shared" si="61"/>
        <v>0</v>
      </c>
      <c r="L986" s="24">
        <f t="shared" si="62"/>
        <v>1</v>
      </c>
      <c r="M986" s="24" t="str">
        <f>VLOOKUP(L986,mês!A:B,2,0)</f>
        <v>Janeiro</v>
      </c>
      <c r="N986" s="24" t="e">
        <f t="shared" si="63"/>
        <v>#VALUE!</v>
      </c>
    </row>
    <row r="987" spans="10:14" ht="57" customHeight="1" x14ac:dyDescent="0.2">
      <c r="J987" s="29">
        <f t="shared" si="60"/>
        <v>0</v>
      </c>
      <c r="K987" s="29">
        <f t="shared" si="61"/>
        <v>0</v>
      </c>
      <c r="L987" s="24">
        <f t="shared" si="62"/>
        <v>1</v>
      </c>
      <c r="M987" s="24" t="str">
        <f>VLOOKUP(L987,mês!A:B,2,0)</f>
        <v>Janeiro</v>
      </c>
      <c r="N987" s="24" t="e">
        <f t="shared" si="63"/>
        <v>#VALUE!</v>
      </c>
    </row>
    <row r="988" spans="10:14" ht="57" customHeight="1" x14ac:dyDescent="0.2">
      <c r="J988" s="29">
        <f t="shared" si="60"/>
        <v>0</v>
      </c>
      <c r="K988" s="29">
        <f t="shared" si="61"/>
        <v>0</v>
      </c>
      <c r="L988" s="24">
        <f t="shared" si="62"/>
        <v>1</v>
      </c>
      <c r="M988" s="24" t="str">
        <f>VLOOKUP(L988,mês!A:B,2,0)</f>
        <v>Janeiro</v>
      </c>
      <c r="N988" s="24" t="e">
        <f t="shared" si="63"/>
        <v>#VALUE!</v>
      </c>
    </row>
    <row r="989" spans="10:14" ht="57" customHeight="1" x14ac:dyDescent="0.2">
      <c r="J989" s="29">
        <f t="shared" si="60"/>
        <v>0</v>
      </c>
      <c r="K989" s="29">
        <f t="shared" si="61"/>
        <v>0</v>
      </c>
      <c r="L989" s="24">
        <f t="shared" si="62"/>
        <v>1</v>
      </c>
      <c r="M989" s="24" t="str">
        <f>VLOOKUP(L989,mês!A:B,2,0)</f>
        <v>Janeiro</v>
      </c>
      <c r="N989" s="24" t="e">
        <f t="shared" si="63"/>
        <v>#VALUE!</v>
      </c>
    </row>
    <row r="990" spans="10:14" ht="57" customHeight="1" x14ac:dyDescent="0.2">
      <c r="J990" s="29">
        <f t="shared" si="60"/>
        <v>0</v>
      </c>
      <c r="K990" s="29">
        <f t="shared" si="61"/>
        <v>0</v>
      </c>
      <c r="L990" s="24">
        <f t="shared" si="62"/>
        <v>1</v>
      </c>
      <c r="M990" s="24" t="str">
        <f>VLOOKUP(L990,mês!A:B,2,0)</f>
        <v>Janeiro</v>
      </c>
      <c r="N990" s="24" t="e">
        <f t="shared" si="63"/>
        <v>#VALUE!</v>
      </c>
    </row>
    <row r="991" spans="10:14" ht="57" customHeight="1" x14ac:dyDescent="0.2">
      <c r="J991" s="29">
        <f t="shared" si="60"/>
        <v>0</v>
      </c>
      <c r="K991" s="29">
        <f t="shared" si="61"/>
        <v>0</v>
      </c>
      <c r="L991" s="24">
        <f t="shared" si="62"/>
        <v>1</v>
      </c>
      <c r="M991" s="24" t="str">
        <f>VLOOKUP(L991,mês!A:B,2,0)</f>
        <v>Janeiro</v>
      </c>
      <c r="N991" s="24" t="e">
        <f t="shared" si="63"/>
        <v>#VALUE!</v>
      </c>
    </row>
    <row r="992" spans="10:14" ht="57" customHeight="1" x14ac:dyDescent="0.2">
      <c r="J992" s="29">
        <f t="shared" si="60"/>
        <v>0</v>
      </c>
      <c r="K992" s="29">
        <f t="shared" si="61"/>
        <v>0</v>
      </c>
      <c r="L992" s="24">
        <f t="shared" si="62"/>
        <v>1</v>
      </c>
      <c r="M992" s="24" t="str">
        <f>VLOOKUP(L992,mês!A:B,2,0)</f>
        <v>Janeiro</v>
      </c>
      <c r="N992" s="24" t="e">
        <f t="shared" si="63"/>
        <v>#VALUE!</v>
      </c>
    </row>
    <row r="993" spans="10:14" ht="57" customHeight="1" x14ac:dyDescent="0.2">
      <c r="J993" s="29">
        <f t="shared" si="60"/>
        <v>0</v>
      </c>
      <c r="K993" s="29">
        <f t="shared" si="61"/>
        <v>0</v>
      </c>
      <c r="L993" s="24">
        <f t="shared" si="62"/>
        <v>1</v>
      </c>
      <c r="M993" s="24" t="str">
        <f>VLOOKUP(L993,mês!A:B,2,0)</f>
        <v>Janeiro</v>
      </c>
      <c r="N993" s="24" t="e">
        <f t="shared" si="63"/>
        <v>#VALUE!</v>
      </c>
    </row>
    <row r="994" spans="10:14" ht="57" customHeight="1" x14ac:dyDescent="0.2">
      <c r="J994" s="29">
        <f t="shared" si="60"/>
        <v>0</v>
      </c>
      <c r="K994" s="29">
        <f t="shared" si="61"/>
        <v>0</v>
      </c>
      <c r="L994" s="24">
        <f t="shared" si="62"/>
        <v>1</v>
      </c>
      <c r="M994" s="24" t="str">
        <f>VLOOKUP(L994,mês!A:B,2,0)</f>
        <v>Janeiro</v>
      </c>
      <c r="N994" s="24" t="e">
        <f t="shared" si="63"/>
        <v>#VALUE!</v>
      </c>
    </row>
    <row r="995" spans="10:14" ht="57" customHeight="1" x14ac:dyDescent="0.2">
      <c r="J995" s="29">
        <f t="shared" si="60"/>
        <v>0</v>
      </c>
      <c r="K995" s="29">
        <f t="shared" si="61"/>
        <v>0</v>
      </c>
      <c r="L995" s="24">
        <f t="shared" si="62"/>
        <v>1</v>
      </c>
      <c r="M995" s="24" t="str">
        <f>VLOOKUP(L995,mês!A:B,2,0)</f>
        <v>Janeiro</v>
      </c>
      <c r="N995" s="24" t="e">
        <f t="shared" si="63"/>
        <v>#VALUE!</v>
      </c>
    </row>
    <row r="996" spans="10:14" ht="57" customHeight="1" x14ac:dyDescent="0.2">
      <c r="J996" s="29">
        <f t="shared" si="60"/>
        <v>0</v>
      </c>
      <c r="K996" s="29">
        <f t="shared" si="61"/>
        <v>0</v>
      </c>
      <c r="L996" s="24">
        <f t="shared" si="62"/>
        <v>1</v>
      </c>
      <c r="M996" s="24" t="str">
        <f>VLOOKUP(L996,mês!A:B,2,0)</f>
        <v>Janeiro</v>
      </c>
      <c r="N996" s="24" t="e">
        <f t="shared" si="63"/>
        <v>#VALUE!</v>
      </c>
    </row>
    <row r="997" spans="10:14" ht="57" customHeight="1" x14ac:dyDescent="0.2">
      <c r="J997" s="29">
        <f t="shared" si="60"/>
        <v>0</v>
      </c>
      <c r="K997" s="29">
        <f t="shared" si="61"/>
        <v>0</v>
      </c>
      <c r="L997" s="24">
        <f t="shared" si="62"/>
        <v>1</v>
      </c>
      <c r="M997" s="24" t="str">
        <f>VLOOKUP(L997,mês!A:B,2,0)</f>
        <v>Janeiro</v>
      </c>
      <c r="N997" s="24" t="e">
        <f t="shared" si="63"/>
        <v>#VALUE!</v>
      </c>
    </row>
    <row r="998" spans="10:14" ht="57" customHeight="1" x14ac:dyDescent="0.2">
      <c r="J998" s="29">
        <f t="shared" si="60"/>
        <v>0</v>
      </c>
      <c r="K998" s="29">
        <f t="shared" si="61"/>
        <v>0</v>
      </c>
      <c r="L998" s="24">
        <f t="shared" si="62"/>
        <v>1</v>
      </c>
      <c r="M998" s="24" t="str">
        <f>VLOOKUP(L998,mês!A:B,2,0)</f>
        <v>Janeiro</v>
      </c>
      <c r="N998" s="24" t="e">
        <f t="shared" si="63"/>
        <v>#VALUE!</v>
      </c>
    </row>
    <row r="999" spans="10:14" ht="57" customHeight="1" x14ac:dyDescent="0.2">
      <c r="J999" s="29">
        <f t="shared" si="60"/>
        <v>0</v>
      </c>
      <c r="K999" s="29">
        <f t="shared" si="61"/>
        <v>0</v>
      </c>
      <c r="L999" s="24">
        <f t="shared" si="62"/>
        <v>1</v>
      </c>
      <c r="M999" s="24" t="str">
        <f>VLOOKUP(L999,mês!A:B,2,0)</f>
        <v>Janeiro</v>
      </c>
      <c r="N999" s="24" t="e">
        <f t="shared" si="63"/>
        <v>#VALUE!</v>
      </c>
    </row>
    <row r="1000" spans="10:14" ht="57" customHeight="1" x14ac:dyDescent="0.2">
      <c r="J1000" s="29">
        <f t="shared" si="60"/>
        <v>0</v>
      </c>
      <c r="K1000" s="29">
        <f t="shared" si="61"/>
        <v>0</v>
      </c>
      <c r="L1000" s="24">
        <f t="shared" si="62"/>
        <v>1</v>
      </c>
      <c r="M1000" s="24" t="str">
        <f>VLOOKUP(L1000,mês!A:B,2,0)</f>
        <v>Janeiro</v>
      </c>
      <c r="N1000" s="24" t="e">
        <f t="shared" si="63"/>
        <v>#VALUE!</v>
      </c>
    </row>
    <row r="1001" spans="10:14" ht="57" customHeight="1" x14ac:dyDescent="0.2">
      <c r="J1001" s="29">
        <f t="shared" si="60"/>
        <v>0</v>
      </c>
      <c r="K1001" s="29">
        <f t="shared" si="61"/>
        <v>0</v>
      </c>
      <c r="L1001" s="24">
        <f t="shared" si="62"/>
        <v>1</v>
      </c>
      <c r="M1001" s="24" t="str">
        <f>VLOOKUP(L1001,mês!A:B,2,0)</f>
        <v>Janeiro</v>
      </c>
      <c r="N1001" s="24" t="e">
        <f t="shared" si="63"/>
        <v>#VALUE!</v>
      </c>
    </row>
    <row r="1002" spans="10:14" ht="57" customHeight="1" x14ac:dyDescent="0.2">
      <c r="J1002" s="29">
        <f t="shared" si="60"/>
        <v>0</v>
      </c>
      <c r="K1002" s="29">
        <f t="shared" si="61"/>
        <v>0</v>
      </c>
      <c r="L1002" s="24">
        <f t="shared" si="62"/>
        <v>1</v>
      </c>
      <c r="M1002" s="24" t="str">
        <f>VLOOKUP(L1002,mês!A:B,2,0)</f>
        <v>Janeiro</v>
      </c>
      <c r="N1002" s="24" t="e">
        <f t="shared" si="63"/>
        <v>#VALUE!</v>
      </c>
    </row>
    <row r="1003" spans="10:14" ht="57" customHeight="1" x14ac:dyDescent="0.2">
      <c r="J1003" s="29">
        <f t="shared" si="60"/>
        <v>0</v>
      </c>
      <c r="K1003" s="29">
        <f t="shared" si="61"/>
        <v>0</v>
      </c>
      <c r="L1003" s="24">
        <f t="shared" si="62"/>
        <v>1</v>
      </c>
      <c r="M1003" s="24" t="str">
        <f>VLOOKUP(L1003,mês!A:B,2,0)</f>
        <v>Janeiro</v>
      </c>
      <c r="N1003" s="24" t="e">
        <f t="shared" si="63"/>
        <v>#VALUE!</v>
      </c>
    </row>
    <row r="1004" spans="10:14" ht="57" customHeight="1" x14ac:dyDescent="0.2">
      <c r="J1004" s="29">
        <f t="shared" si="60"/>
        <v>0</v>
      </c>
      <c r="K1004" s="29">
        <f t="shared" si="61"/>
        <v>0</v>
      </c>
      <c r="L1004" s="24">
        <f t="shared" si="62"/>
        <v>1</v>
      </c>
      <c r="M1004" s="24" t="str">
        <f>VLOOKUP(L1004,mês!A:B,2,0)</f>
        <v>Janeiro</v>
      </c>
      <c r="N1004" s="24" t="e">
        <f t="shared" si="63"/>
        <v>#VALUE!</v>
      </c>
    </row>
    <row r="1005" spans="10:14" ht="57" customHeight="1" x14ac:dyDescent="0.2">
      <c r="J1005" s="29">
        <f t="shared" si="60"/>
        <v>0</v>
      </c>
      <c r="K1005" s="29">
        <f t="shared" si="61"/>
        <v>0</v>
      </c>
      <c r="L1005" s="24">
        <f t="shared" si="62"/>
        <v>1</v>
      </c>
      <c r="M1005" s="24" t="str">
        <f>VLOOKUP(L1005,mês!A:B,2,0)</f>
        <v>Janeiro</v>
      </c>
      <c r="N1005" s="24" t="e">
        <f t="shared" si="63"/>
        <v>#VALUE!</v>
      </c>
    </row>
    <row r="1006" spans="10:14" ht="57" customHeight="1" x14ac:dyDescent="0.2">
      <c r="J1006" s="29">
        <f t="shared" si="60"/>
        <v>0</v>
      </c>
      <c r="K1006" s="29">
        <f t="shared" si="61"/>
        <v>0</v>
      </c>
      <c r="L1006" s="24">
        <f t="shared" si="62"/>
        <v>1</v>
      </c>
      <c r="M1006" s="24" t="str">
        <f>VLOOKUP(L1006,mês!A:B,2,0)</f>
        <v>Janeiro</v>
      </c>
      <c r="N1006" s="24" t="e">
        <f t="shared" si="63"/>
        <v>#VALUE!</v>
      </c>
    </row>
    <row r="1007" spans="10:14" ht="57" customHeight="1" x14ac:dyDescent="0.2">
      <c r="J1007" s="29">
        <f t="shared" si="60"/>
        <v>0</v>
      </c>
      <c r="K1007" s="29">
        <f t="shared" si="61"/>
        <v>0</v>
      </c>
      <c r="L1007" s="24">
        <f t="shared" si="62"/>
        <v>1</v>
      </c>
      <c r="M1007" s="24" t="str">
        <f>VLOOKUP(L1007,mês!A:B,2,0)</f>
        <v>Janeiro</v>
      </c>
      <c r="N1007" s="24" t="e">
        <f t="shared" si="63"/>
        <v>#VALUE!</v>
      </c>
    </row>
    <row r="1008" spans="10:14" ht="57" customHeight="1" x14ac:dyDescent="0.2">
      <c r="J1008" s="29">
        <f t="shared" si="60"/>
        <v>0</v>
      </c>
      <c r="K1008" s="29">
        <f t="shared" si="61"/>
        <v>0</v>
      </c>
      <c r="L1008" s="24">
        <f t="shared" si="62"/>
        <v>1</v>
      </c>
      <c r="M1008" s="24" t="str">
        <f>VLOOKUP(L1008,mês!A:B,2,0)</f>
        <v>Janeiro</v>
      </c>
      <c r="N1008" s="24" t="e">
        <f t="shared" si="63"/>
        <v>#VALUE!</v>
      </c>
    </row>
    <row r="1009" spans="10:14" ht="57" customHeight="1" x14ac:dyDescent="0.2">
      <c r="J1009" s="29">
        <f t="shared" si="60"/>
        <v>0</v>
      </c>
      <c r="K1009" s="29">
        <f t="shared" si="61"/>
        <v>0</v>
      </c>
      <c r="L1009" s="24">
        <f t="shared" si="62"/>
        <v>1</v>
      </c>
      <c r="M1009" s="24" t="str">
        <f>VLOOKUP(L1009,mês!A:B,2,0)</f>
        <v>Janeiro</v>
      </c>
      <c r="N1009" s="24" t="e">
        <f t="shared" si="63"/>
        <v>#VALUE!</v>
      </c>
    </row>
    <row r="1010" spans="10:14" ht="57" customHeight="1" x14ac:dyDescent="0.2">
      <c r="J1010" s="29">
        <f t="shared" si="60"/>
        <v>0</v>
      </c>
      <c r="K1010" s="29">
        <f t="shared" si="61"/>
        <v>0</v>
      </c>
      <c r="L1010" s="24">
        <f t="shared" si="62"/>
        <v>1</v>
      </c>
      <c r="M1010" s="24" t="str">
        <f>VLOOKUP(L1010,mês!A:B,2,0)</f>
        <v>Janeiro</v>
      </c>
      <c r="N1010" s="24" t="e">
        <f t="shared" si="63"/>
        <v>#VALUE!</v>
      </c>
    </row>
    <row r="1011" spans="10:14" ht="57" customHeight="1" x14ac:dyDescent="0.2">
      <c r="J1011" s="29">
        <f t="shared" si="60"/>
        <v>0</v>
      </c>
      <c r="K1011" s="29">
        <f t="shared" si="61"/>
        <v>0</v>
      </c>
      <c r="L1011" s="24">
        <f t="shared" si="62"/>
        <v>1</v>
      </c>
      <c r="M1011" s="24" t="str">
        <f>VLOOKUP(L1011,mês!A:B,2,0)</f>
        <v>Janeiro</v>
      </c>
      <c r="N1011" s="24" t="e">
        <f t="shared" si="63"/>
        <v>#VALUE!</v>
      </c>
    </row>
    <row r="1012" spans="10:14" ht="57" customHeight="1" x14ac:dyDescent="0.2">
      <c r="J1012" s="29">
        <f t="shared" si="60"/>
        <v>0</v>
      </c>
      <c r="K1012" s="29">
        <f t="shared" si="61"/>
        <v>0</v>
      </c>
      <c r="L1012" s="24">
        <f t="shared" si="62"/>
        <v>1</v>
      </c>
      <c r="M1012" s="24" t="str">
        <f>VLOOKUP(L1012,mês!A:B,2,0)</f>
        <v>Janeiro</v>
      </c>
      <c r="N1012" s="24" t="e">
        <f t="shared" si="63"/>
        <v>#VALUE!</v>
      </c>
    </row>
    <row r="1013" spans="10:14" ht="57" customHeight="1" x14ac:dyDescent="0.2">
      <c r="J1013" s="29">
        <f t="shared" si="60"/>
        <v>0</v>
      </c>
      <c r="K1013" s="29">
        <f t="shared" si="61"/>
        <v>0</v>
      </c>
      <c r="L1013" s="24">
        <f t="shared" si="62"/>
        <v>1</v>
      </c>
      <c r="M1013" s="24" t="str">
        <f>VLOOKUP(L1013,mês!A:B,2,0)</f>
        <v>Janeiro</v>
      </c>
      <c r="N1013" s="24" t="e">
        <f t="shared" si="63"/>
        <v>#VALUE!</v>
      </c>
    </row>
    <row r="1014" spans="10:14" ht="57" customHeight="1" x14ac:dyDescent="0.2">
      <c r="J1014" s="29">
        <f t="shared" si="60"/>
        <v>0</v>
      </c>
      <c r="K1014" s="29">
        <f t="shared" si="61"/>
        <v>0</v>
      </c>
      <c r="L1014" s="24">
        <f t="shared" si="62"/>
        <v>1</v>
      </c>
      <c r="M1014" s="24" t="str">
        <f>VLOOKUP(L1014,mês!A:B,2,0)</f>
        <v>Janeiro</v>
      </c>
      <c r="N1014" s="24" t="e">
        <f t="shared" si="63"/>
        <v>#VALUE!</v>
      </c>
    </row>
    <row r="1015" spans="10:14" ht="57" customHeight="1" x14ac:dyDescent="0.2">
      <c r="J1015" s="29">
        <f t="shared" si="60"/>
        <v>0</v>
      </c>
      <c r="K1015" s="29">
        <f t="shared" si="61"/>
        <v>0</v>
      </c>
      <c r="L1015" s="24">
        <f t="shared" si="62"/>
        <v>1</v>
      </c>
      <c r="M1015" s="24" t="str">
        <f>VLOOKUP(L1015,mês!A:B,2,0)</f>
        <v>Janeiro</v>
      </c>
      <c r="N1015" s="24" t="e">
        <f t="shared" si="63"/>
        <v>#VALUE!</v>
      </c>
    </row>
    <row r="1016" spans="10:14" ht="57" customHeight="1" x14ac:dyDescent="0.2">
      <c r="J1016" s="29">
        <f t="shared" si="60"/>
        <v>0</v>
      </c>
      <c r="K1016" s="29">
        <f t="shared" si="61"/>
        <v>0</v>
      </c>
      <c r="L1016" s="24">
        <f t="shared" si="62"/>
        <v>1</v>
      </c>
      <c r="M1016" s="24" t="str">
        <f>VLOOKUP(L1016,mês!A:B,2,0)</f>
        <v>Janeiro</v>
      </c>
      <c r="N1016" s="24" t="e">
        <f t="shared" si="63"/>
        <v>#VALUE!</v>
      </c>
    </row>
    <row r="1017" spans="10:14" ht="57" customHeight="1" x14ac:dyDescent="0.2">
      <c r="J1017" s="29">
        <f t="shared" si="60"/>
        <v>0</v>
      </c>
      <c r="K1017" s="29">
        <f t="shared" si="61"/>
        <v>0</v>
      </c>
      <c r="L1017" s="24">
        <f t="shared" si="62"/>
        <v>1</v>
      </c>
      <c r="M1017" s="24" t="str">
        <f>VLOOKUP(L1017,mês!A:B,2,0)</f>
        <v>Janeiro</v>
      </c>
      <c r="N1017" s="24" t="e">
        <f t="shared" si="63"/>
        <v>#VALUE!</v>
      </c>
    </row>
    <row r="1018" spans="10:14" ht="57" customHeight="1" x14ac:dyDescent="0.2">
      <c r="J1018" s="29">
        <f t="shared" si="60"/>
        <v>0</v>
      </c>
      <c r="K1018" s="29">
        <f t="shared" si="61"/>
        <v>0</v>
      </c>
      <c r="L1018" s="24">
        <f t="shared" si="62"/>
        <v>1</v>
      </c>
      <c r="M1018" s="24" t="str">
        <f>VLOOKUP(L1018,mês!A:B,2,0)</f>
        <v>Janeiro</v>
      </c>
      <c r="N1018" s="24" t="e">
        <f t="shared" si="63"/>
        <v>#VALUE!</v>
      </c>
    </row>
    <row r="1019" spans="10:14" ht="57" customHeight="1" x14ac:dyDescent="0.2">
      <c r="J1019" s="29">
        <f t="shared" si="60"/>
        <v>0</v>
      </c>
      <c r="K1019" s="29">
        <f t="shared" si="61"/>
        <v>0</v>
      </c>
      <c r="L1019" s="24">
        <f t="shared" si="62"/>
        <v>1</v>
      </c>
      <c r="M1019" s="24" t="str">
        <f>VLOOKUP(L1019,mês!A:B,2,0)</f>
        <v>Janeiro</v>
      </c>
      <c r="N1019" s="24" t="e">
        <f t="shared" si="63"/>
        <v>#VALUE!</v>
      </c>
    </row>
    <row r="1020" spans="10:14" ht="57" customHeight="1" x14ac:dyDescent="0.2">
      <c r="J1020" s="29">
        <f t="shared" si="60"/>
        <v>0</v>
      </c>
      <c r="K1020" s="29">
        <f t="shared" si="61"/>
        <v>0</v>
      </c>
      <c r="L1020" s="24">
        <f t="shared" si="62"/>
        <v>1</v>
      </c>
      <c r="M1020" s="24" t="str">
        <f>VLOOKUP(L1020,mês!A:B,2,0)</f>
        <v>Janeiro</v>
      </c>
      <c r="N1020" s="24" t="e">
        <f t="shared" si="63"/>
        <v>#VALUE!</v>
      </c>
    </row>
    <row r="1021" spans="10:14" ht="57" customHeight="1" x14ac:dyDescent="0.2">
      <c r="J1021" s="29">
        <f t="shared" si="60"/>
        <v>0</v>
      </c>
      <c r="K1021" s="29">
        <f t="shared" si="61"/>
        <v>0</v>
      </c>
      <c r="L1021" s="24">
        <f t="shared" si="62"/>
        <v>1</v>
      </c>
      <c r="M1021" s="24" t="str">
        <f>VLOOKUP(L1021,mês!A:B,2,0)</f>
        <v>Janeiro</v>
      </c>
      <c r="N1021" s="24" t="e">
        <f t="shared" si="63"/>
        <v>#VALUE!</v>
      </c>
    </row>
    <row r="1022" spans="10:14" ht="57" customHeight="1" x14ac:dyDescent="0.2">
      <c r="J1022" s="29">
        <f t="shared" si="60"/>
        <v>0</v>
      </c>
      <c r="K1022" s="29">
        <f t="shared" si="61"/>
        <v>0</v>
      </c>
      <c r="L1022" s="24">
        <f t="shared" si="62"/>
        <v>1</v>
      </c>
      <c r="M1022" s="24" t="str">
        <f>VLOOKUP(L1022,mês!A:B,2,0)</f>
        <v>Janeiro</v>
      </c>
      <c r="N1022" s="24" t="e">
        <f t="shared" si="63"/>
        <v>#VALUE!</v>
      </c>
    </row>
    <row r="1023" spans="10:14" ht="57" customHeight="1" x14ac:dyDescent="0.2">
      <c r="J1023" s="29">
        <f t="shared" si="60"/>
        <v>0</v>
      </c>
      <c r="K1023" s="29">
        <f t="shared" si="61"/>
        <v>0</v>
      </c>
      <c r="L1023" s="24">
        <f t="shared" si="62"/>
        <v>1</v>
      </c>
      <c r="M1023" s="24" t="str">
        <f>VLOOKUP(L1023,mês!A:B,2,0)</f>
        <v>Janeiro</v>
      </c>
      <c r="N1023" s="24" t="e">
        <f t="shared" si="63"/>
        <v>#VALUE!</v>
      </c>
    </row>
    <row r="1024" spans="10:14" ht="57" customHeight="1" x14ac:dyDescent="0.2">
      <c r="J1024" s="29">
        <f t="shared" si="60"/>
        <v>0</v>
      </c>
      <c r="K1024" s="29">
        <f t="shared" si="61"/>
        <v>0</v>
      </c>
      <c r="L1024" s="24">
        <f t="shared" si="62"/>
        <v>1</v>
      </c>
      <c r="M1024" s="24" t="str">
        <f>VLOOKUP(L1024,mês!A:B,2,0)</f>
        <v>Janeiro</v>
      </c>
      <c r="N1024" s="24" t="e">
        <f t="shared" si="63"/>
        <v>#VALUE!</v>
      </c>
    </row>
    <row r="1025" spans="10:14" ht="57" customHeight="1" x14ac:dyDescent="0.2">
      <c r="J1025" s="29">
        <f t="shared" si="60"/>
        <v>0</v>
      </c>
      <c r="K1025" s="29">
        <f t="shared" si="61"/>
        <v>0</v>
      </c>
      <c r="L1025" s="24">
        <f t="shared" si="62"/>
        <v>1</v>
      </c>
      <c r="M1025" s="24" t="str">
        <f>VLOOKUP(L1025,mês!A:B,2,0)</f>
        <v>Janeiro</v>
      </c>
      <c r="N1025" s="24" t="e">
        <f t="shared" si="63"/>
        <v>#VALUE!</v>
      </c>
    </row>
    <row r="1026" spans="10:14" ht="57" customHeight="1" x14ac:dyDescent="0.2">
      <c r="J1026" s="29">
        <f t="shared" si="60"/>
        <v>0</v>
      </c>
      <c r="K1026" s="29">
        <f t="shared" si="61"/>
        <v>0</v>
      </c>
      <c r="L1026" s="24">
        <f t="shared" si="62"/>
        <v>1</v>
      </c>
      <c r="M1026" s="24" t="str">
        <f>VLOOKUP(L1026,mês!A:B,2,0)</f>
        <v>Janeiro</v>
      </c>
      <c r="N1026" s="24" t="e">
        <f t="shared" si="63"/>
        <v>#VALUE!</v>
      </c>
    </row>
    <row r="1027" spans="10:14" ht="57" customHeight="1" x14ac:dyDescent="0.2">
      <c r="J1027" s="29">
        <f t="shared" ref="J1027:J1090" si="64">IF(G1027="Não",0,H1027)</f>
        <v>0</v>
      </c>
      <c r="K1027" s="29">
        <f t="shared" ref="K1027:K1090" si="65">IF(G1027="Não",H1027,0)</f>
        <v>0</v>
      </c>
      <c r="L1027" s="24">
        <f t="shared" ref="L1027:L1090" si="66">MONTH(B1027)</f>
        <v>1</v>
      </c>
      <c r="M1027" s="24" t="str">
        <f>VLOOKUP(L1027,mês!A:B,2,0)</f>
        <v>Janeiro</v>
      </c>
      <c r="N1027" s="24" t="e">
        <f t="shared" ref="N1027:N1090" si="67">LEFT(A1027,SEARCH("-",A1027)-1)</f>
        <v>#VALUE!</v>
      </c>
    </row>
    <row r="1028" spans="10:14" ht="57" customHeight="1" x14ac:dyDescent="0.2">
      <c r="J1028" s="29">
        <f t="shared" si="64"/>
        <v>0</v>
      </c>
      <c r="K1028" s="29">
        <f t="shared" si="65"/>
        <v>0</v>
      </c>
      <c r="L1028" s="24">
        <f t="shared" si="66"/>
        <v>1</v>
      </c>
      <c r="M1028" s="24" t="str">
        <f>VLOOKUP(L1028,mês!A:B,2,0)</f>
        <v>Janeiro</v>
      </c>
      <c r="N1028" s="24" t="e">
        <f t="shared" si="67"/>
        <v>#VALUE!</v>
      </c>
    </row>
    <row r="1029" spans="10:14" ht="57" customHeight="1" x14ac:dyDescent="0.2">
      <c r="J1029" s="29">
        <f t="shared" si="64"/>
        <v>0</v>
      </c>
      <c r="K1029" s="29">
        <f t="shared" si="65"/>
        <v>0</v>
      </c>
      <c r="L1029" s="24">
        <f t="shared" si="66"/>
        <v>1</v>
      </c>
      <c r="M1029" s="24" t="str">
        <f>VLOOKUP(L1029,mês!A:B,2,0)</f>
        <v>Janeiro</v>
      </c>
      <c r="N1029" s="24" t="e">
        <f t="shared" si="67"/>
        <v>#VALUE!</v>
      </c>
    </row>
    <row r="1030" spans="10:14" ht="57" customHeight="1" x14ac:dyDescent="0.2">
      <c r="J1030" s="29">
        <f t="shared" si="64"/>
        <v>0</v>
      </c>
      <c r="K1030" s="29">
        <f t="shared" si="65"/>
        <v>0</v>
      </c>
      <c r="L1030" s="24">
        <f t="shared" si="66"/>
        <v>1</v>
      </c>
      <c r="M1030" s="24" t="str">
        <f>VLOOKUP(L1030,mês!A:B,2,0)</f>
        <v>Janeiro</v>
      </c>
      <c r="N1030" s="24" t="e">
        <f t="shared" si="67"/>
        <v>#VALUE!</v>
      </c>
    </row>
    <row r="1031" spans="10:14" ht="57" customHeight="1" x14ac:dyDescent="0.2">
      <c r="J1031" s="29">
        <f t="shared" si="64"/>
        <v>0</v>
      </c>
      <c r="K1031" s="29">
        <f t="shared" si="65"/>
        <v>0</v>
      </c>
      <c r="L1031" s="24">
        <f t="shared" si="66"/>
        <v>1</v>
      </c>
      <c r="M1031" s="24" t="str">
        <f>VLOOKUP(L1031,mês!A:B,2,0)</f>
        <v>Janeiro</v>
      </c>
      <c r="N1031" s="24" t="e">
        <f t="shared" si="67"/>
        <v>#VALUE!</v>
      </c>
    </row>
    <row r="1032" spans="10:14" ht="57" customHeight="1" x14ac:dyDescent="0.2">
      <c r="J1032" s="29">
        <f t="shared" si="64"/>
        <v>0</v>
      </c>
      <c r="K1032" s="29">
        <f t="shared" si="65"/>
        <v>0</v>
      </c>
      <c r="L1032" s="24">
        <f t="shared" si="66"/>
        <v>1</v>
      </c>
      <c r="M1032" s="24" t="str">
        <f>VLOOKUP(L1032,mês!A:B,2,0)</f>
        <v>Janeiro</v>
      </c>
      <c r="N1032" s="24" t="e">
        <f t="shared" si="67"/>
        <v>#VALUE!</v>
      </c>
    </row>
    <row r="1033" spans="10:14" ht="57" customHeight="1" x14ac:dyDescent="0.2">
      <c r="J1033" s="29">
        <f t="shared" si="64"/>
        <v>0</v>
      </c>
      <c r="K1033" s="29">
        <f t="shared" si="65"/>
        <v>0</v>
      </c>
      <c r="L1033" s="24">
        <f t="shared" si="66"/>
        <v>1</v>
      </c>
      <c r="M1033" s="24" t="str">
        <f>VLOOKUP(L1033,mês!A:B,2,0)</f>
        <v>Janeiro</v>
      </c>
      <c r="N1033" s="24" t="e">
        <f t="shared" si="67"/>
        <v>#VALUE!</v>
      </c>
    </row>
    <row r="1034" spans="10:14" ht="57" customHeight="1" x14ac:dyDescent="0.2">
      <c r="J1034" s="29">
        <f t="shared" si="64"/>
        <v>0</v>
      </c>
      <c r="K1034" s="29">
        <f t="shared" si="65"/>
        <v>0</v>
      </c>
      <c r="L1034" s="24">
        <f t="shared" si="66"/>
        <v>1</v>
      </c>
      <c r="M1034" s="24" t="str">
        <f>VLOOKUP(L1034,mês!A:B,2,0)</f>
        <v>Janeiro</v>
      </c>
      <c r="N1034" s="24" t="e">
        <f t="shared" si="67"/>
        <v>#VALUE!</v>
      </c>
    </row>
    <row r="1035" spans="10:14" ht="57" customHeight="1" x14ac:dyDescent="0.2">
      <c r="J1035" s="29">
        <f t="shared" si="64"/>
        <v>0</v>
      </c>
      <c r="K1035" s="29">
        <f t="shared" si="65"/>
        <v>0</v>
      </c>
      <c r="L1035" s="24">
        <f t="shared" si="66"/>
        <v>1</v>
      </c>
      <c r="M1035" s="24" t="str">
        <f>VLOOKUP(L1035,mês!A:B,2,0)</f>
        <v>Janeiro</v>
      </c>
      <c r="N1035" s="24" t="e">
        <f t="shared" si="67"/>
        <v>#VALUE!</v>
      </c>
    </row>
    <row r="1036" spans="10:14" ht="57" customHeight="1" x14ac:dyDescent="0.2">
      <c r="J1036" s="29">
        <f t="shared" si="64"/>
        <v>0</v>
      </c>
      <c r="K1036" s="29">
        <f t="shared" si="65"/>
        <v>0</v>
      </c>
      <c r="L1036" s="24">
        <f t="shared" si="66"/>
        <v>1</v>
      </c>
      <c r="M1036" s="24" t="str">
        <f>VLOOKUP(L1036,mês!A:B,2,0)</f>
        <v>Janeiro</v>
      </c>
      <c r="N1036" s="24" t="e">
        <f t="shared" si="67"/>
        <v>#VALUE!</v>
      </c>
    </row>
    <row r="1037" spans="10:14" ht="57" customHeight="1" x14ac:dyDescent="0.2">
      <c r="J1037" s="29">
        <f t="shared" si="64"/>
        <v>0</v>
      </c>
      <c r="K1037" s="29">
        <f t="shared" si="65"/>
        <v>0</v>
      </c>
      <c r="L1037" s="24">
        <f t="shared" si="66"/>
        <v>1</v>
      </c>
      <c r="M1037" s="24" t="str">
        <f>VLOOKUP(L1037,mês!A:B,2,0)</f>
        <v>Janeiro</v>
      </c>
      <c r="N1037" s="24" t="e">
        <f t="shared" si="67"/>
        <v>#VALUE!</v>
      </c>
    </row>
    <row r="1038" spans="10:14" ht="57" customHeight="1" x14ac:dyDescent="0.2">
      <c r="J1038" s="29">
        <f t="shared" si="64"/>
        <v>0</v>
      </c>
      <c r="K1038" s="29">
        <f t="shared" si="65"/>
        <v>0</v>
      </c>
      <c r="L1038" s="24">
        <f t="shared" si="66"/>
        <v>1</v>
      </c>
      <c r="M1038" s="24" t="str">
        <f>VLOOKUP(L1038,mês!A:B,2,0)</f>
        <v>Janeiro</v>
      </c>
      <c r="N1038" s="24" t="e">
        <f t="shared" si="67"/>
        <v>#VALUE!</v>
      </c>
    </row>
    <row r="1039" spans="10:14" ht="57" customHeight="1" x14ac:dyDescent="0.2">
      <c r="J1039" s="29">
        <f t="shared" si="64"/>
        <v>0</v>
      </c>
      <c r="K1039" s="29">
        <f t="shared" si="65"/>
        <v>0</v>
      </c>
      <c r="L1039" s="24">
        <f t="shared" si="66"/>
        <v>1</v>
      </c>
      <c r="M1039" s="24" t="str">
        <f>VLOOKUP(L1039,mês!A:B,2,0)</f>
        <v>Janeiro</v>
      </c>
      <c r="N1039" s="24" t="e">
        <f t="shared" si="67"/>
        <v>#VALUE!</v>
      </c>
    </row>
    <row r="1040" spans="10:14" ht="57" customHeight="1" x14ac:dyDescent="0.2">
      <c r="J1040" s="29">
        <f t="shared" si="64"/>
        <v>0</v>
      </c>
      <c r="K1040" s="29">
        <f t="shared" si="65"/>
        <v>0</v>
      </c>
      <c r="L1040" s="24">
        <f t="shared" si="66"/>
        <v>1</v>
      </c>
      <c r="M1040" s="24" t="str">
        <f>VLOOKUP(L1040,mês!A:B,2,0)</f>
        <v>Janeiro</v>
      </c>
      <c r="N1040" s="24" t="e">
        <f t="shared" si="67"/>
        <v>#VALUE!</v>
      </c>
    </row>
    <row r="1041" spans="10:14" ht="57" customHeight="1" x14ac:dyDescent="0.2">
      <c r="J1041" s="29">
        <f t="shared" si="64"/>
        <v>0</v>
      </c>
      <c r="K1041" s="29">
        <f t="shared" si="65"/>
        <v>0</v>
      </c>
      <c r="L1041" s="24">
        <f t="shared" si="66"/>
        <v>1</v>
      </c>
      <c r="M1041" s="24" t="str">
        <f>VLOOKUP(L1041,mês!A:B,2,0)</f>
        <v>Janeiro</v>
      </c>
      <c r="N1041" s="24" t="e">
        <f t="shared" si="67"/>
        <v>#VALUE!</v>
      </c>
    </row>
    <row r="1042" spans="10:14" ht="57" customHeight="1" x14ac:dyDescent="0.2">
      <c r="J1042" s="29">
        <f t="shared" si="64"/>
        <v>0</v>
      </c>
      <c r="K1042" s="29">
        <f t="shared" si="65"/>
        <v>0</v>
      </c>
      <c r="L1042" s="24">
        <f t="shared" si="66"/>
        <v>1</v>
      </c>
      <c r="M1042" s="24" t="str">
        <f>VLOOKUP(L1042,mês!A:B,2,0)</f>
        <v>Janeiro</v>
      </c>
      <c r="N1042" s="24" t="e">
        <f t="shared" si="67"/>
        <v>#VALUE!</v>
      </c>
    </row>
    <row r="1043" spans="10:14" ht="57" customHeight="1" x14ac:dyDescent="0.2">
      <c r="J1043" s="29">
        <f t="shared" si="64"/>
        <v>0</v>
      </c>
      <c r="K1043" s="29">
        <f t="shared" si="65"/>
        <v>0</v>
      </c>
      <c r="L1043" s="24">
        <f t="shared" si="66"/>
        <v>1</v>
      </c>
      <c r="M1043" s="24" t="str">
        <f>VLOOKUP(L1043,mês!A:B,2,0)</f>
        <v>Janeiro</v>
      </c>
      <c r="N1043" s="24" t="e">
        <f t="shared" si="67"/>
        <v>#VALUE!</v>
      </c>
    </row>
    <row r="1044" spans="10:14" ht="57" customHeight="1" x14ac:dyDescent="0.2">
      <c r="J1044" s="29">
        <f t="shared" si="64"/>
        <v>0</v>
      </c>
      <c r="K1044" s="29">
        <f t="shared" si="65"/>
        <v>0</v>
      </c>
      <c r="L1044" s="24">
        <f t="shared" si="66"/>
        <v>1</v>
      </c>
      <c r="M1044" s="24" t="str">
        <f>VLOOKUP(L1044,mês!A:B,2,0)</f>
        <v>Janeiro</v>
      </c>
      <c r="N1044" s="24" t="e">
        <f t="shared" si="67"/>
        <v>#VALUE!</v>
      </c>
    </row>
    <row r="1045" spans="10:14" ht="57" customHeight="1" x14ac:dyDescent="0.2">
      <c r="J1045" s="29">
        <f t="shared" si="64"/>
        <v>0</v>
      </c>
      <c r="K1045" s="29">
        <f t="shared" si="65"/>
        <v>0</v>
      </c>
      <c r="L1045" s="24">
        <f t="shared" si="66"/>
        <v>1</v>
      </c>
      <c r="M1045" s="24" t="str">
        <f>VLOOKUP(L1045,mês!A:B,2,0)</f>
        <v>Janeiro</v>
      </c>
      <c r="N1045" s="24" t="e">
        <f t="shared" si="67"/>
        <v>#VALUE!</v>
      </c>
    </row>
    <row r="1046" spans="10:14" ht="57" customHeight="1" x14ac:dyDescent="0.2">
      <c r="J1046" s="29">
        <f t="shared" si="64"/>
        <v>0</v>
      </c>
      <c r="K1046" s="29">
        <f t="shared" si="65"/>
        <v>0</v>
      </c>
      <c r="L1046" s="24">
        <f t="shared" si="66"/>
        <v>1</v>
      </c>
      <c r="M1046" s="24" t="str">
        <f>VLOOKUP(L1046,mês!A:B,2,0)</f>
        <v>Janeiro</v>
      </c>
      <c r="N1046" s="24" t="e">
        <f t="shared" si="67"/>
        <v>#VALUE!</v>
      </c>
    </row>
    <row r="1047" spans="10:14" ht="57" customHeight="1" x14ac:dyDescent="0.2">
      <c r="J1047" s="29">
        <f t="shared" si="64"/>
        <v>0</v>
      </c>
      <c r="K1047" s="29">
        <f t="shared" si="65"/>
        <v>0</v>
      </c>
      <c r="L1047" s="24">
        <f t="shared" si="66"/>
        <v>1</v>
      </c>
      <c r="M1047" s="24" t="str">
        <f>VLOOKUP(L1047,mês!A:B,2,0)</f>
        <v>Janeiro</v>
      </c>
      <c r="N1047" s="24" t="e">
        <f t="shared" si="67"/>
        <v>#VALUE!</v>
      </c>
    </row>
    <row r="1048" spans="10:14" ht="57" customHeight="1" x14ac:dyDescent="0.2">
      <c r="J1048" s="29">
        <f t="shared" si="64"/>
        <v>0</v>
      </c>
      <c r="K1048" s="29">
        <f t="shared" si="65"/>
        <v>0</v>
      </c>
      <c r="L1048" s="24">
        <f t="shared" si="66"/>
        <v>1</v>
      </c>
      <c r="M1048" s="24" t="str">
        <f>VLOOKUP(L1048,mês!A:B,2,0)</f>
        <v>Janeiro</v>
      </c>
      <c r="N1048" s="24" t="e">
        <f t="shared" si="67"/>
        <v>#VALUE!</v>
      </c>
    </row>
    <row r="1049" spans="10:14" ht="57" customHeight="1" x14ac:dyDescent="0.2">
      <c r="J1049" s="29">
        <f t="shared" si="64"/>
        <v>0</v>
      </c>
      <c r="K1049" s="29">
        <f t="shared" si="65"/>
        <v>0</v>
      </c>
      <c r="L1049" s="24">
        <f t="shared" si="66"/>
        <v>1</v>
      </c>
      <c r="M1049" s="24" t="str">
        <f>VLOOKUP(L1049,mês!A:B,2,0)</f>
        <v>Janeiro</v>
      </c>
      <c r="N1049" s="24" t="e">
        <f t="shared" si="67"/>
        <v>#VALUE!</v>
      </c>
    </row>
    <row r="1050" spans="10:14" ht="57" customHeight="1" x14ac:dyDescent="0.2">
      <c r="J1050" s="29">
        <f t="shared" si="64"/>
        <v>0</v>
      </c>
      <c r="K1050" s="29">
        <f t="shared" si="65"/>
        <v>0</v>
      </c>
      <c r="L1050" s="24">
        <f t="shared" si="66"/>
        <v>1</v>
      </c>
      <c r="M1050" s="24" t="str">
        <f>VLOOKUP(L1050,mês!A:B,2,0)</f>
        <v>Janeiro</v>
      </c>
      <c r="N1050" s="24" t="e">
        <f t="shared" si="67"/>
        <v>#VALUE!</v>
      </c>
    </row>
    <row r="1051" spans="10:14" ht="57" customHeight="1" x14ac:dyDescent="0.2">
      <c r="J1051" s="29">
        <f t="shared" si="64"/>
        <v>0</v>
      </c>
      <c r="K1051" s="29">
        <f t="shared" si="65"/>
        <v>0</v>
      </c>
      <c r="L1051" s="24">
        <f t="shared" si="66"/>
        <v>1</v>
      </c>
      <c r="M1051" s="24" t="str">
        <f>VLOOKUP(L1051,mês!A:B,2,0)</f>
        <v>Janeiro</v>
      </c>
      <c r="N1051" s="24" t="e">
        <f t="shared" si="67"/>
        <v>#VALUE!</v>
      </c>
    </row>
    <row r="1052" spans="10:14" ht="57" customHeight="1" x14ac:dyDescent="0.2">
      <c r="J1052" s="29">
        <f t="shared" si="64"/>
        <v>0</v>
      </c>
      <c r="K1052" s="29">
        <f t="shared" si="65"/>
        <v>0</v>
      </c>
      <c r="L1052" s="24">
        <f t="shared" si="66"/>
        <v>1</v>
      </c>
      <c r="M1052" s="24" t="str">
        <f>VLOOKUP(L1052,mês!A:B,2,0)</f>
        <v>Janeiro</v>
      </c>
      <c r="N1052" s="24" t="e">
        <f t="shared" si="67"/>
        <v>#VALUE!</v>
      </c>
    </row>
    <row r="1053" spans="10:14" ht="57" customHeight="1" x14ac:dyDescent="0.2">
      <c r="J1053" s="29">
        <f t="shared" si="64"/>
        <v>0</v>
      </c>
      <c r="K1053" s="29">
        <f t="shared" si="65"/>
        <v>0</v>
      </c>
      <c r="L1053" s="24">
        <f t="shared" si="66"/>
        <v>1</v>
      </c>
      <c r="M1053" s="24" t="str">
        <f>VLOOKUP(L1053,mês!A:B,2,0)</f>
        <v>Janeiro</v>
      </c>
      <c r="N1053" s="24" t="e">
        <f t="shared" si="67"/>
        <v>#VALUE!</v>
      </c>
    </row>
    <row r="1054" spans="10:14" ht="57" customHeight="1" x14ac:dyDescent="0.2">
      <c r="J1054" s="29">
        <f t="shared" si="64"/>
        <v>0</v>
      </c>
      <c r="K1054" s="29">
        <f t="shared" si="65"/>
        <v>0</v>
      </c>
      <c r="L1054" s="24">
        <f t="shared" si="66"/>
        <v>1</v>
      </c>
      <c r="M1054" s="24" t="str">
        <f>VLOOKUP(L1054,mês!A:B,2,0)</f>
        <v>Janeiro</v>
      </c>
      <c r="N1054" s="24" t="e">
        <f t="shared" si="67"/>
        <v>#VALUE!</v>
      </c>
    </row>
    <row r="1055" spans="10:14" ht="57" customHeight="1" x14ac:dyDescent="0.2">
      <c r="J1055" s="29">
        <f t="shared" si="64"/>
        <v>0</v>
      </c>
      <c r="K1055" s="29">
        <f t="shared" si="65"/>
        <v>0</v>
      </c>
      <c r="L1055" s="24">
        <f t="shared" si="66"/>
        <v>1</v>
      </c>
      <c r="M1055" s="24" t="str">
        <f>VLOOKUP(L1055,mês!A:B,2,0)</f>
        <v>Janeiro</v>
      </c>
      <c r="N1055" s="24" t="e">
        <f t="shared" si="67"/>
        <v>#VALUE!</v>
      </c>
    </row>
    <row r="1056" spans="10:14" ht="57" customHeight="1" x14ac:dyDescent="0.2">
      <c r="J1056" s="29">
        <f t="shared" si="64"/>
        <v>0</v>
      </c>
      <c r="K1056" s="29">
        <f t="shared" si="65"/>
        <v>0</v>
      </c>
      <c r="L1056" s="24">
        <f t="shared" si="66"/>
        <v>1</v>
      </c>
      <c r="M1056" s="24" t="str">
        <f>VLOOKUP(L1056,mês!A:B,2,0)</f>
        <v>Janeiro</v>
      </c>
      <c r="N1056" s="24" t="e">
        <f t="shared" si="67"/>
        <v>#VALUE!</v>
      </c>
    </row>
    <row r="1057" spans="10:14" ht="57" customHeight="1" x14ac:dyDescent="0.2">
      <c r="J1057" s="29">
        <f t="shared" si="64"/>
        <v>0</v>
      </c>
      <c r="K1057" s="29">
        <f t="shared" si="65"/>
        <v>0</v>
      </c>
      <c r="L1057" s="24">
        <f t="shared" si="66"/>
        <v>1</v>
      </c>
      <c r="M1057" s="24" t="str">
        <f>VLOOKUP(L1057,mês!A:B,2,0)</f>
        <v>Janeiro</v>
      </c>
      <c r="N1057" s="24" t="e">
        <f t="shared" si="67"/>
        <v>#VALUE!</v>
      </c>
    </row>
    <row r="1058" spans="10:14" ht="57" customHeight="1" x14ac:dyDescent="0.2">
      <c r="J1058" s="29">
        <f t="shared" si="64"/>
        <v>0</v>
      </c>
      <c r="K1058" s="29">
        <f t="shared" si="65"/>
        <v>0</v>
      </c>
      <c r="L1058" s="24">
        <f t="shared" si="66"/>
        <v>1</v>
      </c>
      <c r="M1058" s="24" t="str">
        <f>VLOOKUP(L1058,mês!A:B,2,0)</f>
        <v>Janeiro</v>
      </c>
      <c r="N1058" s="24" t="e">
        <f t="shared" si="67"/>
        <v>#VALUE!</v>
      </c>
    </row>
    <row r="1059" spans="10:14" ht="57" customHeight="1" x14ac:dyDescent="0.2">
      <c r="J1059" s="29">
        <f t="shared" si="64"/>
        <v>0</v>
      </c>
      <c r="K1059" s="29">
        <f t="shared" si="65"/>
        <v>0</v>
      </c>
      <c r="L1059" s="24">
        <f t="shared" si="66"/>
        <v>1</v>
      </c>
      <c r="M1059" s="24" t="str">
        <f>VLOOKUP(L1059,mês!A:B,2,0)</f>
        <v>Janeiro</v>
      </c>
      <c r="N1059" s="24" t="e">
        <f t="shared" si="67"/>
        <v>#VALUE!</v>
      </c>
    </row>
    <row r="1060" spans="10:14" ht="57" customHeight="1" x14ac:dyDescent="0.2">
      <c r="J1060" s="29">
        <f t="shared" si="64"/>
        <v>0</v>
      </c>
      <c r="K1060" s="29">
        <f t="shared" si="65"/>
        <v>0</v>
      </c>
      <c r="L1060" s="24">
        <f t="shared" si="66"/>
        <v>1</v>
      </c>
      <c r="M1060" s="24" t="str">
        <f>VLOOKUP(L1060,mês!A:B,2,0)</f>
        <v>Janeiro</v>
      </c>
      <c r="N1060" s="24" t="e">
        <f t="shared" si="67"/>
        <v>#VALUE!</v>
      </c>
    </row>
    <row r="1061" spans="10:14" ht="57" customHeight="1" x14ac:dyDescent="0.2">
      <c r="J1061" s="29">
        <f t="shared" si="64"/>
        <v>0</v>
      </c>
      <c r="K1061" s="29">
        <f t="shared" si="65"/>
        <v>0</v>
      </c>
      <c r="L1061" s="24">
        <f t="shared" si="66"/>
        <v>1</v>
      </c>
      <c r="M1061" s="24" t="str">
        <f>VLOOKUP(L1061,mês!A:B,2,0)</f>
        <v>Janeiro</v>
      </c>
      <c r="N1061" s="24" t="e">
        <f t="shared" si="67"/>
        <v>#VALUE!</v>
      </c>
    </row>
    <row r="1062" spans="10:14" ht="57" customHeight="1" x14ac:dyDescent="0.2">
      <c r="J1062" s="29">
        <f t="shared" si="64"/>
        <v>0</v>
      </c>
      <c r="K1062" s="29">
        <f t="shared" si="65"/>
        <v>0</v>
      </c>
      <c r="L1062" s="24">
        <f t="shared" si="66"/>
        <v>1</v>
      </c>
      <c r="M1062" s="24" t="str">
        <f>VLOOKUP(L1062,mês!A:B,2,0)</f>
        <v>Janeiro</v>
      </c>
      <c r="N1062" s="24" t="e">
        <f t="shared" si="67"/>
        <v>#VALUE!</v>
      </c>
    </row>
    <row r="1063" spans="10:14" ht="57" customHeight="1" x14ac:dyDescent="0.2">
      <c r="J1063" s="29">
        <f t="shared" si="64"/>
        <v>0</v>
      </c>
      <c r="K1063" s="29">
        <f t="shared" si="65"/>
        <v>0</v>
      </c>
      <c r="L1063" s="24">
        <f t="shared" si="66"/>
        <v>1</v>
      </c>
      <c r="M1063" s="24" t="str">
        <f>VLOOKUP(L1063,mês!A:B,2,0)</f>
        <v>Janeiro</v>
      </c>
      <c r="N1063" s="24" t="e">
        <f t="shared" si="67"/>
        <v>#VALUE!</v>
      </c>
    </row>
    <row r="1064" spans="10:14" ht="57" customHeight="1" x14ac:dyDescent="0.2">
      <c r="J1064" s="29">
        <f t="shared" si="64"/>
        <v>0</v>
      </c>
      <c r="K1064" s="29">
        <f t="shared" si="65"/>
        <v>0</v>
      </c>
      <c r="L1064" s="24">
        <f t="shared" si="66"/>
        <v>1</v>
      </c>
      <c r="M1064" s="24" t="str">
        <f>VLOOKUP(L1064,mês!A:B,2,0)</f>
        <v>Janeiro</v>
      </c>
      <c r="N1064" s="24" t="e">
        <f t="shared" si="67"/>
        <v>#VALUE!</v>
      </c>
    </row>
    <row r="1065" spans="10:14" ht="57" customHeight="1" x14ac:dyDescent="0.2">
      <c r="J1065" s="29">
        <f t="shared" si="64"/>
        <v>0</v>
      </c>
      <c r="K1065" s="29">
        <f t="shared" si="65"/>
        <v>0</v>
      </c>
      <c r="L1065" s="24">
        <f t="shared" si="66"/>
        <v>1</v>
      </c>
      <c r="M1065" s="24" t="str">
        <f>VLOOKUP(L1065,mês!A:B,2,0)</f>
        <v>Janeiro</v>
      </c>
      <c r="N1065" s="24" t="e">
        <f t="shared" si="67"/>
        <v>#VALUE!</v>
      </c>
    </row>
    <row r="1066" spans="10:14" ht="57" customHeight="1" x14ac:dyDescent="0.2">
      <c r="J1066" s="29">
        <f t="shared" si="64"/>
        <v>0</v>
      </c>
      <c r="K1066" s="29">
        <f t="shared" si="65"/>
        <v>0</v>
      </c>
      <c r="L1066" s="24">
        <f t="shared" si="66"/>
        <v>1</v>
      </c>
      <c r="M1066" s="24" t="str">
        <f>VLOOKUP(L1066,mês!A:B,2,0)</f>
        <v>Janeiro</v>
      </c>
      <c r="N1066" s="24" t="e">
        <f t="shared" si="67"/>
        <v>#VALUE!</v>
      </c>
    </row>
    <row r="1067" spans="10:14" ht="57" customHeight="1" x14ac:dyDescent="0.2">
      <c r="J1067" s="29">
        <f t="shared" si="64"/>
        <v>0</v>
      </c>
      <c r="K1067" s="29">
        <f t="shared" si="65"/>
        <v>0</v>
      </c>
      <c r="L1067" s="24">
        <f t="shared" si="66"/>
        <v>1</v>
      </c>
      <c r="M1067" s="24" t="str">
        <f>VLOOKUP(L1067,mês!A:B,2,0)</f>
        <v>Janeiro</v>
      </c>
      <c r="N1067" s="24" t="e">
        <f t="shared" si="67"/>
        <v>#VALUE!</v>
      </c>
    </row>
    <row r="1068" spans="10:14" ht="57" customHeight="1" x14ac:dyDescent="0.2">
      <c r="J1068" s="29">
        <f t="shared" si="64"/>
        <v>0</v>
      </c>
      <c r="K1068" s="29">
        <f t="shared" si="65"/>
        <v>0</v>
      </c>
      <c r="L1068" s="24">
        <f t="shared" si="66"/>
        <v>1</v>
      </c>
      <c r="M1068" s="24" t="str">
        <f>VLOOKUP(L1068,mês!A:B,2,0)</f>
        <v>Janeiro</v>
      </c>
      <c r="N1068" s="24" t="e">
        <f t="shared" si="67"/>
        <v>#VALUE!</v>
      </c>
    </row>
    <row r="1069" spans="10:14" ht="57" customHeight="1" x14ac:dyDescent="0.2">
      <c r="J1069" s="29">
        <f t="shared" si="64"/>
        <v>0</v>
      </c>
      <c r="K1069" s="29">
        <f t="shared" si="65"/>
        <v>0</v>
      </c>
      <c r="L1069" s="24">
        <f t="shared" si="66"/>
        <v>1</v>
      </c>
      <c r="M1069" s="24" t="str">
        <f>VLOOKUP(L1069,mês!A:B,2,0)</f>
        <v>Janeiro</v>
      </c>
      <c r="N1069" s="24" t="e">
        <f t="shared" si="67"/>
        <v>#VALUE!</v>
      </c>
    </row>
    <row r="1070" spans="10:14" ht="57" customHeight="1" x14ac:dyDescent="0.2">
      <c r="J1070" s="29">
        <f t="shared" si="64"/>
        <v>0</v>
      </c>
      <c r="K1070" s="29">
        <f t="shared" si="65"/>
        <v>0</v>
      </c>
      <c r="L1070" s="24">
        <f t="shared" si="66"/>
        <v>1</v>
      </c>
      <c r="M1070" s="24" t="str">
        <f>VLOOKUP(L1070,mês!A:B,2,0)</f>
        <v>Janeiro</v>
      </c>
      <c r="N1070" s="24" t="e">
        <f t="shared" si="67"/>
        <v>#VALUE!</v>
      </c>
    </row>
    <row r="1071" spans="10:14" ht="57" customHeight="1" x14ac:dyDescent="0.2">
      <c r="J1071" s="29">
        <f t="shared" si="64"/>
        <v>0</v>
      </c>
      <c r="K1071" s="29">
        <f t="shared" si="65"/>
        <v>0</v>
      </c>
      <c r="L1071" s="24">
        <f t="shared" si="66"/>
        <v>1</v>
      </c>
      <c r="M1071" s="24" t="str">
        <f>VLOOKUP(L1071,mês!A:B,2,0)</f>
        <v>Janeiro</v>
      </c>
      <c r="N1071" s="24" t="e">
        <f t="shared" si="67"/>
        <v>#VALUE!</v>
      </c>
    </row>
    <row r="1072" spans="10:14" ht="57" customHeight="1" x14ac:dyDescent="0.2">
      <c r="J1072" s="29">
        <f t="shared" si="64"/>
        <v>0</v>
      </c>
      <c r="K1072" s="29">
        <f t="shared" si="65"/>
        <v>0</v>
      </c>
      <c r="L1072" s="24">
        <f t="shared" si="66"/>
        <v>1</v>
      </c>
      <c r="M1072" s="24" t="str">
        <f>VLOOKUP(L1072,mês!A:B,2,0)</f>
        <v>Janeiro</v>
      </c>
      <c r="N1072" s="24" t="e">
        <f t="shared" si="67"/>
        <v>#VALUE!</v>
      </c>
    </row>
    <row r="1073" spans="10:14" ht="57" customHeight="1" x14ac:dyDescent="0.2">
      <c r="J1073" s="29">
        <f t="shared" si="64"/>
        <v>0</v>
      </c>
      <c r="K1073" s="29">
        <f t="shared" si="65"/>
        <v>0</v>
      </c>
      <c r="L1073" s="24">
        <f t="shared" si="66"/>
        <v>1</v>
      </c>
      <c r="M1073" s="24" t="str">
        <f>VLOOKUP(L1073,mês!A:B,2,0)</f>
        <v>Janeiro</v>
      </c>
      <c r="N1073" s="24" t="e">
        <f t="shared" si="67"/>
        <v>#VALUE!</v>
      </c>
    </row>
    <row r="1074" spans="10:14" ht="57" customHeight="1" x14ac:dyDescent="0.2">
      <c r="J1074" s="29">
        <f t="shared" si="64"/>
        <v>0</v>
      </c>
      <c r="K1074" s="29">
        <f t="shared" si="65"/>
        <v>0</v>
      </c>
      <c r="L1074" s="24">
        <f t="shared" si="66"/>
        <v>1</v>
      </c>
      <c r="M1074" s="24" t="str">
        <f>VLOOKUP(L1074,mês!A:B,2,0)</f>
        <v>Janeiro</v>
      </c>
      <c r="N1074" s="24" t="e">
        <f t="shared" si="67"/>
        <v>#VALUE!</v>
      </c>
    </row>
    <row r="1075" spans="10:14" ht="57" customHeight="1" x14ac:dyDescent="0.2">
      <c r="J1075" s="29">
        <f t="shared" si="64"/>
        <v>0</v>
      </c>
      <c r="K1075" s="29">
        <f t="shared" si="65"/>
        <v>0</v>
      </c>
      <c r="L1075" s="24">
        <f t="shared" si="66"/>
        <v>1</v>
      </c>
      <c r="M1075" s="24" t="str">
        <f>VLOOKUP(L1075,mês!A:B,2,0)</f>
        <v>Janeiro</v>
      </c>
      <c r="N1075" s="24" t="e">
        <f t="shared" si="67"/>
        <v>#VALUE!</v>
      </c>
    </row>
    <row r="1076" spans="10:14" ht="57" customHeight="1" x14ac:dyDescent="0.2">
      <c r="J1076" s="29">
        <f t="shared" si="64"/>
        <v>0</v>
      </c>
      <c r="K1076" s="29">
        <f t="shared" si="65"/>
        <v>0</v>
      </c>
      <c r="L1076" s="24">
        <f t="shared" si="66"/>
        <v>1</v>
      </c>
      <c r="M1076" s="24" t="str">
        <f>VLOOKUP(L1076,mês!A:B,2,0)</f>
        <v>Janeiro</v>
      </c>
      <c r="N1076" s="24" t="e">
        <f t="shared" si="67"/>
        <v>#VALUE!</v>
      </c>
    </row>
    <row r="1077" spans="10:14" ht="57" customHeight="1" x14ac:dyDescent="0.2">
      <c r="J1077" s="29">
        <f t="shared" si="64"/>
        <v>0</v>
      </c>
      <c r="K1077" s="29">
        <f t="shared" si="65"/>
        <v>0</v>
      </c>
      <c r="L1077" s="24">
        <f t="shared" si="66"/>
        <v>1</v>
      </c>
      <c r="M1077" s="24" t="str">
        <f>VLOOKUP(L1077,mês!A:B,2,0)</f>
        <v>Janeiro</v>
      </c>
      <c r="N1077" s="24" t="e">
        <f t="shared" si="67"/>
        <v>#VALUE!</v>
      </c>
    </row>
    <row r="1078" spans="10:14" ht="57" customHeight="1" x14ac:dyDescent="0.2">
      <c r="J1078" s="29">
        <f t="shared" si="64"/>
        <v>0</v>
      </c>
      <c r="K1078" s="29">
        <f t="shared" si="65"/>
        <v>0</v>
      </c>
      <c r="L1078" s="24">
        <f t="shared" si="66"/>
        <v>1</v>
      </c>
      <c r="M1078" s="24" t="str">
        <f>VLOOKUP(L1078,mês!A:B,2,0)</f>
        <v>Janeiro</v>
      </c>
      <c r="N1078" s="24" t="e">
        <f t="shared" si="67"/>
        <v>#VALUE!</v>
      </c>
    </row>
    <row r="1079" spans="10:14" ht="57" customHeight="1" x14ac:dyDescent="0.2">
      <c r="J1079" s="29">
        <f t="shared" si="64"/>
        <v>0</v>
      </c>
      <c r="K1079" s="29">
        <f t="shared" si="65"/>
        <v>0</v>
      </c>
      <c r="L1079" s="24">
        <f t="shared" si="66"/>
        <v>1</v>
      </c>
      <c r="M1079" s="24" t="str">
        <f>VLOOKUP(L1079,mês!A:B,2,0)</f>
        <v>Janeiro</v>
      </c>
      <c r="N1079" s="24" t="e">
        <f t="shared" si="67"/>
        <v>#VALUE!</v>
      </c>
    </row>
    <row r="1080" spans="10:14" ht="57" customHeight="1" x14ac:dyDescent="0.2">
      <c r="J1080" s="29">
        <f t="shared" si="64"/>
        <v>0</v>
      </c>
      <c r="K1080" s="29">
        <f t="shared" si="65"/>
        <v>0</v>
      </c>
      <c r="L1080" s="24">
        <f t="shared" si="66"/>
        <v>1</v>
      </c>
      <c r="M1080" s="24" t="str">
        <f>VLOOKUP(L1080,mês!A:B,2,0)</f>
        <v>Janeiro</v>
      </c>
      <c r="N1080" s="24" t="e">
        <f t="shared" si="67"/>
        <v>#VALUE!</v>
      </c>
    </row>
    <row r="1081" spans="10:14" ht="57" customHeight="1" x14ac:dyDescent="0.2">
      <c r="J1081" s="29">
        <f t="shared" si="64"/>
        <v>0</v>
      </c>
      <c r="K1081" s="29">
        <f t="shared" si="65"/>
        <v>0</v>
      </c>
      <c r="L1081" s="24">
        <f t="shared" si="66"/>
        <v>1</v>
      </c>
      <c r="M1081" s="24" t="str">
        <f>VLOOKUP(L1081,mês!A:B,2,0)</f>
        <v>Janeiro</v>
      </c>
      <c r="N1081" s="24" t="e">
        <f t="shared" si="67"/>
        <v>#VALUE!</v>
      </c>
    </row>
    <row r="1082" spans="10:14" ht="57" customHeight="1" x14ac:dyDescent="0.2">
      <c r="J1082" s="29">
        <f t="shared" si="64"/>
        <v>0</v>
      </c>
      <c r="K1082" s="29">
        <f t="shared" si="65"/>
        <v>0</v>
      </c>
      <c r="L1082" s="24">
        <f t="shared" si="66"/>
        <v>1</v>
      </c>
      <c r="M1082" s="24" t="str">
        <f>VLOOKUP(L1082,mês!A:B,2,0)</f>
        <v>Janeiro</v>
      </c>
      <c r="N1082" s="24" t="e">
        <f t="shared" si="67"/>
        <v>#VALUE!</v>
      </c>
    </row>
    <row r="1083" spans="10:14" ht="57" customHeight="1" x14ac:dyDescent="0.2">
      <c r="J1083" s="29">
        <f t="shared" si="64"/>
        <v>0</v>
      </c>
      <c r="K1083" s="29">
        <f t="shared" si="65"/>
        <v>0</v>
      </c>
      <c r="L1083" s="24">
        <f t="shared" si="66"/>
        <v>1</v>
      </c>
      <c r="M1083" s="24" t="str">
        <f>VLOOKUP(L1083,mês!A:B,2,0)</f>
        <v>Janeiro</v>
      </c>
      <c r="N1083" s="24" t="e">
        <f t="shared" si="67"/>
        <v>#VALUE!</v>
      </c>
    </row>
    <row r="1084" spans="10:14" ht="57" customHeight="1" x14ac:dyDescent="0.2">
      <c r="J1084" s="29">
        <f t="shared" si="64"/>
        <v>0</v>
      </c>
      <c r="K1084" s="29">
        <f t="shared" si="65"/>
        <v>0</v>
      </c>
      <c r="L1084" s="24">
        <f t="shared" si="66"/>
        <v>1</v>
      </c>
      <c r="M1084" s="24" t="str">
        <f>VLOOKUP(L1084,mês!A:B,2,0)</f>
        <v>Janeiro</v>
      </c>
      <c r="N1084" s="24" t="e">
        <f t="shared" si="67"/>
        <v>#VALUE!</v>
      </c>
    </row>
    <row r="1085" spans="10:14" ht="57" customHeight="1" x14ac:dyDescent="0.2">
      <c r="J1085" s="29">
        <f t="shared" si="64"/>
        <v>0</v>
      </c>
      <c r="K1085" s="29">
        <f t="shared" si="65"/>
        <v>0</v>
      </c>
      <c r="L1085" s="24">
        <f t="shared" si="66"/>
        <v>1</v>
      </c>
      <c r="M1085" s="24" t="str">
        <f>VLOOKUP(L1085,mês!A:B,2,0)</f>
        <v>Janeiro</v>
      </c>
      <c r="N1085" s="24" t="e">
        <f t="shared" si="67"/>
        <v>#VALUE!</v>
      </c>
    </row>
    <row r="1086" spans="10:14" ht="57" customHeight="1" x14ac:dyDescent="0.2">
      <c r="J1086" s="29">
        <f t="shared" si="64"/>
        <v>0</v>
      </c>
      <c r="K1086" s="29">
        <f t="shared" si="65"/>
        <v>0</v>
      </c>
      <c r="L1086" s="24">
        <f t="shared" si="66"/>
        <v>1</v>
      </c>
      <c r="M1086" s="24" t="str">
        <f>VLOOKUP(L1086,mês!A:B,2,0)</f>
        <v>Janeiro</v>
      </c>
      <c r="N1086" s="24" t="e">
        <f t="shared" si="67"/>
        <v>#VALUE!</v>
      </c>
    </row>
    <row r="1087" spans="10:14" ht="57" customHeight="1" x14ac:dyDescent="0.2">
      <c r="J1087" s="29">
        <f t="shared" si="64"/>
        <v>0</v>
      </c>
      <c r="K1087" s="29">
        <f t="shared" si="65"/>
        <v>0</v>
      </c>
      <c r="L1087" s="24">
        <f t="shared" si="66"/>
        <v>1</v>
      </c>
      <c r="M1087" s="24" t="str">
        <f>VLOOKUP(L1087,mês!A:B,2,0)</f>
        <v>Janeiro</v>
      </c>
      <c r="N1087" s="24" t="e">
        <f t="shared" si="67"/>
        <v>#VALUE!</v>
      </c>
    </row>
    <row r="1088" spans="10:14" ht="57" customHeight="1" x14ac:dyDescent="0.2">
      <c r="J1088" s="29">
        <f t="shared" si="64"/>
        <v>0</v>
      </c>
      <c r="K1088" s="29">
        <f t="shared" si="65"/>
        <v>0</v>
      </c>
      <c r="L1088" s="24">
        <f t="shared" si="66"/>
        <v>1</v>
      </c>
      <c r="M1088" s="24" t="str">
        <f>VLOOKUP(L1088,mês!A:B,2,0)</f>
        <v>Janeiro</v>
      </c>
      <c r="N1088" s="24" t="e">
        <f t="shared" si="67"/>
        <v>#VALUE!</v>
      </c>
    </row>
    <row r="1089" spans="10:14" ht="57" customHeight="1" x14ac:dyDescent="0.2">
      <c r="J1089" s="29">
        <f t="shared" si="64"/>
        <v>0</v>
      </c>
      <c r="K1089" s="29">
        <f t="shared" si="65"/>
        <v>0</v>
      </c>
      <c r="L1089" s="24">
        <f t="shared" si="66"/>
        <v>1</v>
      </c>
      <c r="M1089" s="24" t="str">
        <f>VLOOKUP(L1089,mês!A:B,2,0)</f>
        <v>Janeiro</v>
      </c>
      <c r="N1089" s="24" t="e">
        <f t="shared" si="67"/>
        <v>#VALUE!</v>
      </c>
    </row>
    <row r="1090" spans="10:14" ht="57" customHeight="1" x14ac:dyDescent="0.2">
      <c r="J1090" s="29">
        <f t="shared" si="64"/>
        <v>0</v>
      </c>
      <c r="K1090" s="29">
        <f t="shared" si="65"/>
        <v>0</v>
      </c>
      <c r="L1090" s="24">
        <f t="shared" si="66"/>
        <v>1</v>
      </c>
      <c r="M1090" s="24" t="str">
        <f>VLOOKUP(L1090,mês!A:B,2,0)</f>
        <v>Janeiro</v>
      </c>
      <c r="N1090" s="24" t="e">
        <f t="shared" si="67"/>
        <v>#VALUE!</v>
      </c>
    </row>
    <row r="1091" spans="10:14" ht="57" customHeight="1" x14ac:dyDescent="0.2">
      <c r="J1091" s="29">
        <f t="shared" ref="J1091:J1154" si="68">IF(G1091="Não",0,H1091)</f>
        <v>0</v>
      </c>
      <c r="K1091" s="29">
        <f t="shared" ref="K1091:K1154" si="69">IF(G1091="Não",H1091,0)</f>
        <v>0</v>
      </c>
      <c r="L1091" s="24">
        <f t="shared" ref="L1091:L1154" si="70">MONTH(B1091)</f>
        <v>1</v>
      </c>
      <c r="M1091" s="24" t="str">
        <f>VLOOKUP(L1091,mês!A:B,2,0)</f>
        <v>Janeiro</v>
      </c>
      <c r="N1091" s="24" t="e">
        <f t="shared" ref="N1091:N1154" si="71">LEFT(A1091,SEARCH("-",A1091)-1)</f>
        <v>#VALUE!</v>
      </c>
    </row>
    <row r="1092" spans="10:14" ht="57" customHeight="1" x14ac:dyDescent="0.2">
      <c r="J1092" s="29">
        <f t="shared" si="68"/>
        <v>0</v>
      </c>
      <c r="K1092" s="29">
        <f t="shared" si="69"/>
        <v>0</v>
      </c>
      <c r="L1092" s="24">
        <f t="shared" si="70"/>
        <v>1</v>
      </c>
      <c r="M1092" s="24" t="str">
        <f>VLOOKUP(L1092,mês!A:B,2,0)</f>
        <v>Janeiro</v>
      </c>
      <c r="N1092" s="24" t="e">
        <f t="shared" si="71"/>
        <v>#VALUE!</v>
      </c>
    </row>
    <row r="1093" spans="10:14" ht="57" customHeight="1" x14ac:dyDescent="0.2">
      <c r="J1093" s="29">
        <f t="shared" si="68"/>
        <v>0</v>
      </c>
      <c r="K1093" s="29">
        <f t="shared" si="69"/>
        <v>0</v>
      </c>
      <c r="L1093" s="24">
        <f t="shared" si="70"/>
        <v>1</v>
      </c>
      <c r="M1093" s="24" t="str">
        <f>VLOOKUP(L1093,mês!A:B,2,0)</f>
        <v>Janeiro</v>
      </c>
      <c r="N1093" s="24" t="e">
        <f t="shared" si="71"/>
        <v>#VALUE!</v>
      </c>
    </row>
    <row r="1094" spans="10:14" ht="57" customHeight="1" x14ac:dyDescent="0.2">
      <c r="J1094" s="29">
        <f t="shared" si="68"/>
        <v>0</v>
      </c>
      <c r="K1094" s="29">
        <f t="shared" si="69"/>
        <v>0</v>
      </c>
      <c r="L1094" s="24">
        <f t="shared" si="70"/>
        <v>1</v>
      </c>
      <c r="M1094" s="24" t="str">
        <f>VLOOKUP(L1094,mês!A:B,2,0)</f>
        <v>Janeiro</v>
      </c>
      <c r="N1094" s="24" t="e">
        <f t="shared" si="71"/>
        <v>#VALUE!</v>
      </c>
    </row>
    <row r="1095" spans="10:14" ht="57" customHeight="1" x14ac:dyDescent="0.2">
      <c r="J1095" s="29">
        <f t="shared" si="68"/>
        <v>0</v>
      </c>
      <c r="K1095" s="29">
        <f t="shared" si="69"/>
        <v>0</v>
      </c>
      <c r="L1095" s="24">
        <f t="shared" si="70"/>
        <v>1</v>
      </c>
      <c r="M1095" s="24" t="str">
        <f>VLOOKUP(L1095,mês!A:B,2,0)</f>
        <v>Janeiro</v>
      </c>
      <c r="N1095" s="24" t="e">
        <f t="shared" si="71"/>
        <v>#VALUE!</v>
      </c>
    </row>
    <row r="1096" spans="10:14" ht="57" customHeight="1" x14ac:dyDescent="0.2">
      <c r="J1096" s="29">
        <f t="shared" si="68"/>
        <v>0</v>
      </c>
      <c r="K1096" s="29">
        <f t="shared" si="69"/>
        <v>0</v>
      </c>
      <c r="L1096" s="24">
        <f t="shared" si="70"/>
        <v>1</v>
      </c>
      <c r="M1096" s="24" t="str">
        <f>VLOOKUP(L1096,mês!A:B,2,0)</f>
        <v>Janeiro</v>
      </c>
      <c r="N1096" s="24" t="e">
        <f t="shared" si="71"/>
        <v>#VALUE!</v>
      </c>
    </row>
    <row r="1097" spans="10:14" ht="57" customHeight="1" x14ac:dyDescent="0.2">
      <c r="J1097" s="29">
        <f t="shared" si="68"/>
        <v>0</v>
      </c>
      <c r="K1097" s="29">
        <f t="shared" si="69"/>
        <v>0</v>
      </c>
      <c r="L1097" s="24">
        <f t="shared" si="70"/>
        <v>1</v>
      </c>
      <c r="M1097" s="24" t="str">
        <f>VLOOKUP(L1097,mês!A:B,2,0)</f>
        <v>Janeiro</v>
      </c>
      <c r="N1097" s="24" t="e">
        <f t="shared" si="71"/>
        <v>#VALUE!</v>
      </c>
    </row>
    <row r="1098" spans="10:14" ht="57" customHeight="1" x14ac:dyDescent="0.2">
      <c r="J1098" s="29">
        <f t="shared" si="68"/>
        <v>0</v>
      </c>
      <c r="K1098" s="29">
        <f t="shared" si="69"/>
        <v>0</v>
      </c>
      <c r="L1098" s="24">
        <f t="shared" si="70"/>
        <v>1</v>
      </c>
      <c r="M1098" s="24" t="str">
        <f>VLOOKUP(L1098,mês!A:B,2,0)</f>
        <v>Janeiro</v>
      </c>
      <c r="N1098" s="24" t="e">
        <f t="shared" si="71"/>
        <v>#VALUE!</v>
      </c>
    </row>
    <row r="1099" spans="10:14" ht="57" customHeight="1" x14ac:dyDescent="0.2">
      <c r="J1099" s="29">
        <f t="shared" si="68"/>
        <v>0</v>
      </c>
      <c r="K1099" s="29">
        <f t="shared" si="69"/>
        <v>0</v>
      </c>
      <c r="L1099" s="24">
        <f t="shared" si="70"/>
        <v>1</v>
      </c>
      <c r="M1099" s="24" t="str">
        <f>VLOOKUP(L1099,mês!A:B,2,0)</f>
        <v>Janeiro</v>
      </c>
      <c r="N1099" s="24" t="e">
        <f t="shared" si="71"/>
        <v>#VALUE!</v>
      </c>
    </row>
    <row r="1100" spans="10:14" ht="57" customHeight="1" x14ac:dyDescent="0.2">
      <c r="J1100" s="29">
        <f t="shared" si="68"/>
        <v>0</v>
      </c>
      <c r="K1100" s="29">
        <f t="shared" si="69"/>
        <v>0</v>
      </c>
      <c r="L1100" s="24">
        <f t="shared" si="70"/>
        <v>1</v>
      </c>
      <c r="M1100" s="24" t="str">
        <f>VLOOKUP(L1100,mês!A:B,2,0)</f>
        <v>Janeiro</v>
      </c>
      <c r="N1100" s="24" t="e">
        <f t="shared" si="71"/>
        <v>#VALUE!</v>
      </c>
    </row>
    <row r="1101" spans="10:14" ht="57" customHeight="1" x14ac:dyDescent="0.2">
      <c r="J1101" s="29">
        <f t="shared" si="68"/>
        <v>0</v>
      </c>
      <c r="K1101" s="29">
        <f t="shared" si="69"/>
        <v>0</v>
      </c>
      <c r="L1101" s="24">
        <f t="shared" si="70"/>
        <v>1</v>
      </c>
      <c r="M1101" s="24" t="str">
        <f>VLOOKUP(L1101,mês!A:B,2,0)</f>
        <v>Janeiro</v>
      </c>
      <c r="N1101" s="24" t="e">
        <f t="shared" si="71"/>
        <v>#VALUE!</v>
      </c>
    </row>
    <row r="1102" spans="10:14" ht="57" customHeight="1" x14ac:dyDescent="0.2">
      <c r="J1102" s="29">
        <f t="shared" si="68"/>
        <v>0</v>
      </c>
      <c r="K1102" s="29">
        <f t="shared" si="69"/>
        <v>0</v>
      </c>
      <c r="L1102" s="24">
        <f t="shared" si="70"/>
        <v>1</v>
      </c>
      <c r="M1102" s="24" t="str">
        <f>VLOOKUP(L1102,mês!A:B,2,0)</f>
        <v>Janeiro</v>
      </c>
      <c r="N1102" s="24" t="e">
        <f t="shared" si="71"/>
        <v>#VALUE!</v>
      </c>
    </row>
    <row r="1103" spans="10:14" ht="57" customHeight="1" x14ac:dyDescent="0.2">
      <c r="J1103" s="29">
        <f t="shared" si="68"/>
        <v>0</v>
      </c>
      <c r="K1103" s="29">
        <f t="shared" si="69"/>
        <v>0</v>
      </c>
      <c r="L1103" s="24">
        <f t="shared" si="70"/>
        <v>1</v>
      </c>
      <c r="M1103" s="24" t="str">
        <f>VLOOKUP(L1103,mês!A:B,2,0)</f>
        <v>Janeiro</v>
      </c>
      <c r="N1103" s="24" t="e">
        <f t="shared" si="71"/>
        <v>#VALUE!</v>
      </c>
    </row>
    <row r="1104" spans="10:14" ht="57" customHeight="1" x14ac:dyDescent="0.2">
      <c r="J1104" s="29">
        <f t="shared" si="68"/>
        <v>0</v>
      </c>
      <c r="K1104" s="29">
        <f t="shared" si="69"/>
        <v>0</v>
      </c>
      <c r="L1104" s="24">
        <f t="shared" si="70"/>
        <v>1</v>
      </c>
      <c r="M1104" s="24" t="str">
        <f>VLOOKUP(L1104,mês!A:B,2,0)</f>
        <v>Janeiro</v>
      </c>
      <c r="N1104" s="24" t="e">
        <f t="shared" si="71"/>
        <v>#VALUE!</v>
      </c>
    </row>
    <row r="1105" spans="10:14" ht="57" customHeight="1" x14ac:dyDescent="0.2">
      <c r="J1105" s="29">
        <f t="shared" si="68"/>
        <v>0</v>
      </c>
      <c r="K1105" s="29">
        <f t="shared" si="69"/>
        <v>0</v>
      </c>
      <c r="L1105" s="24">
        <f t="shared" si="70"/>
        <v>1</v>
      </c>
      <c r="M1105" s="24" t="str">
        <f>VLOOKUP(L1105,mês!A:B,2,0)</f>
        <v>Janeiro</v>
      </c>
      <c r="N1105" s="24" t="e">
        <f t="shared" si="71"/>
        <v>#VALUE!</v>
      </c>
    </row>
    <row r="1106" spans="10:14" ht="57" customHeight="1" x14ac:dyDescent="0.2">
      <c r="J1106" s="29">
        <f t="shared" si="68"/>
        <v>0</v>
      </c>
      <c r="K1106" s="29">
        <f t="shared" si="69"/>
        <v>0</v>
      </c>
      <c r="L1106" s="24">
        <f t="shared" si="70"/>
        <v>1</v>
      </c>
      <c r="M1106" s="24" t="str">
        <f>VLOOKUP(L1106,mês!A:B,2,0)</f>
        <v>Janeiro</v>
      </c>
      <c r="N1106" s="24" t="e">
        <f t="shared" si="71"/>
        <v>#VALUE!</v>
      </c>
    </row>
    <row r="1107" spans="10:14" ht="57" customHeight="1" x14ac:dyDescent="0.2">
      <c r="J1107" s="29">
        <f t="shared" si="68"/>
        <v>0</v>
      </c>
      <c r="K1107" s="29">
        <f t="shared" si="69"/>
        <v>0</v>
      </c>
      <c r="L1107" s="24">
        <f t="shared" si="70"/>
        <v>1</v>
      </c>
      <c r="M1107" s="24" t="str">
        <f>VLOOKUP(L1107,mês!A:B,2,0)</f>
        <v>Janeiro</v>
      </c>
      <c r="N1107" s="24" t="e">
        <f t="shared" si="71"/>
        <v>#VALUE!</v>
      </c>
    </row>
    <row r="1108" spans="10:14" ht="57" customHeight="1" x14ac:dyDescent="0.2">
      <c r="J1108" s="29">
        <f t="shared" si="68"/>
        <v>0</v>
      </c>
      <c r="K1108" s="29">
        <f t="shared" si="69"/>
        <v>0</v>
      </c>
      <c r="L1108" s="24">
        <f t="shared" si="70"/>
        <v>1</v>
      </c>
      <c r="M1108" s="24" t="str">
        <f>VLOOKUP(L1108,mês!A:B,2,0)</f>
        <v>Janeiro</v>
      </c>
      <c r="N1108" s="24" t="e">
        <f t="shared" si="71"/>
        <v>#VALUE!</v>
      </c>
    </row>
    <row r="1109" spans="10:14" ht="57" customHeight="1" x14ac:dyDescent="0.2">
      <c r="J1109" s="29">
        <f t="shared" si="68"/>
        <v>0</v>
      </c>
      <c r="K1109" s="29">
        <f t="shared" si="69"/>
        <v>0</v>
      </c>
      <c r="L1109" s="24">
        <f t="shared" si="70"/>
        <v>1</v>
      </c>
      <c r="M1109" s="24" t="str">
        <f>VLOOKUP(L1109,mês!A:B,2,0)</f>
        <v>Janeiro</v>
      </c>
      <c r="N1109" s="24" t="e">
        <f t="shared" si="71"/>
        <v>#VALUE!</v>
      </c>
    </row>
    <row r="1110" spans="10:14" ht="57" customHeight="1" x14ac:dyDescent="0.2">
      <c r="J1110" s="29">
        <f t="shared" si="68"/>
        <v>0</v>
      </c>
      <c r="K1110" s="29">
        <f t="shared" si="69"/>
        <v>0</v>
      </c>
      <c r="L1110" s="24">
        <f t="shared" si="70"/>
        <v>1</v>
      </c>
      <c r="M1110" s="24" t="str">
        <f>VLOOKUP(L1110,mês!A:B,2,0)</f>
        <v>Janeiro</v>
      </c>
      <c r="N1110" s="24" t="e">
        <f t="shared" si="71"/>
        <v>#VALUE!</v>
      </c>
    </row>
    <row r="1111" spans="10:14" ht="57" customHeight="1" x14ac:dyDescent="0.2">
      <c r="J1111" s="29">
        <f t="shared" si="68"/>
        <v>0</v>
      </c>
      <c r="K1111" s="29">
        <f t="shared" si="69"/>
        <v>0</v>
      </c>
      <c r="L1111" s="24">
        <f t="shared" si="70"/>
        <v>1</v>
      </c>
      <c r="M1111" s="24" t="str">
        <f>VLOOKUP(L1111,mês!A:B,2,0)</f>
        <v>Janeiro</v>
      </c>
      <c r="N1111" s="24" t="e">
        <f t="shared" si="71"/>
        <v>#VALUE!</v>
      </c>
    </row>
    <row r="1112" spans="10:14" ht="57" customHeight="1" x14ac:dyDescent="0.2">
      <c r="J1112" s="29">
        <f t="shared" si="68"/>
        <v>0</v>
      </c>
      <c r="K1112" s="29">
        <f t="shared" si="69"/>
        <v>0</v>
      </c>
      <c r="L1112" s="24">
        <f t="shared" si="70"/>
        <v>1</v>
      </c>
      <c r="M1112" s="24" t="str">
        <f>VLOOKUP(L1112,mês!A:B,2,0)</f>
        <v>Janeiro</v>
      </c>
      <c r="N1112" s="24" t="e">
        <f t="shared" si="71"/>
        <v>#VALUE!</v>
      </c>
    </row>
    <row r="1113" spans="10:14" ht="57" customHeight="1" x14ac:dyDescent="0.2">
      <c r="J1113" s="29">
        <f t="shared" si="68"/>
        <v>0</v>
      </c>
      <c r="K1113" s="29">
        <f t="shared" si="69"/>
        <v>0</v>
      </c>
      <c r="L1113" s="24">
        <f t="shared" si="70"/>
        <v>1</v>
      </c>
      <c r="M1113" s="24" t="str">
        <f>VLOOKUP(L1113,mês!A:B,2,0)</f>
        <v>Janeiro</v>
      </c>
      <c r="N1113" s="24" t="e">
        <f t="shared" si="71"/>
        <v>#VALUE!</v>
      </c>
    </row>
    <row r="1114" spans="10:14" ht="57" customHeight="1" x14ac:dyDescent="0.2">
      <c r="J1114" s="29">
        <f t="shared" si="68"/>
        <v>0</v>
      </c>
      <c r="K1114" s="29">
        <f t="shared" si="69"/>
        <v>0</v>
      </c>
      <c r="L1114" s="24">
        <f t="shared" si="70"/>
        <v>1</v>
      </c>
      <c r="M1114" s="24" t="str">
        <f>VLOOKUP(L1114,mês!A:B,2,0)</f>
        <v>Janeiro</v>
      </c>
      <c r="N1114" s="24" t="e">
        <f t="shared" si="71"/>
        <v>#VALUE!</v>
      </c>
    </row>
    <row r="1115" spans="10:14" ht="57" customHeight="1" x14ac:dyDescent="0.2">
      <c r="J1115" s="29">
        <f t="shared" si="68"/>
        <v>0</v>
      </c>
      <c r="K1115" s="29">
        <f t="shared" si="69"/>
        <v>0</v>
      </c>
      <c r="L1115" s="24">
        <f t="shared" si="70"/>
        <v>1</v>
      </c>
      <c r="M1115" s="24" t="str">
        <f>VLOOKUP(L1115,mês!A:B,2,0)</f>
        <v>Janeiro</v>
      </c>
      <c r="N1115" s="24" t="e">
        <f t="shared" si="71"/>
        <v>#VALUE!</v>
      </c>
    </row>
    <row r="1116" spans="10:14" ht="57" customHeight="1" x14ac:dyDescent="0.2">
      <c r="J1116" s="29">
        <f t="shared" si="68"/>
        <v>0</v>
      </c>
      <c r="K1116" s="29">
        <f t="shared" si="69"/>
        <v>0</v>
      </c>
      <c r="L1116" s="24">
        <f t="shared" si="70"/>
        <v>1</v>
      </c>
      <c r="M1116" s="24" t="str">
        <f>VLOOKUP(L1116,mês!A:B,2,0)</f>
        <v>Janeiro</v>
      </c>
      <c r="N1116" s="24" t="e">
        <f t="shared" si="71"/>
        <v>#VALUE!</v>
      </c>
    </row>
    <row r="1117" spans="10:14" ht="57" customHeight="1" x14ac:dyDescent="0.2">
      <c r="J1117" s="29">
        <f t="shared" si="68"/>
        <v>0</v>
      </c>
      <c r="K1117" s="29">
        <f t="shared" si="69"/>
        <v>0</v>
      </c>
      <c r="L1117" s="24">
        <f t="shared" si="70"/>
        <v>1</v>
      </c>
      <c r="M1117" s="24" t="str">
        <f>VLOOKUP(L1117,mês!A:B,2,0)</f>
        <v>Janeiro</v>
      </c>
      <c r="N1117" s="24" t="e">
        <f t="shared" si="71"/>
        <v>#VALUE!</v>
      </c>
    </row>
    <row r="1118" spans="10:14" ht="57" customHeight="1" x14ac:dyDescent="0.2">
      <c r="J1118" s="29">
        <f t="shared" si="68"/>
        <v>0</v>
      </c>
      <c r="K1118" s="29">
        <f t="shared" si="69"/>
        <v>0</v>
      </c>
      <c r="L1118" s="24">
        <f t="shared" si="70"/>
        <v>1</v>
      </c>
      <c r="M1118" s="24" t="str">
        <f>VLOOKUP(L1118,mês!A:B,2,0)</f>
        <v>Janeiro</v>
      </c>
      <c r="N1118" s="24" t="e">
        <f t="shared" si="71"/>
        <v>#VALUE!</v>
      </c>
    </row>
    <row r="1119" spans="10:14" ht="57" customHeight="1" x14ac:dyDescent="0.2">
      <c r="J1119" s="29">
        <f t="shared" si="68"/>
        <v>0</v>
      </c>
      <c r="K1119" s="29">
        <f t="shared" si="69"/>
        <v>0</v>
      </c>
      <c r="L1119" s="24">
        <f t="shared" si="70"/>
        <v>1</v>
      </c>
      <c r="M1119" s="24" t="str">
        <f>VLOOKUP(L1119,mês!A:B,2,0)</f>
        <v>Janeiro</v>
      </c>
      <c r="N1119" s="24" t="e">
        <f t="shared" si="71"/>
        <v>#VALUE!</v>
      </c>
    </row>
    <row r="1120" spans="10:14" ht="57" customHeight="1" x14ac:dyDescent="0.2">
      <c r="J1120" s="29">
        <f t="shared" si="68"/>
        <v>0</v>
      </c>
      <c r="K1120" s="29">
        <f t="shared" si="69"/>
        <v>0</v>
      </c>
      <c r="L1120" s="24">
        <f t="shared" si="70"/>
        <v>1</v>
      </c>
      <c r="M1120" s="24" t="str">
        <f>VLOOKUP(L1120,mês!A:B,2,0)</f>
        <v>Janeiro</v>
      </c>
      <c r="N1120" s="24" t="e">
        <f t="shared" si="71"/>
        <v>#VALUE!</v>
      </c>
    </row>
    <row r="1121" spans="10:14" ht="57" customHeight="1" x14ac:dyDescent="0.2">
      <c r="J1121" s="29">
        <f t="shared" si="68"/>
        <v>0</v>
      </c>
      <c r="K1121" s="29">
        <f t="shared" si="69"/>
        <v>0</v>
      </c>
      <c r="L1121" s="24">
        <f t="shared" si="70"/>
        <v>1</v>
      </c>
      <c r="M1121" s="24" t="str">
        <f>VLOOKUP(L1121,mês!A:B,2,0)</f>
        <v>Janeiro</v>
      </c>
      <c r="N1121" s="24" t="e">
        <f t="shared" si="71"/>
        <v>#VALUE!</v>
      </c>
    </row>
    <row r="1122" spans="10:14" ht="57" customHeight="1" x14ac:dyDescent="0.2">
      <c r="J1122" s="29">
        <f t="shared" si="68"/>
        <v>0</v>
      </c>
      <c r="K1122" s="29">
        <f t="shared" si="69"/>
        <v>0</v>
      </c>
      <c r="L1122" s="24">
        <f t="shared" si="70"/>
        <v>1</v>
      </c>
      <c r="M1122" s="24" t="str">
        <f>VLOOKUP(L1122,mês!A:B,2,0)</f>
        <v>Janeiro</v>
      </c>
      <c r="N1122" s="24" t="e">
        <f t="shared" si="71"/>
        <v>#VALUE!</v>
      </c>
    </row>
    <row r="1123" spans="10:14" ht="57" customHeight="1" x14ac:dyDescent="0.2">
      <c r="J1123" s="29">
        <f t="shared" si="68"/>
        <v>0</v>
      </c>
      <c r="K1123" s="29">
        <f t="shared" si="69"/>
        <v>0</v>
      </c>
      <c r="L1123" s="24">
        <f t="shared" si="70"/>
        <v>1</v>
      </c>
      <c r="M1123" s="24" t="str">
        <f>VLOOKUP(L1123,mês!A:B,2,0)</f>
        <v>Janeiro</v>
      </c>
      <c r="N1123" s="24" t="e">
        <f t="shared" si="71"/>
        <v>#VALUE!</v>
      </c>
    </row>
    <row r="1124" spans="10:14" ht="57" customHeight="1" x14ac:dyDescent="0.2">
      <c r="J1124" s="29">
        <f t="shared" si="68"/>
        <v>0</v>
      </c>
      <c r="K1124" s="29">
        <f t="shared" si="69"/>
        <v>0</v>
      </c>
      <c r="L1124" s="24">
        <f t="shared" si="70"/>
        <v>1</v>
      </c>
      <c r="M1124" s="24" t="str">
        <f>VLOOKUP(L1124,mês!A:B,2,0)</f>
        <v>Janeiro</v>
      </c>
      <c r="N1124" s="24" t="e">
        <f t="shared" si="71"/>
        <v>#VALUE!</v>
      </c>
    </row>
    <row r="1125" spans="10:14" ht="57" customHeight="1" x14ac:dyDescent="0.2">
      <c r="J1125" s="29">
        <f t="shared" si="68"/>
        <v>0</v>
      </c>
      <c r="K1125" s="29">
        <f t="shared" si="69"/>
        <v>0</v>
      </c>
      <c r="L1125" s="24">
        <f t="shared" si="70"/>
        <v>1</v>
      </c>
      <c r="M1125" s="24" t="str">
        <f>VLOOKUP(L1125,mês!A:B,2,0)</f>
        <v>Janeiro</v>
      </c>
      <c r="N1125" s="24" t="e">
        <f t="shared" si="71"/>
        <v>#VALUE!</v>
      </c>
    </row>
    <row r="1126" spans="10:14" ht="57" customHeight="1" x14ac:dyDescent="0.2">
      <c r="J1126" s="29">
        <f t="shared" si="68"/>
        <v>0</v>
      </c>
      <c r="K1126" s="29">
        <f t="shared" si="69"/>
        <v>0</v>
      </c>
      <c r="L1126" s="24">
        <f t="shared" si="70"/>
        <v>1</v>
      </c>
      <c r="M1126" s="24" t="str">
        <f>VLOOKUP(L1126,mês!A:B,2,0)</f>
        <v>Janeiro</v>
      </c>
      <c r="N1126" s="24" t="e">
        <f t="shared" si="71"/>
        <v>#VALUE!</v>
      </c>
    </row>
    <row r="1127" spans="10:14" ht="57" customHeight="1" x14ac:dyDescent="0.2">
      <c r="J1127" s="29">
        <f t="shared" si="68"/>
        <v>0</v>
      </c>
      <c r="K1127" s="29">
        <f t="shared" si="69"/>
        <v>0</v>
      </c>
      <c r="L1127" s="24">
        <f t="shared" si="70"/>
        <v>1</v>
      </c>
      <c r="M1127" s="24" t="str">
        <f>VLOOKUP(L1127,mês!A:B,2,0)</f>
        <v>Janeiro</v>
      </c>
      <c r="N1127" s="24" t="e">
        <f t="shared" si="71"/>
        <v>#VALUE!</v>
      </c>
    </row>
    <row r="1128" spans="10:14" ht="57" customHeight="1" x14ac:dyDescent="0.2">
      <c r="J1128" s="29">
        <f t="shared" si="68"/>
        <v>0</v>
      </c>
      <c r="K1128" s="29">
        <f t="shared" si="69"/>
        <v>0</v>
      </c>
      <c r="L1128" s="24">
        <f t="shared" si="70"/>
        <v>1</v>
      </c>
      <c r="M1128" s="24" t="str">
        <f>VLOOKUP(L1128,mês!A:B,2,0)</f>
        <v>Janeiro</v>
      </c>
      <c r="N1128" s="24" t="e">
        <f t="shared" si="71"/>
        <v>#VALUE!</v>
      </c>
    </row>
    <row r="1129" spans="10:14" ht="57" customHeight="1" x14ac:dyDescent="0.2">
      <c r="J1129" s="29">
        <f t="shared" si="68"/>
        <v>0</v>
      </c>
      <c r="K1129" s="29">
        <f t="shared" si="69"/>
        <v>0</v>
      </c>
      <c r="L1129" s="24">
        <f t="shared" si="70"/>
        <v>1</v>
      </c>
      <c r="M1129" s="24" t="str">
        <f>VLOOKUP(L1129,mês!A:B,2,0)</f>
        <v>Janeiro</v>
      </c>
      <c r="N1129" s="24" t="e">
        <f t="shared" si="71"/>
        <v>#VALUE!</v>
      </c>
    </row>
    <row r="1130" spans="10:14" ht="57" customHeight="1" x14ac:dyDescent="0.2">
      <c r="J1130" s="29">
        <f t="shared" si="68"/>
        <v>0</v>
      </c>
      <c r="K1130" s="29">
        <f t="shared" si="69"/>
        <v>0</v>
      </c>
      <c r="L1130" s="24">
        <f t="shared" si="70"/>
        <v>1</v>
      </c>
      <c r="M1130" s="24" t="str">
        <f>VLOOKUP(L1130,mês!A:B,2,0)</f>
        <v>Janeiro</v>
      </c>
      <c r="N1130" s="24" t="e">
        <f t="shared" si="71"/>
        <v>#VALUE!</v>
      </c>
    </row>
    <row r="1131" spans="10:14" ht="57" customHeight="1" x14ac:dyDescent="0.2">
      <c r="J1131" s="29">
        <f t="shared" si="68"/>
        <v>0</v>
      </c>
      <c r="K1131" s="29">
        <f t="shared" si="69"/>
        <v>0</v>
      </c>
      <c r="L1131" s="24">
        <f t="shared" si="70"/>
        <v>1</v>
      </c>
      <c r="M1131" s="24" t="str">
        <f>VLOOKUP(L1131,mês!A:B,2,0)</f>
        <v>Janeiro</v>
      </c>
      <c r="N1131" s="24" t="e">
        <f t="shared" si="71"/>
        <v>#VALUE!</v>
      </c>
    </row>
    <row r="1132" spans="10:14" ht="57" customHeight="1" x14ac:dyDescent="0.2">
      <c r="J1132" s="29">
        <f t="shared" si="68"/>
        <v>0</v>
      </c>
      <c r="K1132" s="29">
        <f t="shared" si="69"/>
        <v>0</v>
      </c>
      <c r="L1132" s="24">
        <f t="shared" si="70"/>
        <v>1</v>
      </c>
      <c r="M1132" s="24" t="str">
        <f>VLOOKUP(L1132,mês!A:B,2,0)</f>
        <v>Janeiro</v>
      </c>
      <c r="N1132" s="24" t="e">
        <f t="shared" si="71"/>
        <v>#VALUE!</v>
      </c>
    </row>
    <row r="1133" spans="10:14" ht="57" customHeight="1" x14ac:dyDescent="0.2">
      <c r="J1133" s="29">
        <f t="shared" si="68"/>
        <v>0</v>
      </c>
      <c r="K1133" s="29">
        <f t="shared" si="69"/>
        <v>0</v>
      </c>
      <c r="L1133" s="24">
        <f t="shared" si="70"/>
        <v>1</v>
      </c>
      <c r="M1133" s="24" t="str">
        <f>VLOOKUP(L1133,mês!A:B,2,0)</f>
        <v>Janeiro</v>
      </c>
      <c r="N1133" s="24" t="e">
        <f t="shared" si="71"/>
        <v>#VALUE!</v>
      </c>
    </row>
    <row r="1134" spans="10:14" ht="57" customHeight="1" x14ac:dyDescent="0.2">
      <c r="J1134" s="29">
        <f t="shared" si="68"/>
        <v>0</v>
      </c>
      <c r="K1134" s="29">
        <f t="shared" si="69"/>
        <v>0</v>
      </c>
      <c r="L1134" s="24">
        <f t="shared" si="70"/>
        <v>1</v>
      </c>
      <c r="M1134" s="24" t="str">
        <f>VLOOKUP(L1134,mês!A:B,2,0)</f>
        <v>Janeiro</v>
      </c>
      <c r="N1134" s="24" t="e">
        <f t="shared" si="71"/>
        <v>#VALUE!</v>
      </c>
    </row>
    <row r="1135" spans="10:14" ht="57" customHeight="1" x14ac:dyDescent="0.2">
      <c r="J1135" s="29">
        <f t="shared" si="68"/>
        <v>0</v>
      </c>
      <c r="K1135" s="29">
        <f t="shared" si="69"/>
        <v>0</v>
      </c>
      <c r="L1135" s="24">
        <f t="shared" si="70"/>
        <v>1</v>
      </c>
      <c r="M1135" s="24" t="str">
        <f>VLOOKUP(L1135,mês!A:B,2,0)</f>
        <v>Janeiro</v>
      </c>
      <c r="N1135" s="24" t="e">
        <f t="shared" si="71"/>
        <v>#VALUE!</v>
      </c>
    </row>
    <row r="1136" spans="10:14" ht="57" customHeight="1" x14ac:dyDescent="0.2">
      <c r="J1136" s="29">
        <f t="shared" si="68"/>
        <v>0</v>
      </c>
      <c r="K1136" s="29">
        <f t="shared" si="69"/>
        <v>0</v>
      </c>
      <c r="L1136" s="24">
        <f t="shared" si="70"/>
        <v>1</v>
      </c>
      <c r="M1136" s="24" t="str">
        <f>VLOOKUP(L1136,mês!A:B,2,0)</f>
        <v>Janeiro</v>
      </c>
      <c r="N1136" s="24" t="e">
        <f t="shared" si="71"/>
        <v>#VALUE!</v>
      </c>
    </row>
    <row r="1137" spans="10:14" ht="57" customHeight="1" x14ac:dyDescent="0.2">
      <c r="J1137" s="29">
        <f t="shared" si="68"/>
        <v>0</v>
      </c>
      <c r="K1137" s="29">
        <f t="shared" si="69"/>
        <v>0</v>
      </c>
      <c r="L1137" s="24">
        <f t="shared" si="70"/>
        <v>1</v>
      </c>
      <c r="M1137" s="24" t="str">
        <f>VLOOKUP(L1137,mês!A:B,2,0)</f>
        <v>Janeiro</v>
      </c>
      <c r="N1137" s="24" t="e">
        <f t="shared" si="71"/>
        <v>#VALUE!</v>
      </c>
    </row>
    <row r="1138" spans="10:14" ht="57" customHeight="1" x14ac:dyDescent="0.2">
      <c r="J1138" s="29">
        <f t="shared" si="68"/>
        <v>0</v>
      </c>
      <c r="K1138" s="29">
        <f t="shared" si="69"/>
        <v>0</v>
      </c>
      <c r="L1138" s="24">
        <f t="shared" si="70"/>
        <v>1</v>
      </c>
      <c r="M1138" s="24" t="str">
        <f>VLOOKUP(L1138,mês!A:B,2,0)</f>
        <v>Janeiro</v>
      </c>
      <c r="N1138" s="24" t="e">
        <f t="shared" si="71"/>
        <v>#VALUE!</v>
      </c>
    </row>
    <row r="1139" spans="10:14" ht="57" customHeight="1" x14ac:dyDescent="0.2">
      <c r="J1139" s="29">
        <f t="shared" si="68"/>
        <v>0</v>
      </c>
      <c r="K1139" s="29">
        <f t="shared" si="69"/>
        <v>0</v>
      </c>
      <c r="L1139" s="24">
        <f t="shared" si="70"/>
        <v>1</v>
      </c>
      <c r="M1139" s="24" t="str">
        <f>VLOOKUP(L1139,mês!A:B,2,0)</f>
        <v>Janeiro</v>
      </c>
      <c r="N1139" s="24" t="e">
        <f t="shared" si="71"/>
        <v>#VALUE!</v>
      </c>
    </row>
    <row r="1140" spans="10:14" ht="57" customHeight="1" x14ac:dyDescent="0.2">
      <c r="J1140" s="29">
        <f t="shared" si="68"/>
        <v>0</v>
      </c>
      <c r="K1140" s="29">
        <f t="shared" si="69"/>
        <v>0</v>
      </c>
      <c r="L1140" s="24">
        <f t="shared" si="70"/>
        <v>1</v>
      </c>
      <c r="M1140" s="24" t="str">
        <f>VLOOKUP(L1140,mês!A:B,2,0)</f>
        <v>Janeiro</v>
      </c>
      <c r="N1140" s="24" t="e">
        <f t="shared" si="71"/>
        <v>#VALUE!</v>
      </c>
    </row>
    <row r="1141" spans="10:14" ht="57" customHeight="1" x14ac:dyDescent="0.2">
      <c r="J1141" s="29">
        <f t="shared" si="68"/>
        <v>0</v>
      </c>
      <c r="K1141" s="29">
        <f t="shared" si="69"/>
        <v>0</v>
      </c>
      <c r="L1141" s="24">
        <f t="shared" si="70"/>
        <v>1</v>
      </c>
      <c r="M1141" s="24" t="str">
        <f>VLOOKUP(L1141,mês!A:B,2,0)</f>
        <v>Janeiro</v>
      </c>
      <c r="N1141" s="24" t="e">
        <f t="shared" si="71"/>
        <v>#VALUE!</v>
      </c>
    </row>
    <row r="1142" spans="10:14" ht="57" customHeight="1" x14ac:dyDescent="0.2">
      <c r="J1142" s="29">
        <f t="shared" si="68"/>
        <v>0</v>
      </c>
      <c r="K1142" s="29">
        <f t="shared" si="69"/>
        <v>0</v>
      </c>
      <c r="L1142" s="24">
        <f t="shared" si="70"/>
        <v>1</v>
      </c>
      <c r="M1142" s="24" t="str">
        <f>VLOOKUP(L1142,mês!A:B,2,0)</f>
        <v>Janeiro</v>
      </c>
      <c r="N1142" s="24" t="e">
        <f t="shared" si="71"/>
        <v>#VALUE!</v>
      </c>
    </row>
    <row r="1143" spans="10:14" ht="57" customHeight="1" x14ac:dyDescent="0.2">
      <c r="J1143" s="29">
        <f t="shared" si="68"/>
        <v>0</v>
      </c>
      <c r="K1143" s="29">
        <f t="shared" si="69"/>
        <v>0</v>
      </c>
      <c r="L1143" s="24">
        <f t="shared" si="70"/>
        <v>1</v>
      </c>
      <c r="M1143" s="24" t="str">
        <f>VLOOKUP(L1143,mês!A:B,2,0)</f>
        <v>Janeiro</v>
      </c>
      <c r="N1143" s="24" t="e">
        <f t="shared" si="71"/>
        <v>#VALUE!</v>
      </c>
    </row>
    <row r="1144" spans="10:14" ht="57" customHeight="1" x14ac:dyDescent="0.2">
      <c r="J1144" s="29">
        <f t="shared" si="68"/>
        <v>0</v>
      </c>
      <c r="K1144" s="29">
        <f t="shared" si="69"/>
        <v>0</v>
      </c>
      <c r="L1144" s="24">
        <f t="shared" si="70"/>
        <v>1</v>
      </c>
      <c r="M1144" s="24" t="str">
        <f>VLOOKUP(L1144,mês!A:B,2,0)</f>
        <v>Janeiro</v>
      </c>
      <c r="N1144" s="24" t="e">
        <f t="shared" si="71"/>
        <v>#VALUE!</v>
      </c>
    </row>
    <row r="1145" spans="10:14" ht="57" customHeight="1" x14ac:dyDescent="0.2">
      <c r="J1145" s="29">
        <f t="shared" si="68"/>
        <v>0</v>
      </c>
      <c r="K1145" s="29">
        <f t="shared" si="69"/>
        <v>0</v>
      </c>
      <c r="L1145" s="24">
        <f t="shared" si="70"/>
        <v>1</v>
      </c>
      <c r="M1145" s="24" t="str">
        <f>VLOOKUP(L1145,mês!A:B,2,0)</f>
        <v>Janeiro</v>
      </c>
      <c r="N1145" s="24" t="e">
        <f t="shared" si="71"/>
        <v>#VALUE!</v>
      </c>
    </row>
    <row r="1146" spans="10:14" ht="57" customHeight="1" x14ac:dyDescent="0.2">
      <c r="J1146" s="29">
        <f t="shared" si="68"/>
        <v>0</v>
      </c>
      <c r="K1146" s="29">
        <f t="shared" si="69"/>
        <v>0</v>
      </c>
      <c r="L1146" s="24">
        <f t="shared" si="70"/>
        <v>1</v>
      </c>
      <c r="M1146" s="24" t="str">
        <f>VLOOKUP(L1146,mês!A:B,2,0)</f>
        <v>Janeiro</v>
      </c>
      <c r="N1146" s="24" t="e">
        <f t="shared" si="71"/>
        <v>#VALUE!</v>
      </c>
    </row>
    <row r="1147" spans="10:14" ht="57" customHeight="1" x14ac:dyDescent="0.2">
      <c r="J1147" s="29">
        <f t="shared" si="68"/>
        <v>0</v>
      </c>
      <c r="K1147" s="29">
        <f t="shared" si="69"/>
        <v>0</v>
      </c>
      <c r="L1147" s="24">
        <f t="shared" si="70"/>
        <v>1</v>
      </c>
      <c r="M1147" s="24" t="str">
        <f>VLOOKUP(L1147,mês!A:B,2,0)</f>
        <v>Janeiro</v>
      </c>
      <c r="N1147" s="24" t="e">
        <f t="shared" si="71"/>
        <v>#VALUE!</v>
      </c>
    </row>
    <row r="1148" spans="10:14" ht="57" customHeight="1" x14ac:dyDescent="0.2">
      <c r="J1148" s="29">
        <f t="shared" si="68"/>
        <v>0</v>
      </c>
      <c r="K1148" s="29">
        <f t="shared" si="69"/>
        <v>0</v>
      </c>
      <c r="L1148" s="24">
        <f t="shared" si="70"/>
        <v>1</v>
      </c>
      <c r="M1148" s="24" t="str">
        <f>VLOOKUP(L1148,mês!A:B,2,0)</f>
        <v>Janeiro</v>
      </c>
      <c r="N1148" s="24" t="e">
        <f t="shared" si="71"/>
        <v>#VALUE!</v>
      </c>
    </row>
    <row r="1149" spans="10:14" ht="57" customHeight="1" x14ac:dyDescent="0.2">
      <c r="J1149" s="29">
        <f t="shared" si="68"/>
        <v>0</v>
      </c>
      <c r="K1149" s="29">
        <f t="shared" si="69"/>
        <v>0</v>
      </c>
      <c r="L1149" s="24">
        <f t="shared" si="70"/>
        <v>1</v>
      </c>
      <c r="M1149" s="24" t="str">
        <f>VLOOKUP(L1149,mês!A:B,2,0)</f>
        <v>Janeiro</v>
      </c>
      <c r="N1149" s="24" t="e">
        <f t="shared" si="71"/>
        <v>#VALUE!</v>
      </c>
    </row>
    <row r="1150" spans="10:14" ht="57" customHeight="1" x14ac:dyDescent="0.2">
      <c r="J1150" s="29">
        <f t="shared" si="68"/>
        <v>0</v>
      </c>
      <c r="K1150" s="29">
        <f t="shared" si="69"/>
        <v>0</v>
      </c>
      <c r="L1150" s="24">
        <f t="shared" si="70"/>
        <v>1</v>
      </c>
      <c r="M1150" s="24" t="str">
        <f>VLOOKUP(L1150,mês!A:B,2,0)</f>
        <v>Janeiro</v>
      </c>
      <c r="N1150" s="24" t="e">
        <f t="shared" si="71"/>
        <v>#VALUE!</v>
      </c>
    </row>
    <row r="1151" spans="10:14" ht="57" customHeight="1" x14ac:dyDescent="0.2">
      <c r="J1151" s="29">
        <f t="shared" si="68"/>
        <v>0</v>
      </c>
      <c r="K1151" s="29">
        <f t="shared" si="69"/>
        <v>0</v>
      </c>
      <c r="L1151" s="24">
        <f t="shared" si="70"/>
        <v>1</v>
      </c>
      <c r="M1151" s="24" t="str">
        <f>VLOOKUP(L1151,mês!A:B,2,0)</f>
        <v>Janeiro</v>
      </c>
      <c r="N1151" s="24" t="e">
        <f t="shared" si="71"/>
        <v>#VALUE!</v>
      </c>
    </row>
    <row r="1152" spans="10:14" ht="57" customHeight="1" x14ac:dyDescent="0.2">
      <c r="J1152" s="29">
        <f t="shared" si="68"/>
        <v>0</v>
      </c>
      <c r="K1152" s="29">
        <f t="shared" si="69"/>
        <v>0</v>
      </c>
      <c r="L1152" s="24">
        <f t="shared" si="70"/>
        <v>1</v>
      </c>
      <c r="M1152" s="24" t="str">
        <f>VLOOKUP(L1152,mês!A:B,2,0)</f>
        <v>Janeiro</v>
      </c>
      <c r="N1152" s="24" t="e">
        <f t="shared" si="71"/>
        <v>#VALUE!</v>
      </c>
    </row>
    <row r="1153" spans="10:14" ht="57" customHeight="1" x14ac:dyDescent="0.2">
      <c r="J1153" s="29">
        <f t="shared" si="68"/>
        <v>0</v>
      </c>
      <c r="K1153" s="29">
        <f t="shared" si="69"/>
        <v>0</v>
      </c>
      <c r="L1153" s="24">
        <f t="shared" si="70"/>
        <v>1</v>
      </c>
      <c r="M1153" s="24" t="str">
        <f>VLOOKUP(L1153,mês!A:B,2,0)</f>
        <v>Janeiro</v>
      </c>
      <c r="N1153" s="24" t="e">
        <f t="shared" si="71"/>
        <v>#VALUE!</v>
      </c>
    </row>
    <row r="1154" spans="10:14" ht="57" customHeight="1" x14ac:dyDescent="0.2">
      <c r="J1154" s="29">
        <f t="shared" si="68"/>
        <v>0</v>
      </c>
      <c r="K1154" s="29">
        <f t="shared" si="69"/>
        <v>0</v>
      </c>
      <c r="L1154" s="24">
        <f t="shared" si="70"/>
        <v>1</v>
      </c>
      <c r="M1154" s="24" t="str">
        <f>VLOOKUP(L1154,mês!A:B,2,0)</f>
        <v>Janeiro</v>
      </c>
      <c r="N1154" s="24" t="e">
        <f t="shared" si="71"/>
        <v>#VALUE!</v>
      </c>
    </row>
    <row r="1155" spans="10:14" ht="57" customHeight="1" x14ac:dyDescent="0.2">
      <c r="J1155" s="29">
        <f t="shared" ref="J1155:J1218" si="72">IF(G1155="Não",0,H1155)</f>
        <v>0</v>
      </c>
      <c r="K1155" s="29">
        <f t="shared" ref="K1155:K1218" si="73">IF(G1155="Não",H1155,0)</f>
        <v>0</v>
      </c>
      <c r="L1155" s="24">
        <f t="shared" ref="L1155:L1218" si="74">MONTH(B1155)</f>
        <v>1</v>
      </c>
      <c r="M1155" s="24" t="str">
        <f>VLOOKUP(L1155,mês!A:B,2,0)</f>
        <v>Janeiro</v>
      </c>
      <c r="N1155" s="24" t="e">
        <f t="shared" ref="N1155:N1218" si="75">LEFT(A1155,SEARCH("-",A1155)-1)</f>
        <v>#VALUE!</v>
      </c>
    </row>
    <row r="1156" spans="10:14" ht="57" customHeight="1" x14ac:dyDescent="0.2">
      <c r="J1156" s="29">
        <f t="shared" si="72"/>
        <v>0</v>
      </c>
      <c r="K1156" s="29">
        <f t="shared" si="73"/>
        <v>0</v>
      </c>
      <c r="L1156" s="24">
        <f t="shared" si="74"/>
        <v>1</v>
      </c>
      <c r="M1156" s="24" t="str">
        <f>VLOOKUP(L1156,mês!A:B,2,0)</f>
        <v>Janeiro</v>
      </c>
      <c r="N1156" s="24" t="e">
        <f t="shared" si="75"/>
        <v>#VALUE!</v>
      </c>
    </row>
    <row r="1157" spans="10:14" ht="57" customHeight="1" x14ac:dyDescent="0.2">
      <c r="J1157" s="29">
        <f t="shared" si="72"/>
        <v>0</v>
      </c>
      <c r="K1157" s="29">
        <f t="shared" si="73"/>
        <v>0</v>
      </c>
      <c r="L1157" s="24">
        <f t="shared" si="74"/>
        <v>1</v>
      </c>
      <c r="M1157" s="24" t="str">
        <f>VLOOKUP(L1157,mês!A:B,2,0)</f>
        <v>Janeiro</v>
      </c>
      <c r="N1157" s="24" t="e">
        <f t="shared" si="75"/>
        <v>#VALUE!</v>
      </c>
    </row>
    <row r="1158" spans="10:14" ht="57" customHeight="1" x14ac:dyDescent="0.2">
      <c r="J1158" s="29">
        <f t="shared" si="72"/>
        <v>0</v>
      </c>
      <c r="K1158" s="29">
        <f t="shared" si="73"/>
        <v>0</v>
      </c>
      <c r="L1158" s="24">
        <f t="shared" si="74"/>
        <v>1</v>
      </c>
      <c r="M1158" s="24" t="str">
        <f>VLOOKUP(L1158,mês!A:B,2,0)</f>
        <v>Janeiro</v>
      </c>
      <c r="N1158" s="24" t="e">
        <f t="shared" si="75"/>
        <v>#VALUE!</v>
      </c>
    </row>
    <row r="1159" spans="10:14" ht="57" customHeight="1" x14ac:dyDescent="0.2">
      <c r="J1159" s="29">
        <f t="shared" si="72"/>
        <v>0</v>
      </c>
      <c r="K1159" s="29">
        <f t="shared" si="73"/>
        <v>0</v>
      </c>
      <c r="L1159" s="24">
        <f t="shared" si="74"/>
        <v>1</v>
      </c>
      <c r="M1159" s="24" t="str">
        <f>VLOOKUP(L1159,mês!A:B,2,0)</f>
        <v>Janeiro</v>
      </c>
      <c r="N1159" s="24" t="e">
        <f t="shared" si="75"/>
        <v>#VALUE!</v>
      </c>
    </row>
    <row r="1160" spans="10:14" ht="57" customHeight="1" x14ac:dyDescent="0.2">
      <c r="J1160" s="29">
        <f t="shared" si="72"/>
        <v>0</v>
      </c>
      <c r="K1160" s="29">
        <f t="shared" si="73"/>
        <v>0</v>
      </c>
      <c r="L1160" s="24">
        <f t="shared" si="74"/>
        <v>1</v>
      </c>
      <c r="M1160" s="24" t="str">
        <f>VLOOKUP(L1160,mês!A:B,2,0)</f>
        <v>Janeiro</v>
      </c>
      <c r="N1160" s="24" t="e">
        <f t="shared" si="75"/>
        <v>#VALUE!</v>
      </c>
    </row>
    <row r="1161" spans="10:14" ht="57" customHeight="1" x14ac:dyDescent="0.2">
      <c r="J1161" s="29">
        <f t="shared" si="72"/>
        <v>0</v>
      </c>
      <c r="K1161" s="29">
        <f t="shared" si="73"/>
        <v>0</v>
      </c>
      <c r="L1161" s="24">
        <f t="shared" si="74"/>
        <v>1</v>
      </c>
      <c r="M1161" s="24" t="str">
        <f>VLOOKUP(L1161,mês!A:B,2,0)</f>
        <v>Janeiro</v>
      </c>
      <c r="N1161" s="24" t="e">
        <f t="shared" si="75"/>
        <v>#VALUE!</v>
      </c>
    </row>
    <row r="1162" spans="10:14" ht="57" customHeight="1" x14ac:dyDescent="0.2">
      <c r="J1162" s="29">
        <f t="shared" si="72"/>
        <v>0</v>
      </c>
      <c r="K1162" s="29">
        <f t="shared" si="73"/>
        <v>0</v>
      </c>
      <c r="L1162" s="24">
        <f t="shared" si="74"/>
        <v>1</v>
      </c>
      <c r="M1162" s="24" t="str">
        <f>VLOOKUP(L1162,mês!A:B,2,0)</f>
        <v>Janeiro</v>
      </c>
      <c r="N1162" s="24" t="e">
        <f t="shared" si="75"/>
        <v>#VALUE!</v>
      </c>
    </row>
    <row r="1163" spans="10:14" ht="57" customHeight="1" x14ac:dyDescent="0.2">
      <c r="J1163" s="29">
        <f t="shared" si="72"/>
        <v>0</v>
      </c>
      <c r="K1163" s="29">
        <f t="shared" si="73"/>
        <v>0</v>
      </c>
      <c r="L1163" s="24">
        <f t="shared" si="74"/>
        <v>1</v>
      </c>
      <c r="M1163" s="24" t="str">
        <f>VLOOKUP(L1163,mês!A:B,2,0)</f>
        <v>Janeiro</v>
      </c>
      <c r="N1163" s="24" t="e">
        <f t="shared" si="75"/>
        <v>#VALUE!</v>
      </c>
    </row>
    <row r="1164" spans="10:14" ht="57" customHeight="1" x14ac:dyDescent="0.2">
      <c r="J1164" s="29">
        <f t="shared" si="72"/>
        <v>0</v>
      </c>
      <c r="K1164" s="29">
        <f t="shared" si="73"/>
        <v>0</v>
      </c>
      <c r="L1164" s="24">
        <f t="shared" si="74"/>
        <v>1</v>
      </c>
      <c r="M1164" s="24" t="str">
        <f>VLOOKUP(L1164,mês!A:B,2,0)</f>
        <v>Janeiro</v>
      </c>
      <c r="N1164" s="24" t="e">
        <f t="shared" si="75"/>
        <v>#VALUE!</v>
      </c>
    </row>
    <row r="1165" spans="10:14" ht="57" customHeight="1" x14ac:dyDescent="0.2">
      <c r="J1165" s="29">
        <f t="shared" si="72"/>
        <v>0</v>
      </c>
      <c r="K1165" s="29">
        <f t="shared" si="73"/>
        <v>0</v>
      </c>
      <c r="L1165" s="24">
        <f t="shared" si="74"/>
        <v>1</v>
      </c>
      <c r="M1165" s="24" t="str">
        <f>VLOOKUP(L1165,mês!A:B,2,0)</f>
        <v>Janeiro</v>
      </c>
      <c r="N1165" s="24" t="e">
        <f t="shared" si="75"/>
        <v>#VALUE!</v>
      </c>
    </row>
    <row r="1166" spans="10:14" ht="57" customHeight="1" x14ac:dyDescent="0.2">
      <c r="J1166" s="29">
        <f t="shared" si="72"/>
        <v>0</v>
      </c>
      <c r="K1166" s="29">
        <f t="shared" si="73"/>
        <v>0</v>
      </c>
      <c r="L1166" s="24">
        <f t="shared" si="74"/>
        <v>1</v>
      </c>
      <c r="M1166" s="24" t="str">
        <f>VLOOKUP(L1166,mês!A:B,2,0)</f>
        <v>Janeiro</v>
      </c>
      <c r="N1166" s="24" t="e">
        <f t="shared" si="75"/>
        <v>#VALUE!</v>
      </c>
    </row>
    <row r="1167" spans="10:14" ht="57" customHeight="1" x14ac:dyDescent="0.2">
      <c r="J1167" s="29">
        <f t="shared" si="72"/>
        <v>0</v>
      </c>
      <c r="K1167" s="29">
        <f t="shared" si="73"/>
        <v>0</v>
      </c>
      <c r="L1167" s="24">
        <f t="shared" si="74"/>
        <v>1</v>
      </c>
      <c r="M1167" s="24" t="str">
        <f>VLOOKUP(L1167,mês!A:B,2,0)</f>
        <v>Janeiro</v>
      </c>
      <c r="N1167" s="24" t="e">
        <f t="shared" si="75"/>
        <v>#VALUE!</v>
      </c>
    </row>
    <row r="1168" spans="10:14" ht="57" customHeight="1" x14ac:dyDescent="0.2">
      <c r="J1168" s="29">
        <f t="shared" si="72"/>
        <v>0</v>
      </c>
      <c r="K1168" s="29">
        <f t="shared" si="73"/>
        <v>0</v>
      </c>
      <c r="L1168" s="24">
        <f t="shared" si="74"/>
        <v>1</v>
      </c>
      <c r="M1168" s="24" t="str">
        <f>VLOOKUP(L1168,mês!A:B,2,0)</f>
        <v>Janeiro</v>
      </c>
      <c r="N1168" s="24" t="e">
        <f t="shared" si="75"/>
        <v>#VALUE!</v>
      </c>
    </row>
    <row r="1169" spans="10:14" ht="57" customHeight="1" x14ac:dyDescent="0.2">
      <c r="J1169" s="29">
        <f t="shared" si="72"/>
        <v>0</v>
      </c>
      <c r="K1169" s="29">
        <f t="shared" si="73"/>
        <v>0</v>
      </c>
      <c r="L1169" s="24">
        <f t="shared" si="74"/>
        <v>1</v>
      </c>
      <c r="M1169" s="24" t="str">
        <f>VLOOKUP(L1169,mês!A:B,2,0)</f>
        <v>Janeiro</v>
      </c>
      <c r="N1169" s="24" t="e">
        <f t="shared" si="75"/>
        <v>#VALUE!</v>
      </c>
    </row>
    <row r="1170" spans="10:14" ht="57" customHeight="1" x14ac:dyDescent="0.2">
      <c r="J1170" s="29">
        <f t="shared" si="72"/>
        <v>0</v>
      </c>
      <c r="K1170" s="29">
        <f t="shared" si="73"/>
        <v>0</v>
      </c>
      <c r="L1170" s="24">
        <f t="shared" si="74"/>
        <v>1</v>
      </c>
      <c r="M1170" s="24" t="str">
        <f>VLOOKUP(L1170,mês!A:B,2,0)</f>
        <v>Janeiro</v>
      </c>
      <c r="N1170" s="24" t="e">
        <f t="shared" si="75"/>
        <v>#VALUE!</v>
      </c>
    </row>
    <row r="1171" spans="10:14" ht="57" customHeight="1" x14ac:dyDescent="0.2">
      <c r="J1171" s="29">
        <f t="shared" si="72"/>
        <v>0</v>
      </c>
      <c r="K1171" s="29">
        <f t="shared" si="73"/>
        <v>0</v>
      </c>
      <c r="L1171" s="24">
        <f t="shared" si="74"/>
        <v>1</v>
      </c>
      <c r="M1171" s="24" t="str">
        <f>VLOOKUP(L1171,mês!A:B,2,0)</f>
        <v>Janeiro</v>
      </c>
      <c r="N1171" s="24" t="e">
        <f t="shared" si="75"/>
        <v>#VALUE!</v>
      </c>
    </row>
    <row r="1172" spans="10:14" ht="57" customHeight="1" x14ac:dyDescent="0.2">
      <c r="J1172" s="29">
        <f t="shared" si="72"/>
        <v>0</v>
      </c>
      <c r="K1172" s="29">
        <f t="shared" si="73"/>
        <v>0</v>
      </c>
      <c r="L1172" s="24">
        <f t="shared" si="74"/>
        <v>1</v>
      </c>
      <c r="M1172" s="24" t="str">
        <f>VLOOKUP(L1172,mês!A:B,2,0)</f>
        <v>Janeiro</v>
      </c>
      <c r="N1172" s="24" t="e">
        <f t="shared" si="75"/>
        <v>#VALUE!</v>
      </c>
    </row>
    <row r="1173" spans="10:14" ht="57" customHeight="1" x14ac:dyDescent="0.2">
      <c r="J1173" s="29">
        <f t="shared" si="72"/>
        <v>0</v>
      </c>
      <c r="K1173" s="29">
        <f t="shared" si="73"/>
        <v>0</v>
      </c>
      <c r="L1173" s="24">
        <f t="shared" si="74"/>
        <v>1</v>
      </c>
      <c r="M1173" s="24" t="str">
        <f>VLOOKUP(L1173,mês!A:B,2,0)</f>
        <v>Janeiro</v>
      </c>
      <c r="N1173" s="24" t="e">
        <f t="shared" si="75"/>
        <v>#VALUE!</v>
      </c>
    </row>
    <row r="1174" spans="10:14" ht="57" customHeight="1" x14ac:dyDescent="0.2">
      <c r="J1174" s="29">
        <f t="shared" si="72"/>
        <v>0</v>
      </c>
      <c r="K1174" s="29">
        <f t="shared" si="73"/>
        <v>0</v>
      </c>
      <c r="L1174" s="24">
        <f t="shared" si="74"/>
        <v>1</v>
      </c>
      <c r="M1174" s="24" t="str">
        <f>VLOOKUP(L1174,mês!A:B,2,0)</f>
        <v>Janeiro</v>
      </c>
      <c r="N1174" s="24" t="e">
        <f t="shared" si="75"/>
        <v>#VALUE!</v>
      </c>
    </row>
    <row r="1175" spans="10:14" ht="57" customHeight="1" x14ac:dyDescent="0.2">
      <c r="J1175" s="29">
        <f t="shared" si="72"/>
        <v>0</v>
      </c>
      <c r="K1175" s="29">
        <f t="shared" si="73"/>
        <v>0</v>
      </c>
      <c r="L1175" s="24">
        <f t="shared" si="74"/>
        <v>1</v>
      </c>
      <c r="M1175" s="24" t="str">
        <f>VLOOKUP(L1175,mês!A:B,2,0)</f>
        <v>Janeiro</v>
      </c>
      <c r="N1175" s="24" t="e">
        <f t="shared" si="75"/>
        <v>#VALUE!</v>
      </c>
    </row>
    <row r="1176" spans="10:14" ht="57" customHeight="1" x14ac:dyDescent="0.2">
      <c r="J1176" s="29">
        <f t="shared" si="72"/>
        <v>0</v>
      </c>
      <c r="K1176" s="29">
        <f t="shared" si="73"/>
        <v>0</v>
      </c>
      <c r="L1176" s="24">
        <f t="shared" si="74"/>
        <v>1</v>
      </c>
      <c r="M1176" s="24" t="str">
        <f>VLOOKUP(L1176,mês!A:B,2,0)</f>
        <v>Janeiro</v>
      </c>
      <c r="N1176" s="24" t="e">
        <f t="shared" si="75"/>
        <v>#VALUE!</v>
      </c>
    </row>
    <row r="1177" spans="10:14" ht="57" customHeight="1" x14ac:dyDescent="0.2">
      <c r="J1177" s="29">
        <f t="shared" si="72"/>
        <v>0</v>
      </c>
      <c r="K1177" s="29">
        <f t="shared" si="73"/>
        <v>0</v>
      </c>
      <c r="L1177" s="24">
        <f t="shared" si="74"/>
        <v>1</v>
      </c>
      <c r="M1177" s="24" t="str">
        <f>VLOOKUP(L1177,mês!A:B,2,0)</f>
        <v>Janeiro</v>
      </c>
      <c r="N1177" s="24" t="e">
        <f t="shared" si="75"/>
        <v>#VALUE!</v>
      </c>
    </row>
    <row r="1178" spans="10:14" ht="57" customHeight="1" x14ac:dyDescent="0.2">
      <c r="J1178" s="29">
        <f t="shared" si="72"/>
        <v>0</v>
      </c>
      <c r="K1178" s="29">
        <f t="shared" si="73"/>
        <v>0</v>
      </c>
      <c r="L1178" s="24">
        <f t="shared" si="74"/>
        <v>1</v>
      </c>
      <c r="M1178" s="24" t="str">
        <f>VLOOKUP(L1178,mês!A:B,2,0)</f>
        <v>Janeiro</v>
      </c>
      <c r="N1178" s="24" t="e">
        <f t="shared" si="75"/>
        <v>#VALUE!</v>
      </c>
    </row>
    <row r="1179" spans="10:14" ht="57" customHeight="1" x14ac:dyDescent="0.2">
      <c r="J1179" s="29">
        <f t="shared" si="72"/>
        <v>0</v>
      </c>
      <c r="K1179" s="29">
        <f t="shared" si="73"/>
        <v>0</v>
      </c>
      <c r="L1179" s="24">
        <f t="shared" si="74"/>
        <v>1</v>
      </c>
      <c r="M1179" s="24" t="str">
        <f>VLOOKUP(L1179,mês!A:B,2,0)</f>
        <v>Janeiro</v>
      </c>
      <c r="N1179" s="24" t="e">
        <f t="shared" si="75"/>
        <v>#VALUE!</v>
      </c>
    </row>
    <row r="1180" spans="10:14" ht="57" customHeight="1" x14ac:dyDescent="0.2">
      <c r="J1180" s="29">
        <f t="shared" si="72"/>
        <v>0</v>
      </c>
      <c r="K1180" s="29">
        <f t="shared" si="73"/>
        <v>0</v>
      </c>
      <c r="L1180" s="24">
        <f t="shared" si="74"/>
        <v>1</v>
      </c>
      <c r="M1180" s="24" t="str">
        <f>VLOOKUP(L1180,mês!A:B,2,0)</f>
        <v>Janeiro</v>
      </c>
      <c r="N1180" s="24" t="e">
        <f t="shared" si="75"/>
        <v>#VALUE!</v>
      </c>
    </row>
    <row r="1181" spans="10:14" ht="57" customHeight="1" x14ac:dyDescent="0.2">
      <c r="J1181" s="29">
        <f t="shared" si="72"/>
        <v>0</v>
      </c>
      <c r="K1181" s="29">
        <f t="shared" si="73"/>
        <v>0</v>
      </c>
      <c r="L1181" s="24">
        <f t="shared" si="74"/>
        <v>1</v>
      </c>
      <c r="M1181" s="24" t="str">
        <f>VLOOKUP(L1181,mês!A:B,2,0)</f>
        <v>Janeiro</v>
      </c>
      <c r="N1181" s="24" t="e">
        <f t="shared" si="75"/>
        <v>#VALUE!</v>
      </c>
    </row>
    <row r="1182" spans="10:14" ht="57" customHeight="1" x14ac:dyDescent="0.2">
      <c r="J1182" s="29">
        <f t="shared" si="72"/>
        <v>0</v>
      </c>
      <c r="K1182" s="29">
        <f t="shared" si="73"/>
        <v>0</v>
      </c>
      <c r="L1182" s="24">
        <f t="shared" si="74"/>
        <v>1</v>
      </c>
      <c r="M1182" s="24" t="str">
        <f>VLOOKUP(L1182,mês!A:B,2,0)</f>
        <v>Janeiro</v>
      </c>
      <c r="N1182" s="24" t="e">
        <f t="shared" si="75"/>
        <v>#VALUE!</v>
      </c>
    </row>
    <row r="1183" spans="10:14" ht="57" customHeight="1" x14ac:dyDescent="0.2">
      <c r="J1183" s="29">
        <f t="shared" si="72"/>
        <v>0</v>
      </c>
      <c r="K1183" s="29">
        <f t="shared" si="73"/>
        <v>0</v>
      </c>
      <c r="L1183" s="24">
        <f t="shared" si="74"/>
        <v>1</v>
      </c>
      <c r="M1183" s="24" t="str">
        <f>VLOOKUP(L1183,mês!A:B,2,0)</f>
        <v>Janeiro</v>
      </c>
      <c r="N1183" s="24" t="e">
        <f t="shared" si="75"/>
        <v>#VALUE!</v>
      </c>
    </row>
    <row r="1184" spans="10:14" ht="57" customHeight="1" x14ac:dyDescent="0.2">
      <c r="J1184" s="29">
        <f t="shared" si="72"/>
        <v>0</v>
      </c>
      <c r="K1184" s="29">
        <f t="shared" si="73"/>
        <v>0</v>
      </c>
      <c r="L1184" s="24">
        <f t="shared" si="74"/>
        <v>1</v>
      </c>
      <c r="M1184" s="24" t="str">
        <f>VLOOKUP(L1184,mês!A:B,2,0)</f>
        <v>Janeiro</v>
      </c>
      <c r="N1184" s="24" t="e">
        <f t="shared" si="75"/>
        <v>#VALUE!</v>
      </c>
    </row>
    <row r="1185" spans="10:14" ht="57" customHeight="1" x14ac:dyDescent="0.2">
      <c r="J1185" s="29">
        <f t="shared" si="72"/>
        <v>0</v>
      </c>
      <c r="K1185" s="29">
        <f t="shared" si="73"/>
        <v>0</v>
      </c>
      <c r="L1185" s="24">
        <f t="shared" si="74"/>
        <v>1</v>
      </c>
      <c r="M1185" s="24" t="str">
        <f>VLOOKUP(L1185,mês!A:B,2,0)</f>
        <v>Janeiro</v>
      </c>
      <c r="N1185" s="24" t="e">
        <f t="shared" si="75"/>
        <v>#VALUE!</v>
      </c>
    </row>
    <row r="1186" spans="10:14" ht="57" customHeight="1" x14ac:dyDescent="0.2">
      <c r="J1186" s="29">
        <f t="shared" si="72"/>
        <v>0</v>
      </c>
      <c r="K1186" s="29">
        <f t="shared" si="73"/>
        <v>0</v>
      </c>
      <c r="L1186" s="24">
        <f t="shared" si="74"/>
        <v>1</v>
      </c>
      <c r="M1186" s="24" t="str">
        <f>VLOOKUP(L1186,mês!A:B,2,0)</f>
        <v>Janeiro</v>
      </c>
      <c r="N1186" s="24" t="e">
        <f t="shared" si="75"/>
        <v>#VALUE!</v>
      </c>
    </row>
    <row r="1187" spans="10:14" ht="57" customHeight="1" x14ac:dyDescent="0.2">
      <c r="J1187" s="29">
        <f t="shared" si="72"/>
        <v>0</v>
      </c>
      <c r="K1187" s="29">
        <f t="shared" si="73"/>
        <v>0</v>
      </c>
      <c r="L1187" s="24">
        <f t="shared" si="74"/>
        <v>1</v>
      </c>
      <c r="M1187" s="24" t="str">
        <f>VLOOKUP(L1187,mês!A:B,2,0)</f>
        <v>Janeiro</v>
      </c>
      <c r="N1187" s="24" t="e">
        <f t="shared" si="75"/>
        <v>#VALUE!</v>
      </c>
    </row>
    <row r="1188" spans="10:14" ht="57" customHeight="1" x14ac:dyDescent="0.2">
      <c r="J1188" s="29">
        <f t="shared" si="72"/>
        <v>0</v>
      </c>
      <c r="K1188" s="29">
        <f t="shared" si="73"/>
        <v>0</v>
      </c>
      <c r="L1188" s="24">
        <f t="shared" si="74"/>
        <v>1</v>
      </c>
      <c r="M1188" s="24" t="str">
        <f>VLOOKUP(L1188,mês!A:B,2,0)</f>
        <v>Janeiro</v>
      </c>
      <c r="N1188" s="24" t="e">
        <f t="shared" si="75"/>
        <v>#VALUE!</v>
      </c>
    </row>
    <row r="1189" spans="10:14" ht="57" customHeight="1" x14ac:dyDescent="0.2">
      <c r="J1189" s="29">
        <f t="shared" si="72"/>
        <v>0</v>
      </c>
      <c r="K1189" s="29">
        <f t="shared" si="73"/>
        <v>0</v>
      </c>
      <c r="L1189" s="24">
        <f t="shared" si="74"/>
        <v>1</v>
      </c>
      <c r="M1189" s="24" t="str">
        <f>VLOOKUP(L1189,mês!A:B,2,0)</f>
        <v>Janeiro</v>
      </c>
      <c r="N1189" s="24" t="e">
        <f t="shared" si="75"/>
        <v>#VALUE!</v>
      </c>
    </row>
    <row r="1190" spans="10:14" ht="57" customHeight="1" x14ac:dyDescent="0.2">
      <c r="J1190" s="29">
        <f t="shared" si="72"/>
        <v>0</v>
      </c>
      <c r="K1190" s="29">
        <f t="shared" si="73"/>
        <v>0</v>
      </c>
      <c r="L1190" s="24">
        <f t="shared" si="74"/>
        <v>1</v>
      </c>
      <c r="M1190" s="24" t="str">
        <f>VLOOKUP(L1190,mês!A:B,2,0)</f>
        <v>Janeiro</v>
      </c>
      <c r="N1190" s="24" t="e">
        <f t="shared" si="75"/>
        <v>#VALUE!</v>
      </c>
    </row>
    <row r="1191" spans="10:14" ht="57" customHeight="1" x14ac:dyDescent="0.2">
      <c r="J1191" s="29">
        <f t="shared" si="72"/>
        <v>0</v>
      </c>
      <c r="K1191" s="29">
        <f t="shared" si="73"/>
        <v>0</v>
      </c>
      <c r="L1191" s="24">
        <f t="shared" si="74"/>
        <v>1</v>
      </c>
      <c r="M1191" s="24" t="str">
        <f>VLOOKUP(L1191,mês!A:B,2,0)</f>
        <v>Janeiro</v>
      </c>
      <c r="N1191" s="24" t="e">
        <f t="shared" si="75"/>
        <v>#VALUE!</v>
      </c>
    </row>
    <row r="1192" spans="10:14" ht="57" customHeight="1" x14ac:dyDescent="0.2">
      <c r="J1192" s="29">
        <f t="shared" si="72"/>
        <v>0</v>
      </c>
      <c r="K1192" s="29">
        <f t="shared" si="73"/>
        <v>0</v>
      </c>
      <c r="L1192" s="24">
        <f t="shared" si="74"/>
        <v>1</v>
      </c>
      <c r="M1192" s="24" t="str">
        <f>VLOOKUP(L1192,mês!A:B,2,0)</f>
        <v>Janeiro</v>
      </c>
      <c r="N1192" s="24" t="e">
        <f t="shared" si="75"/>
        <v>#VALUE!</v>
      </c>
    </row>
    <row r="1193" spans="10:14" ht="57" customHeight="1" x14ac:dyDescent="0.2">
      <c r="J1193" s="29">
        <f t="shared" si="72"/>
        <v>0</v>
      </c>
      <c r="K1193" s="29">
        <f t="shared" si="73"/>
        <v>0</v>
      </c>
      <c r="L1193" s="24">
        <f t="shared" si="74"/>
        <v>1</v>
      </c>
      <c r="M1193" s="24" t="str">
        <f>VLOOKUP(L1193,mês!A:B,2,0)</f>
        <v>Janeiro</v>
      </c>
      <c r="N1193" s="24" t="e">
        <f t="shared" si="75"/>
        <v>#VALUE!</v>
      </c>
    </row>
    <row r="1194" spans="10:14" ht="57" customHeight="1" x14ac:dyDescent="0.2">
      <c r="J1194" s="29">
        <f t="shared" si="72"/>
        <v>0</v>
      </c>
      <c r="K1194" s="29">
        <f t="shared" si="73"/>
        <v>0</v>
      </c>
      <c r="L1194" s="24">
        <f t="shared" si="74"/>
        <v>1</v>
      </c>
      <c r="M1194" s="24" t="str">
        <f>VLOOKUP(L1194,mês!A:B,2,0)</f>
        <v>Janeiro</v>
      </c>
      <c r="N1194" s="24" t="e">
        <f t="shared" si="75"/>
        <v>#VALUE!</v>
      </c>
    </row>
    <row r="1195" spans="10:14" ht="57" customHeight="1" x14ac:dyDescent="0.2">
      <c r="J1195" s="29">
        <f t="shared" si="72"/>
        <v>0</v>
      </c>
      <c r="K1195" s="29">
        <f t="shared" si="73"/>
        <v>0</v>
      </c>
      <c r="L1195" s="24">
        <f t="shared" si="74"/>
        <v>1</v>
      </c>
      <c r="M1195" s="24" t="str">
        <f>VLOOKUP(L1195,mês!A:B,2,0)</f>
        <v>Janeiro</v>
      </c>
      <c r="N1195" s="24" t="e">
        <f t="shared" si="75"/>
        <v>#VALUE!</v>
      </c>
    </row>
    <row r="1196" spans="10:14" ht="57" customHeight="1" x14ac:dyDescent="0.2">
      <c r="J1196" s="29">
        <f t="shared" si="72"/>
        <v>0</v>
      </c>
      <c r="K1196" s="29">
        <f t="shared" si="73"/>
        <v>0</v>
      </c>
      <c r="L1196" s="24">
        <f t="shared" si="74"/>
        <v>1</v>
      </c>
      <c r="M1196" s="24" t="str">
        <f>VLOOKUP(L1196,mês!A:B,2,0)</f>
        <v>Janeiro</v>
      </c>
      <c r="N1196" s="24" t="e">
        <f t="shared" si="75"/>
        <v>#VALUE!</v>
      </c>
    </row>
    <row r="1197" spans="10:14" ht="57" customHeight="1" x14ac:dyDescent="0.2">
      <c r="J1197" s="29">
        <f t="shared" si="72"/>
        <v>0</v>
      </c>
      <c r="K1197" s="29">
        <f t="shared" si="73"/>
        <v>0</v>
      </c>
      <c r="L1197" s="24">
        <f t="shared" si="74"/>
        <v>1</v>
      </c>
      <c r="M1197" s="24" t="str">
        <f>VLOOKUP(L1197,mês!A:B,2,0)</f>
        <v>Janeiro</v>
      </c>
      <c r="N1197" s="24" t="e">
        <f t="shared" si="75"/>
        <v>#VALUE!</v>
      </c>
    </row>
    <row r="1198" spans="10:14" ht="57" customHeight="1" x14ac:dyDescent="0.2">
      <c r="J1198" s="29">
        <f t="shared" si="72"/>
        <v>0</v>
      </c>
      <c r="K1198" s="29">
        <f t="shared" si="73"/>
        <v>0</v>
      </c>
      <c r="L1198" s="24">
        <f t="shared" si="74"/>
        <v>1</v>
      </c>
      <c r="M1198" s="24" t="str">
        <f>VLOOKUP(L1198,mês!A:B,2,0)</f>
        <v>Janeiro</v>
      </c>
      <c r="N1198" s="24" t="e">
        <f t="shared" si="75"/>
        <v>#VALUE!</v>
      </c>
    </row>
    <row r="1199" spans="10:14" ht="57" customHeight="1" x14ac:dyDescent="0.2">
      <c r="J1199" s="29">
        <f t="shared" si="72"/>
        <v>0</v>
      </c>
      <c r="K1199" s="29">
        <f t="shared" si="73"/>
        <v>0</v>
      </c>
      <c r="L1199" s="24">
        <f t="shared" si="74"/>
        <v>1</v>
      </c>
      <c r="M1199" s="24" t="str">
        <f>VLOOKUP(L1199,mês!A:B,2,0)</f>
        <v>Janeiro</v>
      </c>
      <c r="N1199" s="24" t="e">
        <f t="shared" si="75"/>
        <v>#VALUE!</v>
      </c>
    </row>
    <row r="1200" spans="10:14" ht="57" customHeight="1" x14ac:dyDescent="0.2">
      <c r="J1200" s="29">
        <f t="shared" si="72"/>
        <v>0</v>
      </c>
      <c r="K1200" s="29">
        <f t="shared" si="73"/>
        <v>0</v>
      </c>
      <c r="L1200" s="24">
        <f t="shared" si="74"/>
        <v>1</v>
      </c>
      <c r="M1200" s="24" t="str">
        <f>VLOOKUP(L1200,mês!A:B,2,0)</f>
        <v>Janeiro</v>
      </c>
      <c r="N1200" s="24" t="e">
        <f t="shared" si="75"/>
        <v>#VALUE!</v>
      </c>
    </row>
    <row r="1201" spans="10:14" ht="57" customHeight="1" x14ac:dyDescent="0.2">
      <c r="J1201" s="29">
        <f t="shared" si="72"/>
        <v>0</v>
      </c>
      <c r="K1201" s="29">
        <f t="shared" si="73"/>
        <v>0</v>
      </c>
      <c r="L1201" s="24">
        <f t="shared" si="74"/>
        <v>1</v>
      </c>
      <c r="M1201" s="24" t="str">
        <f>VLOOKUP(L1201,mês!A:B,2,0)</f>
        <v>Janeiro</v>
      </c>
      <c r="N1201" s="24" t="e">
        <f t="shared" si="75"/>
        <v>#VALUE!</v>
      </c>
    </row>
    <row r="1202" spans="10:14" ht="57" customHeight="1" x14ac:dyDescent="0.2">
      <c r="J1202" s="29">
        <f t="shared" si="72"/>
        <v>0</v>
      </c>
      <c r="K1202" s="29">
        <f t="shared" si="73"/>
        <v>0</v>
      </c>
      <c r="L1202" s="24">
        <f t="shared" si="74"/>
        <v>1</v>
      </c>
      <c r="M1202" s="24" t="str">
        <f>VLOOKUP(L1202,mês!A:B,2,0)</f>
        <v>Janeiro</v>
      </c>
      <c r="N1202" s="24" t="e">
        <f t="shared" si="75"/>
        <v>#VALUE!</v>
      </c>
    </row>
    <row r="1203" spans="10:14" ht="57" customHeight="1" x14ac:dyDescent="0.2">
      <c r="J1203" s="29">
        <f t="shared" si="72"/>
        <v>0</v>
      </c>
      <c r="K1203" s="29">
        <f t="shared" si="73"/>
        <v>0</v>
      </c>
      <c r="L1203" s="24">
        <f t="shared" si="74"/>
        <v>1</v>
      </c>
      <c r="M1203" s="24" t="str">
        <f>VLOOKUP(L1203,mês!A:B,2,0)</f>
        <v>Janeiro</v>
      </c>
      <c r="N1203" s="24" t="e">
        <f t="shared" si="75"/>
        <v>#VALUE!</v>
      </c>
    </row>
    <row r="1204" spans="10:14" ht="57" customHeight="1" x14ac:dyDescent="0.2">
      <c r="J1204" s="29">
        <f t="shared" si="72"/>
        <v>0</v>
      </c>
      <c r="K1204" s="29">
        <f t="shared" si="73"/>
        <v>0</v>
      </c>
      <c r="L1204" s="24">
        <f t="shared" si="74"/>
        <v>1</v>
      </c>
      <c r="M1204" s="24" t="str">
        <f>VLOOKUP(L1204,mês!A:B,2,0)</f>
        <v>Janeiro</v>
      </c>
      <c r="N1204" s="24" t="e">
        <f t="shared" si="75"/>
        <v>#VALUE!</v>
      </c>
    </row>
    <row r="1205" spans="10:14" ht="57" customHeight="1" x14ac:dyDescent="0.2">
      <c r="J1205" s="29">
        <f t="shared" si="72"/>
        <v>0</v>
      </c>
      <c r="K1205" s="29">
        <f t="shared" si="73"/>
        <v>0</v>
      </c>
      <c r="L1205" s="24">
        <f t="shared" si="74"/>
        <v>1</v>
      </c>
      <c r="M1205" s="24" t="str">
        <f>VLOOKUP(L1205,mês!A:B,2,0)</f>
        <v>Janeiro</v>
      </c>
      <c r="N1205" s="24" t="e">
        <f t="shared" si="75"/>
        <v>#VALUE!</v>
      </c>
    </row>
    <row r="1206" spans="10:14" ht="57" customHeight="1" x14ac:dyDescent="0.2">
      <c r="J1206" s="29">
        <f t="shared" si="72"/>
        <v>0</v>
      </c>
      <c r="K1206" s="29">
        <f t="shared" si="73"/>
        <v>0</v>
      </c>
      <c r="L1206" s="24">
        <f t="shared" si="74"/>
        <v>1</v>
      </c>
      <c r="M1206" s="24" t="str">
        <f>VLOOKUP(L1206,mês!A:B,2,0)</f>
        <v>Janeiro</v>
      </c>
      <c r="N1206" s="24" t="e">
        <f t="shared" si="75"/>
        <v>#VALUE!</v>
      </c>
    </row>
    <row r="1207" spans="10:14" ht="57" customHeight="1" x14ac:dyDescent="0.2">
      <c r="J1207" s="29">
        <f t="shared" si="72"/>
        <v>0</v>
      </c>
      <c r="K1207" s="29">
        <f t="shared" si="73"/>
        <v>0</v>
      </c>
      <c r="L1207" s="24">
        <f t="shared" si="74"/>
        <v>1</v>
      </c>
      <c r="M1207" s="24" t="str">
        <f>VLOOKUP(L1207,mês!A:B,2,0)</f>
        <v>Janeiro</v>
      </c>
      <c r="N1207" s="24" t="e">
        <f t="shared" si="75"/>
        <v>#VALUE!</v>
      </c>
    </row>
    <row r="1208" spans="10:14" ht="57" customHeight="1" x14ac:dyDescent="0.2">
      <c r="J1208" s="29">
        <f t="shared" si="72"/>
        <v>0</v>
      </c>
      <c r="K1208" s="29">
        <f t="shared" si="73"/>
        <v>0</v>
      </c>
      <c r="L1208" s="24">
        <f t="shared" si="74"/>
        <v>1</v>
      </c>
      <c r="M1208" s="24" t="str">
        <f>VLOOKUP(L1208,mês!A:B,2,0)</f>
        <v>Janeiro</v>
      </c>
      <c r="N1208" s="24" t="e">
        <f t="shared" si="75"/>
        <v>#VALUE!</v>
      </c>
    </row>
    <row r="1209" spans="10:14" ht="57" customHeight="1" x14ac:dyDescent="0.2">
      <c r="J1209" s="29">
        <f t="shared" si="72"/>
        <v>0</v>
      </c>
      <c r="K1209" s="29">
        <f t="shared" si="73"/>
        <v>0</v>
      </c>
      <c r="L1209" s="24">
        <f t="shared" si="74"/>
        <v>1</v>
      </c>
      <c r="M1209" s="24" t="str">
        <f>VLOOKUP(L1209,mês!A:B,2,0)</f>
        <v>Janeiro</v>
      </c>
      <c r="N1209" s="24" t="e">
        <f t="shared" si="75"/>
        <v>#VALUE!</v>
      </c>
    </row>
    <row r="1210" spans="10:14" ht="57" customHeight="1" x14ac:dyDescent="0.2">
      <c r="J1210" s="29">
        <f t="shared" si="72"/>
        <v>0</v>
      </c>
      <c r="K1210" s="29">
        <f t="shared" si="73"/>
        <v>0</v>
      </c>
      <c r="L1210" s="24">
        <f t="shared" si="74"/>
        <v>1</v>
      </c>
      <c r="M1210" s="24" t="str">
        <f>VLOOKUP(L1210,mês!A:B,2,0)</f>
        <v>Janeiro</v>
      </c>
      <c r="N1210" s="24" t="e">
        <f t="shared" si="75"/>
        <v>#VALUE!</v>
      </c>
    </row>
    <row r="1211" spans="10:14" ht="57" customHeight="1" x14ac:dyDescent="0.2">
      <c r="J1211" s="29">
        <f t="shared" si="72"/>
        <v>0</v>
      </c>
      <c r="K1211" s="29">
        <f t="shared" si="73"/>
        <v>0</v>
      </c>
      <c r="L1211" s="24">
        <f t="shared" si="74"/>
        <v>1</v>
      </c>
      <c r="M1211" s="24" t="str">
        <f>VLOOKUP(L1211,mês!A:B,2,0)</f>
        <v>Janeiro</v>
      </c>
      <c r="N1211" s="24" t="e">
        <f t="shared" si="75"/>
        <v>#VALUE!</v>
      </c>
    </row>
    <row r="1212" spans="10:14" ht="57" customHeight="1" x14ac:dyDescent="0.2">
      <c r="J1212" s="29">
        <f t="shared" si="72"/>
        <v>0</v>
      </c>
      <c r="K1212" s="29">
        <f t="shared" si="73"/>
        <v>0</v>
      </c>
      <c r="L1212" s="24">
        <f t="shared" si="74"/>
        <v>1</v>
      </c>
      <c r="M1212" s="24" t="str">
        <f>VLOOKUP(L1212,mês!A:B,2,0)</f>
        <v>Janeiro</v>
      </c>
      <c r="N1212" s="24" t="e">
        <f t="shared" si="75"/>
        <v>#VALUE!</v>
      </c>
    </row>
    <row r="1213" spans="10:14" ht="57" customHeight="1" x14ac:dyDescent="0.2">
      <c r="J1213" s="29">
        <f t="shared" si="72"/>
        <v>0</v>
      </c>
      <c r="K1213" s="29">
        <f t="shared" si="73"/>
        <v>0</v>
      </c>
      <c r="L1213" s="24">
        <f t="shared" si="74"/>
        <v>1</v>
      </c>
      <c r="M1213" s="24" t="str">
        <f>VLOOKUP(L1213,mês!A:B,2,0)</f>
        <v>Janeiro</v>
      </c>
      <c r="N1213" s="24" t="e">
        <f t="shared" si="75"/>
        <v>#VALUE!</v>
      </c>
    </row>
    <row r="1214" spans="10:14" ht="57" customHeight="1" x14ac:dyDescent="0.2">
      <c r="J1214" s="29">
        <f t="shared" si="72"/>
        <v>0</v>
      </c>
      <c r="K1214" s="29">
        <f t="shared" si="73"/>
        <v>0</v>
      </c>
      <c r="L1214" s="24">
        <f t="shared" si="74"/>
        <v>1</v>
      </c>
      <c r="M1214" s="24" t="str">
        <f>VLOOKUP(L1214,mês!A:B,2,0)</f>
        <v>Janeiro</v>
      </c>
      <c r="N1214" s="24" t="e">
        <f t="shared" si="75"/>
        <v>#VALUE!</v>
      </c>
    </row>
    <row r="1215" spans="10:14" ht="57" customHeight="1" x14ac:dyDescent="0.2">
      <c r="J1215" s="29">
        <f t="shared" si="72"/>
        <v>0</v>
      </c>
      <c r="K1215" s="29">
        <f t="shared" si="73"/>
        <v>0</v>
      </c>
      <c r="L1215" s="24">
        <f t="shared" si="74"/>
        <v>1</v>
      </c>
      <c r="M1215" s="24" t="str">
        <f>VLOOKUP(L1215,mês!A:B,2,0)</f>
        <v>Janeiro</v>
      </c>
      <c r="N1215" s="24" t="e">
        <f t="shared" si="75"/>
        <v>#VALUE!</v>
      </c>
    </row>
    <row r="1216" spans="10:14" ht="57" customHeight="1" x14ac:dyDescent="0.2">
      <c r="J1216" s="29">
        <f t="shared" si="72"/>
        <v>0</v>
      </c>
      <c r="K1216" s="29">
        <f t="shared" si="73"/>
        <v>0</v>
      </c>
      <c r="L1216" s="24">
        <f t="shared" si="74"/>
        <v>1</v>
      </c>
      <c r="M1216" s="24" t="str">
        <f>VLOOKUP(L1216,mês!A:B,2,0)</f>
        <v>Janeiro</v>
      </c>
      <c r="N1216" s="24" t="e">
        <f t="shared" si="75"/>
        <v>#VALUE!</v>
      </c>
    </row>
    <row r="1217" spans="10:14" ht="57" customHeight="1" x14ac:dyDescent="0.2">
      <c r="J1217" s="29">
        <f t="shared" si="72"/>
        <v>0</v>
      </c>
      <c r="K1217" s="29">
        <f t="shared" si="73"/>
        <v>0</v>
      </c>
      <c r="L1217" s="24">
        <f t="shared" si="74"/>
        <v>1</v>
      </c>
      <c r="M1217" s="24" t="str">
        <f>VLOOKUP(L1217,mês!A:B,2,0)</f>
        <v>Janeiro</v>
      </c>
      <c r="N1217" s="24" t="e">
        <f t="shared" si="75"/>
        <v>#VALUE!</v>
      </c>
    </row>
    <row r="1218" spans="10:14" ht="57" customHeight="1" x14ac:dyDescent="0.2">
      <c r="J1218" s="29">
        <f t="shared" si="72"/>
        <v>0</v>
      </c>
      <c r="K1218" s="29">
        <f t="shared" si="73"/>
        <v>0</v>
      </c>
      <c r="L1218" s="24">
        <f t="shared" si="74"/>
        <v>1</v>
      </c>
      <c r="M1218" s="24" t="str">
        <f>VLOOKUP(L1218,mês!A:B,2,0)</f>
        <v>Janeiro</v>
      </c>
      <c r="N1218" s="24" t="e">
        <f t="shared" si="75"/>
        <v>#VALUE!</v>
      </c>
    </row>
    <row r="1219" spans="10:14" ht="57" customHeight="1" x14ac:dyDescent="0.2">
      <c r="J1219" s="29">
        <f t="shared" ref="J1219:J1282" si="76">IF(G1219="Não",0,H1219)</f>
        <v>0</v>
      </c>
      <c r="K1219" s="29">
        <f t="shared" ref="K1219:K1282" si="77">IF(G1219="Não",H1219,0)</f>
        <v>0</v>
      </c>
      <c r="L1219" s="24">
        <f t="shared" ref="L1219:L1282" si="78">MONTH(B1219)</f>
        <v>1</v>
      </c>
      <c r="M1219" s="24" t="str">
        <f>VLOOKUP(L1219,mês!A:B,2,0)</f>
        <v>Janeiro</v>
      </c>
      <c r="N1219" s="24" t="e">
        <f t="shared" ref="N1219:N1282" si="79">LEFT(A1219,SEARCH("-",A1219)-1)</f>
        <v>#VALUE!</v>
      </c>
    </row>
    <row r="1220" spans="10:14" ht="57" customHeight="1" x14ac:dyDescent="0.2">
      <c r="J1220" s="29">
        <f t="shared" si="76"/>
        <v>0</v>
      </c>
      <c r="K1220" s="29">
        <f t="shared" si="77"/>
        <v>0</v>
      </c>
      <c r="L1220" s="24">
        <f t="shared" si="78"/>
        <v>1</v>
      </c>
      <c r="M1220" s="24" t="str">
        <f>VLOOKUP(L1220,mês!A:B,2,0)</f>
        <v>Janeiro</v>
      </c>
      <c r="N1220" s="24" t="e">
        <f t="shared" si="79"/>
        <v>#VALUE!</v>
      </c>
    </row>
    <row r="1221" spans="10:14" ht="57" customHeight="1" x14ac:dyDescent="0.2">
      <c r="J1221" s="29">
        <f t="shared" si="76"/>
        <v>0</v>
      </c>
      <c r="K1221" s="29">
        <f t="shared" si="77"/>
        <v>0</v>
      </c>
      <c r="L1221" s="24">
        <f t="shared" si="78"/>
        <v>1</v>
      </c>
      <c r="M1221" s="24" t="str">
        <f>VLOOKUP(L1221,mês!A:B,2,0)</f>
        <v>Janeiro</v>
      </c>
      <c r="N1221" s="24" t="e">
        <f t="shared" si="79"/>
        <v>#VALUE!</v>
      </c>
    </row>
    <row r="1222" spans="10:14" ht="57" customHeight="1" x14ac:dyDescent="0.2">
      <c r="J1222" s="29">
        <f t="shared" si="76"/>
        <v>0</v>
      </c>
      <c r="K1222" s="29">
        <f t="shared" si="77"/>
        <v>0</v>
      </c>
      <c r="L1222" s="24">
        <f t="shared" si="78"/>
        <v>1</v>
      </c>
      <c r="M1222" s="24" t="str">
        <f>VLOOKUP(L1222,mês!A:B,2,0)</f>
        <v>Janeiro</v>
      </c>
      <c r="N1222" s="24" t="e">
        <f t="shared" si="79"/>
        <v>#VALUE!</v>
      </c>
    </row>
    <row r="1223" spans="10:14" ht="57" customHeight="1" x14ac:dyDescent="0.2">
      <c r="J1223" s="29">
        <f t="shared" si="76"/>
        <v>0</v>
      </c>
      <c r="K1223" s="29">
        <f t="shared" si="77"/>
        <v>0</v>
      </c>
      <c r="L1223" s="24">
        <f t="shared" si="78"/>
        <v>1</v>
      </c>
      <c r="M1223" s="24" t="str">
        <f>VLOOKUP(L1223,mês!A:B,2,0)</f>
        <v>Janeiro</v>
      </c>
      <c r="N1223" s="24" t="e">
        <f t="shared" si="79"/>
        <v>#VALUE!</v>
      </c>
    </row>
    <row r="1224" spans="10:14" ht="57" customHeight="1" x14ac:dyDescent="0.2">
      <c r="J1224" s="29">
        <f t="shared" si="76"/>
        <v>0</v>
      </c>
      <c r="K1224" s="29">
        <f t="shared" si="77"/>
        <v>0</v>
      </c>
      <c r="L1224" s="24">
        <f t="shared" si="78"/>
        <v>1</v>
      </c>
      <c r="M1224" s="24" t="str">
        <f>VLOOKUP(L1224,mês!A:B,2,0)</f>
        <v>Janeiro</v>
      </c>
      <c r="N1224" s="24" t="e">
        <f t="shared" si="79"/>
        <v>#VALUE!</v>
      </c>
    </row>
    <row r="1225" spans="10:14" ht="57" customHeight="1" x14ac:dyDescent="0.2">
      <c r="J1225" s="29">
        <f t="shared" si="76"/>
        <v>0</v>
      </c>
      <c r="K1225" s="29">
        <f t="shared" si="77"/>
        <v>0</v>
      </c>
      <c r="L1225" s="24">
        <f t="shared" si="78"/>
        <v>1</v>
      </c>
      <c r="M1225" s="24" t="str">
        <f>VLOOKUP(L1225,mês!A:B,2,0)</f>
        <v>Janeiro</v>
      </c>
      <c r="N1225" s="24" t="e">
        <f t="shared" si="79"/>
        <v>#VALUE!</v>
      </c>
    </row>
    <row r="1226" spans="10:14" ht="57" customHeight="1" x14ac:dyDescent="0.2">
      <c r="J1226" s="29">
        <f t="shared" si="76"/>
        <v>0</v>
      </c>
      <c r="K1226" s="29">
        <f t="shared" si="77"/>
        <v>0</v>
      </c>
      <c r="L1226" s="24">
        <f t="shared" si="78"/>
        <v>1</v>
      </c>
      <c r="M1226" s="24" t="str">
        <f>VLOOKUP(L1226,mês!A:B,2,0)</f>
        <v>Janeiro</v>
      </c>
      <c r="N1226" s="24" t="e">
        <f t="shared" si="79"/>
        <v>#VALUE!</v>
      </c>
    </row>
    <row r="1227" spans="10:14" ht="57" customHeight="1" x14ac:dyDescent="0.2">
      <c r="J1227" s="29">
        <f t="shared" si="76"/>
        <v>0</v>
      </c>
      <c r="K1227" s="29">
        <f t="shared" si="77"/>
        <v>0</v>
      </c>
      <c r="L1227" s="24">
        <f t="shared" si="78"/>
        <v>1</v>
      </c>
      <c r="M1227" s="24" t="str">
        <f>VLOOKUP(L1227,mês!A:B,2,0)</f>
        <v>Janeiro</v>
      </c>
      <c r="N1227" s="24" t="e">
        <f t="shared" si="79"/>
        <v>#VALUE!</v>
      </c>
    </row>
    <row r="1228" spans="10:14" ht="57" customHeight="1" x14ac:dyDescent="0.2">
      <c r="J1228" s="29">
        <f t="shared" si="76"/>
        <v>0</v>
      </c>
      <c r="K1228" s="29">
        <f t="shared" si="77"/>
        <v>0</v>
      </c>
      <c r="L1228" s="24">
        <f t="shared" si="78"/>
        <v>1</v>
      </c>
      <c r="M1228" s="24" t="str">
        <f>VLOOKUP(L1228,mês!A:B,2,0)</f>
        <v>Janeiro</v>
      </c>
      <c r="N1228" s="24" t="e">
        <f t="shared" si="79"/>
        <v>#VALUE!</v>
      </c>
    </row>
    <row r="1229" spans="10:14" ht="57" customHeight="1" x14ac:dyDescent="0.2">
      <c r="J1229" s="29">
        <f t="shared" si="76"/>
        <v>0</v>
      </c>
      <c r="K1229" s="29">
        <f t="shared" si="77"/>
        <v>0</v>
      </c>
      <c r="L1229" s="24">
        <f t="shared" si="78"/>
        <v>1</v>
      </c>
      <c r="M1229" s="24" t="str">
        <f>VLOOKUP(L1229,mês!A:B,2,0)</f>
        <v>Janeiro</v>
      </c>
      <c r="N1229" s="24" t="e">
        <f t="shared" si="79"/>
        <v>#VALUE!</v>
      </c>
    </row>
    <row r="1230" spans="10:14" ht="57" customHeight="1" x14ac:dyDescent="0.2">
      <c r="J1230" s="29">
        <f t="shared" si="76"/>
        <v>0</v>
      </c>
      <c r="K1230" s="29">
        <f t="shared" si="77"/>
        <v>0</v>
      </c>
      <c r="L1230" s="24">
        <f t="shared" si="78"/>
        <v>1</v>
      </c>
      <c r="M1230" s="24" t="str">
        <f>VLOOKUP(L1230,mês!A:B,2,0)</f>
        <v>Janeiro</v>
      </c>
      <c r="N1230" s="24" t="e">
        <f t="shared" si="79"/>
        <v>#VALUE!</v>
      </c>
    </row>
    <row r="1231" spans="10:14" ht="57" customHeight="1" x14ac:dyDescent="0.2">
      <c r="J1231" s="29">
        <f t="shared" si="76"/>
        <v>0</v>
      </c>
      <c r="K1231" s="29">
        <f t="shared" si="77"/>
        <v>0</v>
      </c>
      <c r="L1231" s="24">
        <f t="shared" si="78"/>
        <v>1</v>
      </c>
      <c r="M1231" s="24" t="str">
        <f>VLOOKUP(L1231,mês!A:B,2,0)</f>
        <v>Janeiro</v>
      </c>
      <c r="N1231" s="24" t="e">
        <f t="shared" si="79"/>
        <v>#VALUE!</v>
      </c>
    </row>
    <row r="1232" spans="10:14" ht="57" customHeight="1" x14ac:dyDescent="0.2">
      <c r="J1232" s="29">
        <f t="shared" si="76"/>
        <v>0</v>
      </c>
      <c r="K1232" s="29">
        <f t="shared" si="77"/>
        <v>0</v>
      </c>
      <c r="L1232" s="24">
        <f t="shared" si="78"/>
        <v>1</v>
      </c>
      <c r="M1232" s="24" t="str">
        <f>VLOOKUP(L1232,mês!A:B,2,0)</f>
        <v>Janeiro</v>
      </c>
      <c r="N1232" s="24" t="e">
        <f t="shared" si="79"/>
        <v>#VALUE!</v>
      </c>
    </row>
    <row r="1233" spans="10:14" ht="57" customHeight="1" x14ac:dyDescent="0.2">
      <c r="J1233" s="29">
        <f t="shared" si="76"/>
        <v>0</v>
      </c>
      <c r="K1233" s="29">
        <f t="shared" si="77"/>
        <v>0</v>
      </c>
      <c r="L1233" s="24">
        <f t="shared" si="78"/>
        <v>1</v>
      </c>
      <c r="M1233" s="24" t="str">
        <f>VLOOKUP(L1233,mês!A:B,2,0)</f>
        <v>Janeiro</v>
      </c>
      <c r="N1233" s="24" t="e">
        <f t="shared" si="79"/>
        <v>#VALUE!</v>
      </c>
    </row>
    <row r="1234" spans="10:14" ht="57" customHeight="1" x14ac:dyDescent="0.2">
      <c r="J1234" s="29">
        <f t="shared" si="76"/>
        <v>0</v>
      </c>
      <c r="K1234" s="29">
        <f t="shared" si="77"/>
        <v>0</v>
      </c>
      <c r="L1234" s="24">
        <f t="shared" si="78"/>
        <v>1</v>
      </c>
      <c r="M1234" s="24" t="str">
        <f>VLOOKUP(L1234,mês!A:B,2,0)</f>
        <v>Janeiro</v>
      </c>
      <c r="N1234" s="24" t="e">
        <f t="shared" si="79"/>
        <v>#VALUE!</v>
      </c>
    </row>
    <row r="1235" spans="10:14" ht="57" customHeight="1" x14ac:dyDescent="0.2">
      <c r="J1235" s="29">
        <f t="shared" si="76"/>
        <v>0</v>
      </c>
      <c r="K1235" s="29">
        <f t="shared" si="77"/>
        <v>0</v>
      </c>
      <c r="L1235" s="24">
        <f t="shared" si="78"/>
        <v>1</v>
      </c>
      <c r="M1235" s="24" t="str">
        <f>VLOOKUP(L1235,mês!A:B,2,0)</f>
        <v>Janeiro</v>
      </c>
      <c r="N1235" s="24" t="e">
        <f t="shared" si="79"/>
        <v>#VALUE!</v>
      </c>
    </row>
    <row r="1236" spans="10:14" ht="57" customHeight="1" x14ac:dyDescent="0.2">
      <c r="J1236" s="29">
        <f t="shared" si="76"/>
        <v>0</v>
      </c>
      <c r="K1236" s="29">
        <f t="shared" si="77"/>
        <v>0</v>
      </c>
      <c r="L1236" s="24">
        <f t="shared" si="78"/>
        <v>1</v>
      </c>
      <c r="M1236" s="24" t="str">
        <f>VLOOKUP(L1236,mês!A:B,2,0)</f>
        <v>Janeiro</v>
      </c>
      <c r="N1236" s="24" t="e">
        <f t="shared" si="79"/>
        <v>#VALUE!</v>
      </c>
    </row>
    <row r="1237" spans="10:14" ht="57" customHeight="1" x14ac:dyDescent="0.2">
      <c r="J1237" s="29">
        <f t="shared" si="76"/>
        <v>0</v>
      </c>
      <c r="K1237" s="29">
        <f t="shared" si="77"/>
        <v>0</v>
      </c>
      <c r="L1237" s="24">
        <f t="shared" si="78"/>
        <v>1</v>
      </c>
      <c r="M1237" s="24" t="str">
        <f>VLOOKUP(L1237,mês!A:B,2,0)</f>
        <v>Janeiro</v>
      </c>
      <c r="N1237" s="24" t="e">
        <f t="shared" si="79"/>
        <v>#VALUE!</v>
      </c>
    </row>
    <row r="1238" spans="10:14" ht="57" customHeight="1" x14ac:dyDescent="0.2">
      <c r="J1238" s="29">
        <f t="shared" si="76"/>
        <v>0</v>
      </c>
      <c r="K1238" s="29">
        <f t="shared" si="77"/>
        <v>0</v>
      </c>
      <c r="L1238" s="24">
        <f t="shared" si="78"/>
        <v>1</v>
      </c>
      <c r="M1238" s="24" t="str">
        <f>VLOOKUP(L1238,mês!A:B,2,0)</f>
        <v>Janeiro</v>
      </c>
      <c r="N1238" s="24" t="e">
        <f t="shared" si="79"/>
        <v>#VALUE!</v>
      </c>
    </row>
    <row r="1239" spans="10:14" ht="57" customHeight="1" x14ac:dyDescent="0.2">
      <c r="J1239" s="29">
        <f t="shared" si="76"/>
        <v>0</v>
      </c>
      <c r="K1239" s="29">
        <f t="shared" si="77"/>
        <v>0</v>
      </c>
      <c r="L1239" s="24">
        <f t="shared" si="78"/>
        <v>1</v>
      </c>
      <c r="M1239" s="24" t="str">
        <f>VLOOKUP(L1239,mês!A:B,2,0)</f>
        <v>Janeiro</v>
      </c>
      <c r="N1239" s="24" t="e">
        <f t="shared" si="79"/>
        <v>#VALUE!</v>
      </c>
    </row>
    <row r="1240" spans="10:14" ht="57" customHeight="1" x14ac:dyDescent="0.2">
      <c r="J1240" s="29">
        <f t="shared" si="76"/>
        <v>0</v>
      </c>
      <c r="K1240" s="29">
        <f t="shared" si="77"/>
        <v>0</v>
      </c>
      <c r="L1240" s="24">
        <f t="shared" si="78"/>
        <v>1</v>
      </c>
      <c r="M1240" s="24" t="str">
        <f>VLOOKUP(L1240,mês!A:B,2,0)</f>
        <v>Janeiro</v>
      </c>
      <c r="N1240" s="24" t="e">
        <f t="shared" si="79"/>
        <v>#VALUE!</v>
      </c>
    </row>
    <row r="1241" spans="10:14" ht="57" customHeight="1" x14ac:dyDescent="0.2">
      <c r="J1241" s="29">
        <f t="shared" si="76"/>
        <v>0</v>
      </c>
      <c r="K1241" s="29">
        <f t="shared" si="77"/>
        <v>0</v>
      </c>
      <c r="L1241" s="24">
        <f t="shared" si="78"/>
        <v>1</v>
      </c>
      <c r="M1241" s="24" t="str">
        <f>VLOOKUP(L1241,mês!A:B,2,0)</f>
        <v>Janeiro</v>
      </c>
      <c r="N1241" s="24" t="e">
        <f t="shared" si="79"/>
        <v>#VALUE!</v>
      </c>
    </row>
    <row r="1242" spans="10:14" ht="57" customHeight="1" x14ac:dyDescent="0.2">
      <c r="J1242" s="29">
        <f t="shared" si="76"/>
        <v>0</v>
      </c>
      <c r="K1242" s="29">
        <f t="shared" si="77"/>
        <v>0</v>
      </c>
      <c r="L1242" s="24">
        <f t="shared" si="78"/>
        <v>1</v>
      </c>
      <c r="M1242" s="24" t="str">
        <f>VLOOKUP(L1242,mês!A:B,2,0)</f>
        <v>Janeiro</v>
      </c>
      <c r="N1242" s="24" t="e">
        <f t="shared" si="79"/>
        <v>#VALUE!</v>
      </c>
    </row>
    <row r="1243" spans="10:14" ht="57" customHeight="1" x14ac:dyDescent="0.2">
      <c r="J1243" s="29">
        <f t="shared" si="76"/>
        <v>0</v>
      </c>
      <c r="K1243" s="29">
        <f t="shared" si="77"/>
        <v>0</v>
      </c>
      <c r="L1243" s="24">
        <f t="shared" si="78"/>
        <v>1</v>
      </c>
      <c r="M1243" s="24" t="str">
        <f>VLOOKUP(L1243,mês!A:B,2,0)</f>
        <v>Janeiro</v>
      </c>
      <c r="N1243" s="24" t="e">
        <f t="shared" si="79"/>
        <v>#VALUE!</v>
      </c>
    </row>
    <row r="1244" spans="10:14" ht="57" customHeight="1" x14ac:dyDescent="0.2">
      <c r="J1244" s="29">
        <f t="shared" si="76"/>
        <v>0</v>
      </c>
      <c r="K1244" s="29">
        <f t="shared" si="77"/>
        <v>0</v>
      </c>
      <c r="L1244" s="24">
        <f t="shared" si="78"/>
        <v>1</v>
      </c>
      <c r="M1244" s="24" t="str">
        <f>VLOOKUP(L1244,mês!A:B,2,0)</f>
        <v>Janeiro</v>
      </c>
      <c r="N1244" s="24" t="e">
        <f t="shared" si="79"/>
        <v>#VALUE!</v>
      </c>
    </row>
    <row r="1245" spans="10:14" ht="57" customHeight="1" x14ac:dyDescent="0.2">
      <c r="J1245" s="29">
        <f t="shared" si="76"/>
        <v>0</v>
      </c>
      <c r="K1245" s="29">
        <f t="shared" si="77"/>
        <v>0</v>
      </c>
      <c r="L1245" s="24">
        <f t="shared" si="78"/>
        <v>1</v>
      </c>
      <c r="M1245" s="24" t="str">
        <f>VLOOKUP(L1245,mês!A:B,2,0)</f>
        <v>Janeiro</v>
      </c>
      <c r="N1245" s="24" t="e">
        <f t="shared" si="79"/>
        <v>#VALUE!</v>
      </c>
    </row>
    <row r="1246" spans="10:14" ht="57" customHeight="1" x14ac:dyDescent="0.2">
      <c r="J1246" s="29">
        <f t="shared" si="76"/>
        <v>0</v>
      </c>
      <c r="K1246" s="29">
        <f t="shared" si="77"/>
        <v>0</v>
      </c>
      <c r="L1246" s="24">
        <f t="shared" si="78"/>
        <v>1</v>
      </c>
      <c r="M1246" s="24" t="str">
        <f>VLOOKUP(L1246,mês!A:B,2,0)</f>
        <v>Janeiro</v>
      </c>
      <c r="N1246" s="24" t="e">
        <f t="shared" si="79"/>
        <v>#VALUE!</v>
      </c>
    </row>
    <row r="1247" spans="10:14" ht="57" customHeight="1" x14ac:dyDescent="0.2">
      <c r="J1247" s="29">
        <f t="shared" si="76"/>
        <v>0</v>
      </c>
      <c r="K1247" s="29">
        <f t="shared" si="77"/>
        <v>0</v>
      </c>
      <c r="L1247" s="24">
        <f t="shared" si="78"/>
        <v>1</v>
      </c>
      <c r="M1247" s="24" t="str">
        <f>VLOOKUP(L1247,mês!A:B,2,0)</f>
        <v>Janeiro</v>
      </c>
      <c r="N1247" s="24" t="e">
        <f t="shared" si="79"/>
        <v>#VALUE!</v>
      </c>
    </row>
    <row r="1248" spans="10:14" ht="57" customHeight="1" x14ac:dyDescent="0.2">
      <c r="J1248" s="29">
        <f t="shared" si="76"/>
        <v>0</v>
      </c>
      <c r="K1248" s="29">
        <f t="shared" si="77"/>
        <v>0</v>
      </c>
      <c r="L1248" s="24">
        <f t="shared" si="78"/>
        <v>1</v>
      </c>
      <c r="M1248" s="24" t="str">
        <f>VLOOKUP(L1248,mês!A:B,2,0)</f>
        <v>Janeiro</v>
      </c>
      <c r="N1248" s="24" t="e">
        <f t="shared" si="79"/>
        <v>#VALUE!</v>
      </c>
    </row>
    <row r="1249" spans="10:14" ht="57" customHeight="1" x14ac:dyDescent="0.2">
      <c r="J1249" s="29">
        <f t="shared" si="76"/>
        <v>0</v>
      </c>
      <c r="K1249" s="29">
        <f t="shared" si="77"/>
        <v>0</v>
      </c>
      <c r="L1249" s="24">
        <f t="shared" si="78"/>
        <v>1</v>
      </c>
      <c r="M1249" s="24" t="str">
        <f>VLOOKUP(L1249,mês!A:B,2,0)</f>
        <v>Janeiro</v>
      </c>
      <c r="N1249" s="24" t="e">
        <f t="shared" si="79"/>
        <v>#VALUE!</v>
      </c>
    </row>
    <row r="1250" spans="10:14" ht="57" customHeight="1" x14ac:dyDescent="0.2">
      <c r="J1250" s="29">
        <f t="shared" si="76"/>
        <v>0</v>
      </c>
      <c r="K1250" s="29">
        <f t="shared" si="77"/>
        <v>0</v>
      </c>
      <c r="L1250" s="24">
        <f t="shared" si="78"/>
        <v>1</v>
      </c>
      <c r="M1250" s="24" t="str">
        <f>VLOOKUP(L1250,mês!A:B,2,0)</f>
        <v>Janeiro</v>
      </c>
      <c r="N1250" s="24" t="e">
        <f t="shared" si="79"/>
        <v>#VALUE!</v>
      </c>
    </row>
    <row r="1251" spans="10:14" ht="57" customHeight="1" x14ac:dyDescent="0.2">
      <c r="J1251" s="29">
        <f t="shared" si="76"/>
        <v>0</v>
      </c>
      <c r="K1251" s="29">
        <f t="shared" si="77"/>
        <v>0</v>
      </c>
      <c r="L1251" s="24">
        <f t="shared" si="78"/>
        <v>1</v>
      </c>
      <c r="M1251" s="24" t="str">
        <f>VLOOKUP(L1251,mês!A:B,2,0)</f>
        <v>Janeiro</v>
      </c>
      <c r="N1251" s="24" t="e">
        <f t="shared" si="79"/>
        <v>#VALUE!</v>
      </c>
    </row>
    <row r="1252" spans="10:14" ht="57" customHeight="1" x14ac:dyDescent="0.2">
      <c r="J1252" s="29">
        <f t="shared" si="76"/>
        <v>0</v>
      </c>
      <c r="K1252" s="29">
        <f t="shared" si="77"/>
        <v>0</v>
      </c>
      <c r="L1252" s="24">
        <f t="shared" si="78"/>
        <v>1</v>
      </c>
      <c r="M1252" s="24" t="str">
        <f>VLOOKUP(L1252,mês!A:B,2,0)</f>
        <v>Janeiro</v>
      </c>
      <c r="N1252" s="24" t="e">
        <f t="shared" si="79"/>
        <v>#VALUE!</v>
      </c>
    </row>
    <row r="1253" spans="10:14" ht="57" customHeight="1" x14ac:dyDescent="0.2">
      <c r="J1253" s="29">
        <f t="shared" si="76"/>
        <v>0</v>
      </c>
      <c r="K1253" s="29">
        <f t="shared" si="77"/>
        <v>0</v>
      </c>
      <c r="L1253" s="24">
        <f t="shared" si="78"/>
        <v>1</v>
      </c>
      <c r="M1253" s="24" t="str">
        <f>VLOOKUP(L1253,mês!A:B,2,0)</f>
        <v>Janeiro</v>
      </c>
      <c r="N1253" s="24" t="e">
        <f t="shared" si="79"/>
        <v>#VALUE!</v>
      </c>
    </row>
    <row r="1254" spans="10:14" ht="57" customHeight="1" x14ac:dyDescent="0.2">
      <c r="J1254" s="29">
        <f t="shared" si="76"/>
        <v>0</v>
      </c>
      <c r="K1254" s="29">
        <f t="shared" si="77"/>
        <v>0</v>
      </c>
      <c r="L1254" s="24">
        <f t="shared" si="78"/>
        <v>1</v>
      </c>
      <c r="M1254" s="24" t="str">
        <f>VLOOKUP(L1254,mês!A:B,2,0)</f>
        <v>Janeiro</v>
      </c>
      <c r="N1254" s="24" t="e">
        <f t="shared" si="79"/>
        <v>#VALUE!</v>
      </c>
    </row>
    <row r="1255" spans="10:14" ht="57" customHeight="1" x14ac:dyDescent="0.2">
      <c r="J1255" s="29">
        <f t="shared" si="76"/>
        <v>0</v>
      </c>
      <c r="K1255" s="29">
        <f t="shared" si="77"/>
        <v>0</v>
      </c>
      <c r="L1255" s="24">
        <f t="shared" si="78"/>
        <v>1</v>
      </c>
      <c r="M1255" s="24" t="str">
        <f>VLOOKUP(L1255,mês!A:B,2,0)</f>
        <v>Janeiro</v>
      </c>
      <c r="N1255" s="24" t="e">
        <f t="shared" si="79"/>
        <v>#VALUE!</v>
      </c>
    </row>
    <row r="1256" spans="10:14" ht="57" customHeight="1" x14ac:dyDescent="0.2">
      <c r="J1256" s="29">
        <f t="shared" si="76"/>
        <v>0</v>
      </c>
      <c r="K1256" s="29">
        <f t="shared" si="77"/>
        <v>0</v>
      </c>
      <c r="L1256" s="24">
        <f t="shared" si="78"/>
        <v>1</v>
      </c>
      <c r="M1256" s="24" t="str">
        <f>VLOOKUP(L1256,mês!A:B,2,0)</f>
        <v>Janeiro</v>
      </c>
      <c r="N1256" s="24" t="e">
        <f t="shared" si="79"/>
        <v>#VALUE!</v>
      </c>
    </row>
    <row r="1257" spans="10:14" ht="57" customHeight="1" x14ac:dyDescent="0.2">
      <c r="J1257" s="29">
        <f t="shared" si="76"/>
        <v>0</v>
      </c>
      <c r="K1257" s="29">
        <f t="shared" si="77"/>
        <v>0</v>
      </c>
      <c r="L1257" s="24">
        <f t="shared" si="78"/>
        <v>1</v>
      </c>
      <c r="M1257" s="24" t="str">
        <f>VLOOKUP(L1257,mês!A:B,2,0)</f>
        <v>Janeiro</v>
      </c>
      <c r="N1257" s="24" t="e">
        <f t="shared" si="79"/>
        <v>#VALUE!</v>
      </c>
    </row>
    <row r="1258" spans="10:14" ht="57" customHeight="1" x14ac:dyDescent="0.2">
      <c r="J1258" s="29">
        <f t="shared" si="76"/>
        <v>0</v>
      </c>
      <c r="K1258" s="29">
        <f t="shared" si="77"/>
        <v>0</v>
      </c>
      <c r="L1258" s="24">
        <f t="shared" si="78"/>
        <v>1</v>
      </c>
      <c r="M1258" s="24" t="str">
        <f>VLOOKUP(L1258,mês!A:B,2,0)</f>
        <v>Janeiro</v>
      </c>
      <c r="N1258" s="24" t="e">
        <f t="shared" si="79"/>
        <v>#VALUE!</v>
      </c>
    </row>
    <row r="1259" spans="10:14" ht="57" customHeight="1" x14ac:dyDescent="0.2">
      <c r="J1259" s="29">
        <f t="shared" si="76"/>
        <v>0</v>
      </c>
      <c r="K1259" s="29">
        <f t="shared" si="77"/>
        <v>0</v>
      </c>
      <c r="L1259" s="24">
        <f t="shared" si="78"/>
        <v>1</v>
      </c>
      <c r="M1259" s="24" t="str">
        <f>VLOOKUP(L1259,mês!A:B,2,0)</f>
        <v>Janeiro</v>
      </c>
      <c r="N1259" s="24" t="e">
        <f t="shared" si="79"/>
        <v>#VALUE!</v>
      </c>
    </row>
    <row r="1260" spans="10:14" ht="57" customHeight="1" x14ac:dyDescent="0.2">
      <c r="J1260" s="29">
        <f t="shared" si="76"/>
        <v>0</v>
      </c>
      <c r="K1260" s="29">
        <f t="shared" si="77"/>
        <v>0</v>
      </c>
      <c r="L1260" s="24">
        <f t="shared" si="78"/>
        <v>1</v>
      </c>
      <c r="M1260" s="24" t="str">
        <f>VLOOKUP(L1260,mês!A:B,2,0)</f>
        <v>Janeiro</v>
      </c>
      <c r="N1260" s="24" t="e">
        <f t="shared" si="79"/>
        <v>#VALUE!</v>
      </c>
    </row>
    <row r="1261" spans="10:14" ht="57" customHeight="1" x14ac:dyDescent="0.2">
      <c r="J1261" s="29">
        <f t="shared" si="76"/>
        <v>0</v>
      </c>
      <c r="K1261" s="29">
        <f t="shared" si="77"/>
        <v>0</v>
      </c>
      <c r="L1261" s="24">
        <f t="shared" si="78"/>
        <v>1</v>
      </c>
      <c r="M1261" s="24" t="str">
        <f>VLOOKUP(L1261,mês!A:B,2,0)</f>
        <v>Janeiro</v>
      </c>
      <c r="N1261" s="24" t="e">
        <f t="shared" si="79"/>
        <v>#VALUE!</v>
      </c>
    </row>
    <row r="1262" spans="10:14" ht="57" customHeight="1" x14ac:dyDescent="0.2">
      <c r="J1262" s="29">
        <f t="shared" si="76"/>
        <v>0</v>
      </c>
      <c r="K1262" s="29">
        <f t="shared" si="77"/>
        <v>0</v>
      </c>
      <c r="L1262" s="24">
        <f t="shared" si="78"/>
        <v>1</v>
      </c>
      <c r="M1262" s="24" t="str">
        <f>VLOOKUP(L1262,mês!A:B,2,0)</f>
        <v>Janeiro</v>
      </c>
      <c r="N1262" s="24" t="e">
        <f t="shared" si="79"/>
        <v>#VALUE!</v>
      </c>
    </row>
    <row r="1263" spans="10:14" ht="57" customHeight="1" x14ac:dyDescent="0.2">
      <c r="J1263" s="29">
        <f t="shared" si="76"/>
        <v>0</v>
      </c>
      <c r="K1263" s="29">
        <f t="shared" si="77"/>
        <v>0</v>
      </c>
      <c r="L1263" s="24">
        <f t="shared" si="78"/>
        <v>1</v>
      </c>
      <c r="M1263" s="24" t="str">
        <f>VLOOKUP(L1263,mês!A:B,2,0)</f>
        <v>Janeiro</v>
      </c>
      <c r="N1263" s="24" t="e">
        <f t="shared" si="79"/>
        <v>#VALUE!</v>
      </c>
    </row>
    <row r="1264" spans="10:14" ht="57" customHeight="1" x14ac:dyDescent="0.2">
      <c r="J1264" s="29">
        <f t="shared" si="76"/>
        <v>0</v>
      </c>
      <c r="K1264" s="29">
        <f t="shared" si="77"/>
        <v>0</v>
      </c>
      <c r="L1264" s="24">
        <f t="shared" si="78"/>
        <v>1</v>
      </c>
      <c r="M1264" s="24" t="str">
        <f>VLOOKUP(L1264,mês!A:B,2,0)</f>
        <v>Janeiro</v>
      </c>
      <c r="N1264" s="24" t="e">
        <f t="shared" si="79"/>
        <v>#VALUE!</v>
      </c>
    </row>
    <row r="1265" spans="10:14" ht="57" customHeight="1" x14ac:dyDescent="0.2">
      <c r="J1265" s="29">
        <f t="shared" si="76"/>
        <v>0</v>
      </c>
      <c r="K1265" s="29">
        <f t="shared" si="77"/>
        <v>0</v>
      </c>
      <c r="L1265" s="24">
        <f t="shared" si="78"/>
        <v>1</v>
      </c>
      <c r="M1265" s="24" t="str">
        <f>VLOOKUP(L1265,mês!A:B,2,0)</f>
        <v>Janeiro</v>
      </c>
      <c r="N1265" s="24" t="e">
        <f t="shared" si="79"/>
        <v>#VALUE!</v>
      </c>
    </row>
    <row r="1266" spans="10:14" ht="57" customHeight="1" x14ac:dyDescent="0.2">
      <c r="J1266" s="29">
        <f t="shared" si="76"/>
        <v>0</v>
      </c>
      <c r="K1266" s="29">
        <f t="shared" si="77"/>
        <v>0</v>
      </c>
      <c r="L1266" s="24">
        <f t="shared" si="78"/>
        <v>1</v>
      </c>
      <c r="M1266" s="24" t="str">
        <f>VLOOKUP(L1266,mês!A:B,2,0)</f>
        <v>Janeiro</v>
      </c>
      <c r="N1266" s="24" t="e">
        <f t="shared" si="79"/>
        <v>#VALUE!</v>
      </c>
    </row>
    <row r="1267" spans="10:14" ht="57" customHeight="1" x14ac:dyDescent="0.2">
      <c r="J1267" s="29">
        <f t="shared" si="76"/>
        <v>0</v>
      </c>
      <c r="K1267" s="29">
        <f t="shared" si="77"/>
        <v>0</v>
      </c>
      <c r="L1267" s="24">
        <f t="shared" si="78"/>
        <v>1</v>
      </c>
      <c r="M1267" s="24" t="str">
        <f>VLOOKUP(L1267,mês!A:B,2,0)</f>
        <v>Janeiro</v>
      </c>
      <c r="N1267" s="24" t="e">
        <f t="shared" si="79"/>
        <v>#VALUE!</v>
      </c>
    </row>
    <row r="1268" spans="10:14" ht="57" customHeight="1" x14ac:dyDescent="0.2">
      <c r="J1268" s="29">
        <f t="shared" si="76"/>
        <v>0</v>
      </c>
      <c r="K1268" s="29">
        <f t="shared" si="77"/>
        <v>0</v>
      </c>
      <c r="L1268" s="24">
        <f t="shared" si="78"/>
        <v>1</v>
      </c>
      <c r="M1268" s="24" t="str">
        <f>VLOOKUP(L1268,mês!A:B,2,0)</f>
        <v>Janeiro</v>
      </c>
      <c r="N1268" s="24" t="e">
        <f t="shared" si="79"/>
        <v>#VALUE!</v>
      </c>
    </row>
    <row r="1269" spans="10:14" ht="57" customHeight="1" x14ac:dyDescent="0.2">
      <c r="J1269" s="29">
        <f t="shared" si="76"/>
        <v>0</v>
      </c>
      <c r="K1269" s="29">
        <f t="shared" si="77"/>
        <v>0</v>
      </c>
      <c r="L1269" s="24">
        <f t="shared" si="78"/>
        <v>1</v>
      </c>
      <c r="M1269" s="24" t="str">
        <f>VLOOKUP(L1269,mês!A:B,2,0)</f>
        <v>Janeiro</v>
      </c>
      <c r="N1269" s="24" t="e">
        <f t="shared" si="79"/>
        <v>#VALUE!</v>
      </c>
    </row>
    <row r="1270" spans="10:14" ht="57" customHeight="1" x14ac:dyDescent="0.2">
      <c r="J1270" s="29">
        <f t="shared" si="76"/>
        <v>0</v>
      </c>
      <c r="K1270" s="29">
        <f t="shared" si="77"/>
        <v>0</v>
      </c>
      <c r="L1270" s="24">
        <f t="shared" si="78"/>
        <v>1</v>
      </c>
      <c r="M1270" s="24" t="str">
        <f>VLOOKUP(L1270,mês!A:B,2,0)</f>
        <v>Janeiro</v>
      </c>
      <c r="N1270" s="24" t="e">
        <f t="shared" si="79"/>
        <v>#VALUE!</v>
      </c>
    </row>
    <row r="1271" spans="10:14" ht="57" customHeight="1" x14ac:dyDescent="0.2">
      <c r="J1271" s="29">
        <f t="shared" si="76"/>
        <v>0</v>
      </c>
      <c r="K1271" s="29">
        <f t="shared" si="77"/>
        <v>0</v>
      </c>
      <c r="L1271" s="24">
        <f t="shared" si="78"/>
        <v>1</v>
      </c>
      <c r="M1271" s="24" t="str">
        <f>VLOOKUP(L1271,mês!A:B,2,0)</f>
        <v>Janeiro</v>
      </c>
      <c r="N1271" s="24" t="e">
        <f t="shared" si="79"/>
        <v>#VALUE!</v>
      </c>
    </row>
    <row r="1272" spans="10:14" ht="57" customHeight="1" x14ac:dyDescent="0.2">
      <c r="J1272" s="29">
        <f t="shared" si="76"/>
        <v>0</v>
      </c>
      <c r="K1272" s="29">
        <f t="shared" si="77"/>
        <v>0</v>
      </c>
      <c r="L1272" s="24">
        <f t="shared" si="78"/>
        <v>1</v>
      </c>
      <c r="M1272" s="24" t="str">
        <f>VLOOKUP(L1272,mês!A:B,2,0)</f>
        <v>Janeiro</v>
      </c>
      <c r="N1272" s="24" t="e">
        <f t="shared" si="79"/>
        <v>#VALUE!</v>
      </c>
    </row>
    <row r="1273" spans="10:14" ht="57" customHeight="1" x14ac:dyDescent="0.2">
      <c r="J1273" s="29">
        <f t="shared" si="76"/>
        <v>0</v>
      </c>
      <c r="K1273" s="29">
        <f t="shared" si="77"/>
        <v>0</v>
      </c>
      <c r="L1273" s="24">
        <f t="shared" si="78"/>
        <v>1</v>
      </c>
      <c r="M1273" s="24" t="str">
        <f>VLOOKUP(L1273,mês!A:B,2,0)</f>
        <v>Janeiro</v>
      </c>
      <c r="N1273" s="24" t="e">
        <f t="shared" si="79"/>
        <v>#VALUE!</v>
      </c>
    </row>
    <row r="1274" spans="10:14" ht="57" customHeight="1" x14ac:dyDescent="0.2">
      <c r="J1274" s="29">
        <f t="shared" si="76"/>
        <v>0</v>
      </c>
      <c r="K1274" s="29">
        <f t="shared" si="77"/>
        <v>0</v>
      </c>
      <c r="L1274" s="24">
        <f t="shared" si="78"/>
        <v>1</v>
      </c>
      <c r="M1274" s="24" t="str">
        <f>VLOOKUP(L1274,mês!A:B,2,0)</f>
        <v>Janeiro</v>
      </c>
      <c r="N1274" s="24" t="e">
        <f t="shared" si="79"/>
        <v>#VALUE!</v>
      </c>
    </row>
    <row r="1275" spans="10:14" ht="57" customHeight="1" x14ac:dyDescent="0.2">
      <c r="J1275" s="29">
        <f t="shared" si="76"/>
        <v>0</v>
      </c>
      <c r="K1275" s="29">
        <f t="shared" si="77"/>
        <v>0</v>
      </c>
      <c r="L1275" s="24">
        <f t="shared" si="78"/>
        <v>1</v>
      </c>
      <c r="M1275" s="24" t="str">
        <f>VLOOKUP(L1275,mês!A:B,2,0)</f>
        <v>Janeiro</v>
      </c>
      <c r="N1275" s="24" t="e">
        <f t="shared" si="79"/>
        <v>#VALUE!</v>
      </c>
    </row>
    <row r="1276" spans="10:14" ht="57" customHeight="1" x14ac:dyDescent="0.2">
      <c r="J1276" s="29">
        <f t="shared" si="76"/>
        <v>0</v>
      </c>
      <c r="K1276" s="29">
        <f t="shared" si="77"/>
        <v>0</v>
      </c>
      <c r="L1276" s="24">
        <f t="shared" si="78"/>
        <v>1</v>
      </c>
      <c r="M1276" s="24" t="str">
        <f>VLOOKUP(L1276,mês!A:B,2,0)</f>
        <v>Janeiro</v>
      </c>
      <c r="N1276" s="24" t="e">
        <f t="shared" si="79"/>
        <v>#VALUE!</v>
      </c>
    </row>
    <row r="1277" spans="10:14" ht="57" customHeight="1" x14ac:dyDescent="0.2">
      <c r="J1277" s="29">
        <f t="shared" si="76"/>
        <v>0</v>
      </c>
      <c r="K1277" s="29">
        <f t="shared" si="77"/>
        <v>0</v>
      </c>
      <c r="L1277" s="24">
        <f t="shared" si="78"/>
        <v>1</v>
      </c>
      <c r="M1277" s="24" t="str">
        <f>VLOOKUP(L1277,mês!A:B,2,0)</f>
        <v>Janeiro</v>
      </c>
      <c r="N1277" s="24" t="e">
        <f t="shared" si="79"/>
        <v>#VALUE!</v>
      </c>
    </row>
    <row r="1278" spans="10:14" ht="57" customHeight="1" x14ac:dyDescent="0.2">
      <c r="J1278" s="29">
        <f t="shared" si="76"/>
        <v>0</v>
      </c>
      <c r="K1278" s="29">
        <f t="shared" si="77"/>
        <v>0</v>
      </c>
      <c r="L1278" s="24">
        <f t="shared" si="78"/>
        <v>1</v>
      </c>
      <c r="M1278" s="24" t="str">
        <f>VLOOKUP(L1278,mês!A:B,2,0)</f>
        <v>Janeiro</v>
      </c>
      <c r="N1278" s="24" t="e">
        <f t="shared" si="79"/>
        <v>#VALUE!</v>
      </c>
    </row>
    <row r="1279" spans="10:14" ht="57" customHeight="1" x14ac:dyDescent="0.2">
      <c r="J1279" s="29">
        <f t="shared" si="76"/>
        <v>0</v>
      </c>
      <c r="K1279" s="29">
        <f t="shared" si="77"/>
        <v>0</v>
      </c>
      <c r="L1279" s="24">
        <f t="shared" si="78"/>
        <v>1</v>
      </c>
      <c r="M1279" s="24" t="str">
        <f>VLOOKUP(L1279,mês!A:B,2,0)</f>
        <v>Janeiro</v>
      </c>
      <c r="N1279" s="24" t="e">
        <f t="shared" si="79"/>
        <v>#VALUE!</v>
      </c>
    </row>
    <row r="1280" spans="10:14" ht="57" customHeight="1" x14ac:dyDescent="0.2">
      <c r="J1280" s="29">
        <f t="shared" si="76"/>
        <v>0</v>
      </c>
      <c r="K1280" s="29">
        <f t="shared" si="77"/>
        <v>0</v>
      </c>
      <c r="L1280" s="24">
        <f t="shared" si="78"/>
        <v>1</v>
      </c>
      <c r="M1280" s="24" t="str">
        <f>VLOOKUP(L1280,mês!A:B,2,0)</f>
        <v>Janeiro</v>
      </c>
      <c r="N1280" s="24" t="e">
        <f t="shared" si="79"/>
        <v>#VALUE!</v>
      </c>
    </row>
    <row r="1281" spans="10:14" ht="57" customHeight="1" x14ac:dyDescent="0.2">
      <c r="J1281" s="29">
        <f t="shared" si="76"/>
        <v>0</v>
      </c>
      <c r="K1281" s="29">
        <f t="shared" si="77"/>
        <v>0</v>
      </c>
      <c r="L1281" s="24">
        <f t="shared" si="78"/>
        <v>1</v>
      </c>
      <c r="M1281" s="24" t="str">
        <f>VLOOKUP(L1281,mês!A:B,2,0)</f>
        <v>Janeiro</v>
      </c>
      <c r="N1281" s="24" t="e">
        <f t="shared" si="79"/>
        <v>#VALUE!</v>
      </c>
    </row>
    <row r="1282" spans="10:14" ht="57" customHeight="1" x14ac:dyDescent="0.2">
      <c r="J1282" s="29">
        <f t="shared" si="76"/>
        <v>0</v>
      </c>
      <c r="K1282" s="29">
        <f t="shared" si="77"/>
        <v>0</v>
      </c>
      <c r="L1282" s="24">
        <f t="shared" si="78"/>
        <v>1</v>
      </c>
      <c r="M1282" s="24" t="str">
        <f>VLOOKUP(L1282,mês!A:B,2,0)</f>
        <v>Janeiro</v>
      </c>
      <c r="N1282" s="24" t="e">
        <f t="shared" si="79"/>
        <v>#VALUE!</v>
      </c>
    </row>
    <row r="1283" spans="10:14" ht="57" customHeight="1" x14ac:dyDescent="0.2">
      <c r="J1283" s="29">
        <f t="shared" ref="J1283:J1346" si="80">IF(G1283="Não",0,H1283)</f>
        <v>0</v>
      </c>
      <c r="K1283" s="29">
        <f t="shared" ref="K1283:K1346" si="81">IF(G1283="Não",H1283,0)</f>
        <v>0</v>
      </c>
      <c r="L1283" s="24">
        <f t="shared" ref="L1283:L1346" si="82">MONTH(B1283)</f>
        <v>1</v>
      </c>
      <c r="M1283" s="24" t="str">
        <f>VLOOKUP(L1283,mês!A:B,2,0)</f>
        <v>Janeiro</v>
      </c>
      <c r="N1283" s="24" t="e">
        <f t="shared" ref="N1283:N1346" si="83">LEFT(A1283,SEARCH("-",A1283)-1)</f>
        <v>#VALUE!</v>
      </c>
    </row>
    <row r="1284" spans="10:14" ht="57" customHeight="1" x14ac:dyDescent="0.2">
      <c r="J1284" s="29">
        <f t="shared" si="80"/>
        <v>0</v>
      </c>
      <c r="K1284" s="29">
        <f t="shared" si="81"/>
        <v>0</v>
      </c>
      <c r="L1284" s="24">
        <f t="shared" si="82"/>
        <v>1</v>
      </c>
      <c r="M1284" s="24" t="str">
        <f>VLOOKUP(L1284,mês!A:B,2,0)</f>
        <v>Janeiro</v>
      </c>
      <c r="N1284" s="24" t="e">
        <f t="shared" si="83"/>
        <v>#VALUE!</v>
      </c>
    </row>
    <row r="1285" spans="10:14" ht="57" customHeight="1" x14ac:dyDescent="0.2">
      <c r="J1285" s="29">
        <f t="shared" si="80"/>
        <v>0</v>
      </c>
      <c r="K1285" s="29">
        <f t="shared" si="81"/>
        <v>0</v>
      </c>
      <c r="L1285" s="24">
        <f t="shared" si="82"/>
        <v>1</v>
      </c>
      <c r="M1285" s="24" t="str">
        <f>VLOOKUP(L1285,mês!A:B,2,0)</f>
        <v>Janeiro</v>
      </c>
      <c r="N1285" s="24" t="e">
        <f t="shared" si="83"/>
        <v>#VALUE!</v>
      </c>
    </row>
    <row r="1286" spans="10:14" ht="57" customHeight="1" x14ac:dyDescent="0.2">
      <c r="J1286" s="29">
        <f t="shared" si="80"/>
        <v>0</v>
      </c>
      <c r="K1286" s="29">
        <f t="shared" si="81"/>
        <v>0</v>
      </c>
      <c r="L1286" s="24">
        <f t="shared" si="82"/>
        <v>1</v>
      </c>
      <c r="M1286" s="24" t="str">
        <f>VLOOKUP(L1286,mês!A:B,2,0)</f>
        <v>Janeiro</v>
      </c>
      <c r="N1286" s="24" t="e">
        <f t="shared" si="83"/>
        <v>#VALUE!</v>
      </c>
    </row>
    <row r="1287" spans="10:14" ht="57" customHeight="1" x14ac:dyDescent="0.2">
      <c r="J1287" s="29">
        <f t="shared" si="80"/>
        <v>0</v>
      </c>
      <c r="K1287" s="29">
        <f t="shared" si="81"/>
        <v>0</v>
      </c>
      <c r="L1287" s="24">
        <f t="shared" si="82"/>
        <v>1</v>
      </c>
      <c r="M1287" s="24" t="str">
        <f>VLOOKUP(L1287,mês!A:B,2,0)</f>
        <v>Janeiro</v>
      </c>
      <c r="N1287" s="24" t="e">
        <f t="shared" si="83"/>
        <v>#VALUE!</v>
      </c>
    </row>
    <row r="1288" spans="10:14" ht="57" customHeight="1" x14ac:dyDescent="0.2">
      <c r="J1288" s="29">
        <f t="shared" si="80"/>
        <v>0</v>
      </c>
      <c r="K1288" s="29">
        <f t="shared" si="81"/>
        <v>0</v>
      </c>
      <c r="L1288" s="24">
        <f t="shared" si="82"/>
        <v>1</v>
      </c>
      <c r="M1288" s="24" t="str">
        <f>VLOOKUP(L1288,mês!A:B,2,0)</f>
        <v>Janeiro</v>
      </c>
      <c r="N1288" s="24" t="e">
        <f t="shared" si="83"/>
        <v>#VALUE!</v>
      </c>
    </row>
    <row r="1289" spans="10:14" ht="57" customHeight="1" x14ac:dyDescent="0.2">
      <c r="J1289" s="29">
        <f t="shared" si="80"/>
        <v>0</v>
      </c>
      <c r="K1289" s="29">
        <f t="shared" si="81"/>
        <v>0</v>
      </c>
      <c r="L1289" s="24">
        <f t="shared" si="82"/>
        <v>1</v>
      </c>
      <c r="M1289" s="24" t="str">
        <f>VLOOKUP(L1289,mês!A:B,2,0)</f>
        <v>Janeiro</v>
      </c>
      <c r="N1289" s="24" t="e">
        <f t="shared" si="83"/>
        <v>#VALUE!</v>
      </c>
    </row>
    <row r="1290" spans="10:14" ht="57" customHeight="1" x14ac:dyDescent="0.2">
      <c r="J1290" s="29">
        <f t="shared" si="80"/>
        <v>0</v>
      </c>
      <c r="K1290" s="29">
        <f t="shared" si="81"/>
        <v>0</v>
      </c>
      <c r="L1290" s="24">
        <f t="shared" si="82"/>
        <v>1</v>
      </c>
      <c r="M1290" s="24" t="str">
        <f>VLOOKUP(L1290,mês!A:B,2,0)</f>
        <v>Janeiro</v>
      </c>
      <c r="N1290" s="24" t="e">
        <f t="shared" si="83"/>
        <v>#VALUE!</v>
      </c>
    </row>
    <row r="1291" spans="10:14" ht="57" customHeight="1" x14ac:dyDescent="0.2">
      <c r="J1291" s="29">
        <f t="shared" si="80"/>
        <v>0</v>
      </c>
      <c r="K1291" s="29">
        <f t="shared" si="81"/>
        <v>0</v>
      </c>
      <c r="L1291" s="24">
        <f t="shared" si="82"/>
        <v>1</v>
      </c>
      <c r="M1291" s="24" t="str">
        <f>VLOOKUP(L1291,mês!A:B,2,0)</f>
        <v>Janeiro</v>
      </c>
      <c r="N1291" s="24" t="e">
        <f t="shared" si="83"/>
        <v>#VALUE!</v>
      </c>
    </row>
    <row r="1292" spans="10:14" ht="57" customHeight="1" x14ac:dyDescent="0.2">
      <c r="J1292" s="29">
        <f t="shared" si="80"/>
        <v>0</v>
      </c>
      <c r="K1292" s="29">
        <f t="shared" si="81"/>
        <v>0</v>
      </c>
      <c r="L1292" s="24">
        <f t="shared" si="82"/>
        <v>1</v>
      </c>
      <c r="M1292" s="24" t="str">
        <f>VLOOKUP(L1292,mês!A:B,2,0)</f>
        <v>Janeiro</v>
      </c>
      <c r="N1292" s="24" t="e">
        <f t="shared" si="83"/>
        <v>#VALUE!</v>
      </c>
    </row>
    <row r="1293" spans="10:14" ht="57" customHeight="1" x14ac:dyDescent="0.2">
      <c r="J1293" s="29">
        <f t="shared" si="80"/>
        <v>0</v>
      </c>
      <c r="K1293" s="29">
        <f t="shared" si="81"/>
        <v>0</v>
      </c>
      <c r="L1293" s="24">
        <f t="shared" si="82"/>
        <v>1</v>
      </c>
      <c r="M1293" s="24" t="str">
        <f>VLOOKUP(L1293,mês!A:B,2,0)</f>
        <v>Janeiro</v>
      </c>
      <c r="N1293" s="24" t="e">
        <f t="shared" si="83"/>
        <v>#VALUE!</v>
      </c>
    </row>
    <row r="1294" spans="10:14" ht="57" customHeight="1" x14ac:dyDescent="0.2">
      <c r="J1294" s="29">
        <f t="shared" si="80"/>
        <v>0</v>
      </c>
      <c r="K1294" s="29">
        <f t="shared" si="81"/>
        <v>0</v>
      </c>
      <c r="L1294" s="24">
        <f t="shared" si="82"/>
        <v>1</v>
      </c>
      <c r="M1294" s="24" t="str">
        <f>VLOOKUP(L1294,mês!A:B,2,0)</f>
        <v>Janeiro</v>
      </c>
      <c r="N1294" s="24" t="e">
        <f t="shared" si="83"/>
        <v>#VALUE!</v>
      </c>
    </row>
    <row r="1295" spans="10:14" ht="57" customHeight="1" x14ac:dyDescent="0.2">
      <c r="J1295" s="29">
        <f t="shared" si="80"/>
        <v>0</v>
      </c>
      <c r="K1295" s="29">
        <f t="shared" si="81"/>
        <v>0</v>
      </c>
      <c r="L1295" s="24">
        <f t="shared" si="82"/>
        <v>1</v>
      </c>
      <c r="M1295" s="24" t="str">
        <f>VLOOKUP(L1295,mês!A:B,2,0)</f>
        <v>Janeiro</v>
      </c>
      <c r="N1295" s="24" t="e">
        <f t="shared" si="83"/>
        <v>#VALUE!</v>
      </c>
    </row>
    <row r="1296" spans="10:14" ht="57" customHeight="1" x14ac:dyDescent="0.2">
      <c r="J1296" s="29">
        <f t="shared" si="80"/>
        <v>0</v>
      </c>
      <c r="K1296" s="29">
        <f t="shared" si="81"/>
        <v>0</v>
      </c>
      <c r="L1296" s="24">
        <f t="shared" si="82"/>
        <v>1</v>
      </c>
      <c r="M1296" s="24" t="str">
        <f>VLOOKUP(L1296,mês!A:B,2,0)</f>
        <v>Janeiro</v>
      </c>
      <c r="N1296" s="24" t="e">
        <f t="shared" si="83"/>
        <v>#VALUE!</v>
      </c>
    </row>
    <row r="1297" spans="10:14" ht="57" customHeight="1" x14ac:dyDescent="0.2">
      <c r="J1297" s="29">
        <f t="shared" si="80"/>
        <v>0</v>
      </c>
      <c r="K1297" s="29">
        <f t="shared" si="81"/>
        <v>0</v>
      </c>
      <c r="L1297" s="24">
        <f t="shared" si="82"/>
        <v>1</v>
      </c>
      <c r="M1297" s="24" t="str">
        <f>VLOOKUP(L1297,mês!A:B,2,0)</f>
        <v>Janeiro</v>
      </c>
      <c r="N1297" s="24" t="e">
        <f t="shared" si="83"/>
        <v>#VALUE!</v>
      </c>
    </row>
    <row r="1298" spans="10:14" ht="57" customHeight="1" x14ac:dyDescent="0.2">
      <c r="J1298" s="29">
        <f t="shared" si="80"/>
        <v>0</v>
      </c>
      <c r="K1298" s="29">
        <f t="shared" si="81"/>
        <v>0</v>
      </c>
      <c r="L1298" s="24">
        <f t="shared" si="82"/>
        <v>1</v>
      </c>
      <c r="M1298" s="24" t="str">
        <f>VLOOKUP(L1298,mês!A:B,2,0)</f>
        <v>Janeiro</v>
      </c>
      <c r="N1298" s="24" t="e">
        <f t="shared" si="83"/>
        <v>#VALUE!</v>
      </c>
    </row>
    <row r="1299" spans="10:14" ht="57" customHeight="1" x14ac:dyDescent="0.2">
      <c r="J1299" s="29">
        <f t="shared" si="80"/>
        <v>0</v>
      </c>
      <c r="K1299" s="29">
        <f t="shared" si="81"/>
        <v>0</v>
      </c>
      <c r="L1299" s="24">
        <f t="shared" si="82"/>
        <v>1</v>
      </c>
      <c r="M1299" s="24" t="str">
        <f>VLOOKUP(L1299,mês!A:B,2,0)</f>
        <v>Janeiro</v>
      </c>
      <c r="N1299" s="24" t="e">
        <f t="shared" si="83"/>
        <v>#VALUE!</v>
      </c>
    </row>
    <row r="1300" spans="10:14" ht="57" customHeight="1" x14ac:dyDescent="0.2">
      <c r="J1300" s="29">
        <f t="shared" si="80"/>
        <v>0</v>
      </c>
      <c r="K1300" s="29">
        <f t="shared" si="81"/>
        <v>0</v>
      </c>
      <c r="L1300" s="24">
        <f t="shared" si="82"/>
        <v>1</v>
      </c>
      <c r="M1300" s="24" t="str">
        <f>VLOOKUP(L1300,mês!A:B,2,0)</f>
        <v>Janeiro</v>
      </c>
      <c r="N1300" s="24" t="e">
        <f t="shared" si="83"/>
        <v>#VALUE!</v>
      </c>
    </row>
    <row r="1301" spans="10:14" ht="57" customHeight="1" x14ac:dyDescent="0.2">
      <c r="J1301" s="29">
        <f t="shared" si="80"/>
        <v>0</v>
      </c>
      <c r="K1301" s="29">
        <f t="shared" si="81"/>
        <v>0</v>
      </c>
      <c r="L1301" s="24">
        <f t="shared" si="82"/>
        <v>1</v>
      </c>
      <c r="M1301" s="24" t="str">
        <f>VLOOKUP(L1301,mês!A:B,2,0)</f>
        <v>Janeiro</v>
      </c>
      <c r="N1301" s="24" t="e">
        <f t="shared" si="83"/>
        <v>#VALUE!</v>
      </c>
    </row>
    <row r="1302" spans="10:14" ht="57" customHeight="1" x14ac:dyDescent="0.2">
      <c r="J1302" s="29">
        <f t="shared" si="80"/>
        <v>0</v>
      </c>
      <c r="K1302" s="29">
        <f t="shared" si="81"/>
        <v>0</v>
      </c>
      <c r="L1302" s="24">
        <f t="shared" si="82"/>
        <v>1</v>
      </c>
      <c r="M1302" s="24" t="str">
        <f>VLOOKUP(L1302,mês!A:B,2,0)</f>
        <v>Janeiro</v>
      </c>
      <c r="N1302" s="24" t="e">
        <f t="shared" si="83"/>
        <v>#VALUE!</v>
      </c>
    </row>
    <row r="1303" spans="10:14" ht="57" customHeight="1" x14ac:dyDescent="0.2">
      <c r="J1303" s="29">
        <f t="shared" si="80"/>
        <v>0</v>
      </c>
      <c r="K1303" s="29">
        <f t="shared" si="81"/>
        <v>0</v>
      </c>
      <c r="L1303" s="24">
        <f t="shared" si="82"/>
        <v>1</v>
      </c>
      <c r="M1303" s="24" t="str">
        <f>VLOOKUP(L1303,mês!A:B,2,0)</f>
        <v>Janeiro</v>
      </c>
      <c r="N1303" s="24" t="e">
        <f t="shared" si="83"/>
        <v>#VALUE!</v>
      </c>
    </row>
    <row r="1304" spans="10:14" ht="57" customHeight="1" x14ac:dyDescent="0.2">
      <c r="J1304" s="29">
        <f t="shared" si="80"/>
        <v>0</v>
      </c>
      <c r="K1304" s="29">
        <f t="shared" si="81"/>
        <v>0</v>
      </c>
      <c r="L1304" s="24">
        <f t="shared" si="82"/>
        <v>1</v>
      </c>
      <c r="M1304" s="24" t="str">
        <f>VLOOKUP(L1304,mês!A:B,2,0)</f>
        <v>Janeiro</v>
      </c>
      <c r="N1304" s="24" t="e">
        <f t="shared" si="83"/>
        <v>#VALUE!</v>
      </c>
    </row>
    <row r="1305" spans="10:14" ht="57" customHeight="1" x14ac:dyDescent="0.2">
      <c r="J1305" s="29">
        <f t="shared" si="80"/>
        <v>0</v>
      </c>
      <c r="K1305" s="29">
        <f t="shared" si="81"/>
        <v>0</v>
      </c>
      <c r="L1305" s="24">
        <f t="shared" si="82"/>
        <v>1</v>
      </c>
      <c r="M1305" s="24" t="str">
        <f>VLOOKUP(L1305,mês!A:B,2,0)</f>
        <v>Janeiro</v>
      </c>
      <c r="N1305" s="24" t="e">
        <f t="shared" si="83"/>
        <v>#VALUE!</v>
      </c>
    </row>
    <row r="1306" spans="10:14" ht="57" customHeight="1" x14ac:dyDescent="0.2">
      <c r="J1306" s="29">
        <f t="shared" si="80"/>
        <v>0</v>
      </c>
      <c r="K1306" s="29">
        <f t="shared" si="81"/>
        <v>0</v>
      </c>
      <c r="L1306" s="24">
        <f t="shared" si="82"/>
        <v>1</v>
      </c>
      <c r="M1306" s="24" t="str">
        <f>VLOOKUP(L1306,mês!A:B,2,0)</f>
        <v>Janeiro</v>
      </c>
      <c r="N1306" s="24" t="e">
        <f t="shared" si="83"/>
        <v>#VALUE!</v>
      </c>
    </row>
    <row r="1307" spans="10:14" ht="57" customHeight="1" x14ac:dyDescent="0.2">
      <c r="J1307" s="29">
        <f t="shared" si="80"/>
        <v>0</v>
      </c>
      <c r="K1307" s="29">
        <f t="shared" si="81"/>
        <v>0</v>
      </c>
      <c r="L1307" s="24">
        <f t="shared" si="82"/>
        <v>1</v>
      </c>
      <c r="M1307" s="24" t="str">
        <f>VLOOKUP(L1307,mês!A:B,2,0)</f>
        <v>Janeiro</v>
      </c>
      <c r="N1307" s="24" t="e">
        <f t="shared" si="83"/>
        <v>#VALUE!</v>
      </c>
    </row>
    <row r="1308" spans="10:14" ht="57" customHeight="1" x14ac:dyDescent="0.2">
      <c r="J1308" s="29">
        <f t="shared" si="80"/>
        <v>0</v>
      </c>
      <c r="K1308" s="29">
        <f t="shared" si="81"/>
        <v>0</v>
      </c>
      <c r="L1308" s="24">
        <f t="shared" si="82"/>
        <v>1</v>
      </c>
      <c r="M1308" s="24" t="str">
        <f>VLOOKUP(L1308,mês!A:B,2,0)</f>
        <v>Janeiro</v>
      </c>
      <c r="N1308" s="24" t="e">
        <f t="shared" si="83"/>
        <v>#VALUE!</v>
      </c>
    </row>
    <row r="1309" spans="10:14" ht="57" customHeight="1" x14ac:dyDescent="0.2">
      <c r="J1309" s="29">
        <f t="shared" si="80"/>
        <v>0</v>
      </c>
      <c r="K1309" s="29">
        <f t="shared" si="81"/>
        <v>0</v>
      </c>
      <c r="L1309" s="24">
        <f t="shared" si="82"/>
        <v>1</v>
      </c>
      <c r="M1309" s="24" t="str">
        <f>VLOOKUP(L1309,mês!A:B,2,0)</f>
        <v>Janeiro</v>
      </c>
      <c r="N1309" s="24" t="e">
        <f t="shared" si="83"/>
        <v>#VALUE!</v>
      </c>
    </row>
    <row r="1310" spans="10:14" ht="57" customHeight="1" x14ac:dyDescent="0.2">
      <c r="J1310" s="29">
        <f t="shared" si="80"/>
        <v>0</v>
      </c>
      <c r="K1310" s="29">
        <f t="shared" si="81"/>
        <v>0</v>
      </c>
      <c r="L1310" s="24">
        <f t="shared" si="82"/>
        <v>1</v>
      </c>
      <c r="M1310" s="24" t="str">
        <f>VLOOKUP(L1310,mês!A:B,2,0)</f>
        <v>Janeiro</v>
      </c>
      <c r="N1310" s="24" t="e">
        <f t="shared" si="83"/>
        <v>#VALUE!</v>
      </c>
    </row>
    <row r="1311" spans="10:14" ht="57" customHeight="1" x14ac:dyDescent="0.2">
      <c r="J1311" s="29">
        <f t="shared" si="80"/>
        <v>0</v>
      </c>
      <c r="K1311" s="29">
        <f t="shared" si="81"/>
        <v>0</v>
      </c>
      <c r="L1311" s="24">
        <f t="shared" si="82"/>
        <v>1</v>
      </c>
      <c r="M1311" s="24" t="str">
        <f>VLOOKUP(L1311,mês!A:B,2,0)</f>
        <v>Janeiro</v>
      </c>
      <c r="N1311" s="24" t="e">
        <f t="shared" si="83"/>
        <v>#VALUE!</v>
      </c>
    </row>
    <row r="1312" spans="10:14" ht="57" customHeight="1" x14ac:dyDescent="0.2">
      <c r="J1312" s="29">
        <f t="shared" si="80"/>
        <v>0</v>
      </c>
      <c r="K1312" s="29">
        <f t="shared" si="81"/>
        <v>0</v>
      </c>
      <c r="L1312" s="24">
        <f t="shared" si="82"/>
        <v>1</v>
      </c>
      <c r="M1312" s="24" t="str">
        <f>VLOOKUP(L1312,mês!A:B,2,0)</f>
        <v>Janeiro</v>
      </c>
      <c r="N1312" s="24" t="e">
        <f t="shared" si="83"/>
        <v>#VALUE!</v>
      </c>
    </row>
    <row r="1313" spans="10:14" ht="57" customHeight="1" x14ac:dyDescent="0.2">
      <c r="J1313" s="29">
        <f t="shared" si="80"/>
        <v>0</v>
      </c>
      <c r="K1313" s="29">
        <f t="shared" si="81"/>
        <v>0</v>
      </c>
      <c r="L1313" s="24">
        <f t="shared" si="82"/>
        <v>1</v>
      </c>
      <c r="M1313" s="24" t="str">
        <f>VLOOKUP(L1313,mês!A:B,2,0)</f>
        <v>Janeiro</v>
      </c>
      <c r="N1313" s="24" t="e">
        <f t="shared" si="83"/>
        <v>#VALUE!</v>
      </c>
    </row>
    <row r="1314" spans="10:14" ht="57" customHeight="1" x14ac:dyDescent="0.2">
      <c r="J1314" s="29">
        <f t="shared" si="80"/>
        <v>0</v>
      </c>
      <c r="K1314" s="29">
        <f t="shared" si="81"/>
        <v>0</v>
      </c>
      <c r="L1314" s="24">
        <f t="shared" si="82"/>
        <v>1</v>
      </c>
      <c r="M1314" s="24" t="str">
        <f>VLOOKUP(L1314,mês!A:B,2,0)</f>
        <v>Janeiro</v>
      </c>
      <c r="N1314" s="24" t="e">
        <f t="shared" si="83"/>
        <v>#VALUE!</v>
      </c>
    </row>
    <row r="1315" spans="10:14" ht="57" customHeight="1" x14ac:dyDescent="0.2">
      <c r="J1315" s="29">
        <f t="shared" si="80"/>
        <v>0</v>
      </c>
      <c r="K1315" s="29">
        <f t="shared" si="81"/>
        <v>0</v>
      </c>
      <c r="L1315" s="24">
        <f t="shared" si="82"/>
        <v>1</v>
      </c>
      <c r="M1315" s="24" t="str">
        <f>VLOOKUP(L1315,mês!A:B,2,0)</f>
        <v>Janeiro</v>
      </c>
      <c r="N1315" s="24" t="e">
        <f t="shared" si="83"/>
        <v>#VALUE!</v>
      </c>
    </row>
    <row r="1316" spans="10:14" ht="57" customHeight="1" x14ac:dyDescent="0.2">
      <c r="J1316" s="29">
        <f t="shared" si="80"/>
        <v>0</v>
      </c>
      <c r="K1316" s="29">
        <f t="shared" si="81"/>
        <v>0</v>
      </c>
      <c r="L1316" s="24">
        <f t="shared" si="82"/>
        <v>1</v>
      </c>
      <c r="M1316" s="24" t="str">
        <f>VLOOKUP(L1316,mês!A:B,2,0)</f>
        <v>Janeiro</v>
      </c>
      <c r="N1316" s="24" t="e">
        <f t="shared" si="83"/>
        <v>#VALUE!</v>
      </c>
    </row>
    <row r="1317" spans="10:14" ht="57" customHeight="1" x14ac:dyDescent="0.2">
      <c r="J1317" s="29">
        <f t="shared" si="80"/>
        <v>0</v>
      </c>
      <c r="K1317" s="29">
        <f t="shared" si="81"/>
        <v>0</v>
      </c>
      <c r="L1317" s="24">
        <f t="shared" si="82"/>
        <v>1</v>
      </c>
      <c r="M1317" s="24" t="str">
        <f>VLOOKUP(L1317,mês!A:B,2,0)</f>
        <v>Janeiro</v>
      </c>
      <c r="N1317" s="24" t="e">
        <f t="shared" si="83"/>
        <v>#VALUE!</v>
      </c>
    </row>
    <row r="1318" spans="10:14" ht="57" customHeight="1" x14ac:dyDescent="0.2">
      <c r="J1318" s="29">
        <f t="shared" si="80"/>
        <v>0</v>
      </c>
      <c r="K1318" s="29">
        <f t="shared" si="81"/>
        <v>0</v>
      </c>
      <c r="L1318" s="24">
        <f t="shared" si="82"/>
        <v>1</v>
      </c>
      <c r="M1318" s="24" t="str">
        <f>VLOOKUP(L1318,mês!A:B,2,0)</f>
        <v>Janeiro</v>
      </c>
      <c r="N1318" s="24" t="e">
        <f t="shared" si="83"/>
        <v>#VALUE!</v>
      </c>
    </row>
    <row r="1319" spans="10:14" ht="57" customHeight="1" x14ac:dyDescent="0.2">
      <c r="J1319" s="29">
        <f t="shared" si="80"/>
        <v>0</v>
      </c>
      <c r="K1319" s="29">
        <f t="shared" si="81"/>
        <v>0</v>
      </c>
      <c r="L1319" s="24">
        <f t="shared" si="82"/>
        <v>1</v>
      </c>
      <c r="M1319" s="24" t="str">
        <f>VLOOKUP(L1319,mês!A:B,2,0)</f>
        <v>Janeiro</v>
      </c>
      <c r="N1319" s="24" t="e">
        <f t="shared" si="83"/>
        <v>#VALUE!</v>
      </c>
    </row>
    <row r="1320" spans="10:14" ht="57" customHeight="1" x14ac:dyDescent="0.2">
      <c r="J1320" s="29">
        <f t="shared" si="80"/>
        <v>0</v>
      </c>
      <c r="K1320" s="29">
        <f t="shared" si="81"/>
        <v>0</v>
      </c>
      <c r="L1320" s="24">
        <f t="shared" si="82"/>
        <v>1</v>
      </c>
      <c r="M1320" s="24" t="str">
        <f>VLOOKUP(L1320,mês!A:B,2,0)</f>
        <v>Janeiro</v>
      </c>
      <c r="N1320" s="24" t="e">
        <f t="shared" si="83"/>
        <v>#VALUE!</v>
      </c>
    </row>
    <row r="1321" spans="10:14" ht="57" customHeight="1" x14ac:dyDescent="0.2">
      <c r="J1321" s="29">
        <f t="shared" si="80"/>
        <v>0</v>
      </c>
      <c r="K1321" s="29">
        <f t="shared" si="81"/>
        <v>0</v>
      </c>
      <c r="L1321" s="24">
        <f t="shared" si="82"/>
        <v>1</v>
      </c>
      <c r="M1321" s="24" t="str">
        <f>VLOOKUP(L1321,mês!A:B,2,0)</f>
        <v>Janeiro</v>
      </c>
      <c r="N1321" s="24" t="e">
        <f t="shared" si="83"/>
        <v>#VALUE!</v>
      </c>
    </row>
    <row r="1322" spans="10:14" ht="57" customHeight="1" x14ac:dyDescent="0.2">
      <c r="J1322" s="29">
        <f t="shared" si="80"/>
        <v>0</v>
      </c>
      <c r="K1322" s="29">
        <f t="shared" si="81"/>
        <v>0</v>
      </c>
      <c r="L1322" s="24">
        <f t="shared" si="82"/>
        <v>1</v>
      </c>
      <c r="M1322" s="24" t="str">
        <f>VLOOKUP(L1322,mês!A:B,2,0)</f>
        <v>Janeiro</v>
      </c>
      <c r="N1322" s="24" t="e">
        <f t="shared" si="83"/>
        <v>#VALUE!</v>
      </c>
    </row>
    <row r="1323" spans="10:14" ht="57" customHeight="1" x14ac:dyDescent="0.2">
      <c r="J1323" s="29">
        <f t="shared" si="80"/>
        <v>0</v>
      </c>
      <c r="K1323" s="29">
        <f t="shared" si="81"/>
        <v>0</v>
      </c>
      <c r="L1323" s="24">
        <f t="shared" si="82"/>
        <v>1</v>
      </c>
      <c r="M1323" s="24" t="str">
        <f>VLOOKUP(L1323,mês!A:B,2,0)</f>
        <v>Janeiro</v>
      </c>
      <c r="N1323" s="24" t="e">
        <f t="shared" si="83"/>
        <v>#VALUE!</v>
      </c>
    </row>
    <row r="1324" spans="10:14" ht="57" customHeight="1" x14ac:dyDescent="0.2">
      <c r="J1324" s="29">
        <f t="shared" si="80"/>
        <v>0</v>
      </c>
      <c r="K1324" s="29">
        <f t="shared" si="81"/>
        <v>0</v>
      </c>
      <c r="L1324" s="24">
        <f t="shared" si="82"/>
        <v>1</v>
      </c>
      <c r="M1324" s="24" t="str">
        <f>VLOOKUP(L1324,mês!A:B,2,0)</f>
        <v>Janeiro</v>
      </c>
      <c r="N1324" s="24" t="e">
        <f t="shared" si="83"/>
        <v>#VALUE!</v>
      </c>
    </row>
    <row r="1325" spans="10:14" ht="57" customHeight="1" x14ac:dyDescent="0.2">
      <c r="J1325" s="29">
        <f t="shared" si="80"/>
        <v>0</v>
      </c>
      <c r="K1325" s="29">
        <f t="shared" si="81"/>
        <v>0</v>
      </c>
      <c r="L1325" s="24">
        <f t="shared" si="82"/>
        <v>1</v>
      </c>
      <c r="M1325" s="24" t="str">
        <f>VLOOKUP(L1325,mês!A:B,2,0)</f>
        <v>Janeiro</v>
      </c>
      <c r="N1325" s="24" t="e">
        <f t="shared" si="83"/>
        <v>#VALUE!</v>
      </c>
    </row>
    <row r="1326" spans="10:14" ht="57" customHeight="1" x14ac:dyDescent="0.2">
      <c r="J1326" s="29">
        <f t="shared" si="80"/>
        <v>0</v>
      </c>
      <c r="K1326" s="29">
        <f t="shared" si="81"/>
        <v>0</v>
      </c>
      <c r="L1326" s="24">
        <f t="shared" si="82"/>
        <v>1</v>
      </c>
      <c r="M1326" s="24" t="str">
        <f>VLOOKUP(L1326,mês!A:B,2,0)</f>
        <v>Janeiro</v>
      </c>
      <c r="N1326" s="24" t="e">
        <f t="shared" si="83"/>
        <v>#VALUE!</v>
      </c>
    </row>
    <row r="1327" spans="10:14" ht="57" customHeight="1" x14ac:dyDescent="0.2">
      <c r="J1327" s="29">
        <f t="shared" si="80"/>
        <v>0</v>
      </c>
      <c r="K1327" s="29">
        <f t="shared" si="81"/>
        <v>0</v>
      </c>
      <c r="L1327" s="24">
        <f t="shared" si="82"/>
        <v>1</v>
      </c>
      <c r="M1327" s="24" t="str">
        <f>VLOOKUP(L1327,mês!A:B,2,0)</f>
        <v>Janeiro</v>
      </c>
      <c r="N1327" s="24" t="e">
        <f t="shared" si="83"/>
        <v>#VALUE!</v>
      </c>
    </row>
    <row r="1328" spans="10:14" ht="57" customHeight="1" x14ac:dyDescent="0.2">
      <c r="J1328" s="29">
        <f t="shared" si="80"/>
        <v>0</v>
      </c>
      <c r="K1328" s="29">
        <f t="shared" si="81"/>
        <v>0</v>
      </c>
      <c r="L1328" s="24">
        <f t="shared" si="82"/>
        <v>1</v>
      </c>
      <c r="M1328" s="24" t="str">
        <f>VLOOKUP(L1328,mês!A:B,2,0)</f>
        <v>Janeiro</v>
      </c>
      <c r="N1328" s="24" t="e">
        <f t="shared" si="83"/>
        <v>#VALUE!</v>
      </c>
    </row>
    <row r="1329" spans="10:14" ht="57" customHeight="1" x14ac:dyDescent="0.2">
      <c r="J1329" s="29">
        <f t="shared" si="80"/>
        <v>0</v>
      </c>
      <c r="K1329" s="29">
        <f t="shared" si="81"/>
        <v>0</v>
      </c>
      <c r="L1329" s="24">
        <f t="shared" si="82"/>
        <v>1</v>
      </c>
      <c r="M1329" s="24" t="str">
        <f>VLOOKUP(L1329,mês!A:B,2,0)</f>
        <v>Janeiro</v>
      </c>
      <c r="N1329" s="24" t="e">
        <f t="shared" si="83"/>
        <v>#VALUE!</v>
      </c>
    </row>
    <row r="1330" spans="10:14" ht="57" customHeight="1" x14ac:dyDescent="0.2">
      <c r="J1330" s="29">
        <f t="shared" si="80"/>
        <v>0</v>
      </c>
      <c r="K1330" s="29">
        <f t="shared" si="81"/>
        <v>0</v>
      </c>
      <c r="L1330" s="24">
        <f t="shared" si="82"/>
        <v>1</v>
      </c>
      <c r="M1330" s="24" t="str">
        <f>VLOOKUP(L1330,mês!A:B,2,0)</f>
        <v>Janeiro</v>
      </c>
      <c r="N1330" s="24" t="e">
        <f t="shared" si="83"/>
        <v>#VALUE!</v>
      </c>
    </row>
    <row r="1331" spans="10:14" ht="57" customHeight="1" x14ac:dyDescent="0.2">
      <c r="J1331" s="29">
        <f t="shared" si="80"/>
        <v>0</v>
      </c>
      <c r="K1331" s="29">
        <f t="shared" si="81"/>
        <v>0</v>
      </c>
      <c r="L1331" s="24">
        <f t="shared" si="82"/>
        <v>1</v>
      </c>
      <c r="M1331" s="24" t="str">
        <f>VLOOKUP(L1331,mês!A:B,2,0)</f>
        <v>Janeiro</v>
      </c>
      <c r="N1331" s="24" t="e">
        <f t="shared" si="83"/>
        <v>#VALUE!</v>
      </c>
    </row>
    <row r="1332" spans="10:14" ht="57" customHeight="1" x14ac:dyDescent="0.2">
      <c r="J1332" s="29">
        <f t="shared" si="80"/>
        <v>0</v>
      </c>
      <c r="K1332" s="29">
        <f t="shared" si="81"/>
        <v>0</v>
      </c>
      <c r="L1332" s="24">
        <f t="shared" si="82"/>
        <v>1</v>
      </c>
      <c r="M1332" s="24" t="str">
        <f>VLOOKUP(L1332,mês!A:B,2,0)</f>
        <v>Janeiro</v>
      </c>
      <c r="N1332" s="24" t="e">
        <f t="shared" si="83"/>
        <v>#VALUE!</v>
      </c>
    </row>
    <row r="1333" spans="10:14" ht="57" customHeight="1" x14ac:dyDescent="0.2">
      <c r="J1333" s="29">
        <f t="shared" si="80"/>
        <v>0</v>
      </c>
      <c r="K1333" s="29">
        <f t="shared" si="81"/>
        <v>0</v>
      </c>
      <c r="L1333" s="24">
        <f t="shared" si="82"/>
        <v>1</v>
      </c>
      <c r="M1333" s="24" t="str">
        <f>VLOOKUP(L1333,mês!A:B,2,0)</f>
        <v>Janeiro</v>
      </c>
      <c r="N1333" s="24" t="e">
        <f t="shared" si="83"/>
        <v>#VALUE!</v>
      </c>
    </row>
    <row r="1334" spans="10:14" ht="57" customHeight="1" x14ac:dyDescent="0.2">
      <c r="J1334" s="29">
        <f t="shared" si="80"/>
        <v>0</v>
      </c>
      <c r="K1334" s="29">
        <f t="shared" si="81"/>
        <v>0</v>
      </c>
      <c r="L1334" s="24">
        <f t="shared" si="82"/>
        <v>1</v>
      </c>
      <c r="M1334" s="24" t="str">
        <f>VLOOKUP(L1334,mês!A:B,2,0)</f>
        <v>Janeiro</v>
      </c>
      <c r="N1334" s="24" t="e">
        <f t="shared" si="83"/>
        <v>#VALUE!</v>
      </c>
    </row>
    <row r="1335" spans="10:14" ht="57" customHeight="1" x14ac:dyDescent="0.2">
      <c r="J1335" s="29">
        <f t="shared" si="80"/>
        <v>0</v>
      </c>
      <c r="K1335" s="29">
        <f t="shared" si="81"/>
        <v>0</v>
      </c>
      <c r="L1335" s="24">
        <f t="shared" si="82"/>
        <v>1</v>
      </c>
      <c r="M1335" s="24" t="str">
        <f>VLOOKUP(L1335,mês!A:B,2,0)</f>
        <v>Janeiro</v>
      </c>
      <c r="N1335" s="24" t="e">
        <f t="shared" si="83"/>
        <v>#VALUE!</v>
      </c>
    </row>
    <row r="1336" spans="10:14" ht="57" customHeight="1" x14ac:dyDescent="0.2">
      <c r="J1336" s="29">
        <f t="shared" si="80"/>
        <v>0</v>
      </c>
      <c r="K1336" s="29">
        <f t="shared" si="81"/>
        <v>0</v>
      </c>
      <c r="L1336" s="24">
        <f t="shared" si="82"/>
        <v>1</v>
      </c>
      <c r="M1336" s="24" t="str">
        <f>VLOOKUP(L1336,mês!A:B,2,0)</f>
        <v>Janeiro</v>
      </c>
      <c r="N1336" s="24" t="e">
        <f t="shared" si="83"/>
        <v>#VALUE!</v>
      </c>
    </row>
    <row r="1337" spans="10:14" ht="57" customHeight="1" x14ac:dyDescent="0.2">
      <c r="J1337" s="29">
        <f t="shared" si="80"/>
        <v>0</v>
      </c>
      <c r="K1337" s="29">
        <f t="shared" si="81"/>
        <v>0</v>
      </c>
      <c r="L1337" s="24">
        <f t="shared" si="82"/>
        <v>1</v>
      </c>
      <c r="M1337" s="24" t="str">
        <f>VLOOKUP(L1337,mês!A:B,2,0)</f>
        <v>Janeiro</v>
      </c>
      <c r="N1337" s="24" t="e">
        <f t="shared" si="83"/>
        <v>#VALUE!</v>
      </c>
    </row>
    <row r="1338" spans="10:14" ht="57" customHeight="1" x14ac:dyDescent="0.2">
      <c r="J1338" s="29">
        <f t="shared" si="80"/>
        <v>0</v>
      </c>
      <c r="K1338" s="29">
        <f t="shared" si="81"/>
        <v>0</v>
      </c>
      <c r="L1338" s="24">
        <f t="shared" si="82"/>
        <v>1</v>
      </c>
      <c r="M1338" s="24" t="str">
        <f>VLOOKUP(L1338,mês!A:B,2,0)</f>
        <v>Janeiro</v>
      </c>
      <c r="N1338" s="24" t="e">
        <f t="shared" si="83"/>
        <v>#VALUE!</v>
      </c>
    </row>
    <row r="1339" spans="10:14" ht="57" customHeight="1" x14ac:dyDescent="0.2">
      <c r="J1339" s="29">
        <f t="shared" si="80"/>
        <v>0</v>
      </c>
      <c r="K1339" s="29">
        <f t="shared" si="81"/>
        <v>0</v>
      </c>
      <c r="L1339" s="24">
        <f t="shared" si="82"/>
        <v>1</v>
      </c>
      <c r="M1339" s="24" t="str">
        <f>VLOOKUP(L1339,mês!A:B,2,0)</f>
        <v>Janeiro</v>
      </c>
      <c r="N1339" s="24" t="e">
        <f t="shared" si="83"/>
        <v>#VALUE!</v>
      </c>
    </row>
    <row r="1340" spans="10:14" ht="57" customHeight="1" x14ac:dyDescent="0.2">
      <c r="J1340" s="29">
        <f t="shared" si="80"/>
        <v>0</v>
      </c>
      <c r="K1340" s="29">
        <f t="shared" si="81"/>
        <v>0</v>
      </c>
      <c r="L1340" s="24">
        <f t="shared" si="82"/>
        <v>1</v>
      </c>
      <c r="M1340" s="24" t="str">
        <f>VLOOKUP(L1340,mês!A:B,2,0)</f>
        <v>Janeiro</v>
      </c>
      <c r="N1340" s="24" t="e">
        <f t="shared" si="83"/>
        <v>#VALUE!</v>
      </c>
    </row>
    <row r="1341" spans="10:14" ht="57" customHeight="1" x14ac:dyDescent="0.2">
      <c r="J1341" s="29">
        <f t="shared" si="80"/>
        <v>0</v>
      </c>
      <c r="K1341" s="29">
        <f t="shared" si="81"/>
        <v>0</v>
      </c>
      <c r="L1341" s="24">
        <f t="shared" si="82"/>
        <v>1</v>
      </c>
      <c r="M1341" s="24" t="str">
        <f>VLOOKUP(L1341,mês!A:B,2,0)</f>
        <v>Janeiro</v>
      </c>
      <c r="N1341" s="24" t="e">
        <f t="shared" si="83"/>
        <v>#VALUE!</v>
      </c>
    </row>
    <row r="1342" spans="10:14" ht="57" customHeight="1" x14ac:dyDescent="0.2">
      <c r="J1342" s="29">
        <f t="shared" si="80"/>
        <v>0</v>
      </c>
      <c r="K1342" s="29">
        <f t="shared" si="81"/>
        <v>0</v>
      </c>
      <c r="L1342" s="24">
        <f t="shared" si="82"/>
        <v>1</v>
      </c>
      <c r="M1342" s="24" t="str">
        <f>VLOOKUP(L1342,mês!A:B,2,0)</f>
        <v>Janeiro</v>
      </c>
      <c r="N1342" s="24" t="e">
        <f t="shared" si="83"/>
        <v>#VALUE!</v>
      </c>
    </row>
    <row r="1343" spans="10:14" ht="57" customHeight="1" x14ac:dyDescent="0.2">
      <c r="J1343" s="29">
        <f t="shared" si="80"/>
        <v>0</v>
      </c>
      <c r="K1343" s="29">
        <f t="shared" si="81"/>
        <v>0</v>
      </c>
      <c r="L1343" s="24">
        <f t="shared" si="82"/>
        <v>1</v>
      </c>
      <c r="M1343" s="24" t="str">
        <f>VLOOKUP(L1343,mês!A:B,2,0)</f>
        <v>Janeiro</v>
      </c>
      <c r="N1343" s="24" t="e">
        <f t="shared" si="83"/>
        <v>#VALUE!</v>
      </c>
    </row>
    <row r="1344" spans="10:14" ht="57" customHeight="1" x14ac:dyDescent="0.2">
      <c r="J1344" s="29">
        <f t="shared" si="80"/>
        <v>0</v>
      </c>
      <c r="K1344" s="29">
        <f t="shared" si="81"/>
        <v>0</v>
      </c>
      <c r="L1344" s="24">
        <f t="shared" si="82"/>
        <v>1</v>
      </c>
      <c r="M1344" s="24" t="str">
        <f>VLOOKUP(L1344,mês!A:B,2,0)</f>
        <v>Janeiro</v>
      </c>
      <c r="N1344" s="24" t="e">
        <f t="shared" si="83"/>
        <v>#VALUE!</v>
      </c>
    </row>
    <row r="1345" spans="10:14" ht="57" customHeight="1" x14ac:dyDescent="0.2">
      <c r="J1345" s="29">
        <f t="shared" si="80"/>
        <v>0</v>
      </c>
      <c r="K1345" s="29">
        <f t="shared" si="81"/>
        <v>0</v>
      </c>
      <c r="L1345" s="24">
        <f t="shared" si="82"/>
        <v>1</v>
      </c>
      <c r="M1345" s="24" t="str">
        <f>VLOOKUP(L1345,mês!A:B,2,0)</f>
        <v>Janeiro</v>
      </c>
      <c r="N1345" s="24" t="e">
        <f t="shared" si="83"/>
        <v>#VALUE!</v>
      </c>
    </row>
    <row r="1346" spans="10:14" ht="57" customHeight="1" x14ac:dyDescent="0.2">
      <c r="J1346" s="29">
        <f t="shared" si="80"/>
        <v>0</v>
      </c>
      <c r="K1346" s="29">
        <f t="shared" si="81"/>
        <v>0</v>
      </c>
      <c r="L1346" s="24">
        <f t="shared" si="82"/>
        <v>1</v>
      </c>
      <c r="M1346" s="24" t="str">
        <f>VLOOKUP(L1346,mês!A:B,2,0)</f>
        <v>Janeiro</v>
      </c>
      <c r="N1346" s="24" t="e">
        <f t="shared" si="83"/>
        <v>#VALUE!</v>
      </c>
    </row>
    <row r="1347" spans="10:14" ht="57" customHeight="1" x14ac:dyDescent="0.2">
      <c r="J1347" s="29">
        <f t="shared" ref="J1347:J1410" si="84">IF(G1347="Não",0,H1347)</f>
        <v>0</v>
      </c>
      <c r="K1347" s="29">
        <f t="shared" ref="K1347:K1410" si="85">IF(G1347="Não",H1347,0)</f>
        <v>0</v>
      </c>
      <c r="L1347" s="24">
        <f t="shared" ref="L1347:L1410" si="86">MONTH(B1347)</f>
        <v>1</v>
      </c>
      <c r="M1347" s="24" t="str">
        <f>VLOOKUP(L1347,mês!A:B,2,0)</f>
        <v>Janeiro</v>
      </c>
      <c r="N1347" s="24" t="e">
        <f t="shared" ref="N1347:N1410" si="87">LEFT(A1347,SEARCH("-",A1347)-1)</f>
        <v>#VALUE!</v>
      </c>
    </row>
    <row r="1348" spans="10:14" ht="57" customHeight="1" x14ac:dyDescent="0.2">
      <c r="J1348" s="29">
        <f t="shared" si="84"/>
        <v>0</v>
      </c>
      <c r="K1348" s="29">
        <f t="shared" si="85"/>
        <v>0</v>
      </c>
      <c r="L1348" s="24">
        <f t="shared" si="86"/>
        <v>1</v>
      </c>
      <c r="M1348" s="24" t="str">
        <f>VLOOKUP(L1348,mês!A:B,2,0)</f>
        <v>Janeiro</v>
      </c>
      <c r="N1348" s="24" t="e">
        <f t="shared" si="87"/>
        <v>#VALUE!</v>
      </c>
    </row>
    <row r="1349" spans="10:14" ht="57" customHeight="1" x14ac:dyDescent="0.2">
      <c r="J1349" s="29">
        <f t="shared" si="84"/>
        <v>0</v>
      </c>
      <c r="K1349" s="29">
        <f t="shared" si="85"/>
        <v>0</v>
      </c>
      <c r="L1349" s="24">
        <f t="shared" si="86"/>
        <v>1</v>
      </c>
      <c r="M1349" s="24" t="str">
        <f>VLOOKUP(L1349,mês!A:B,2,0)</f>
        <v>Janeiro</v>
      </c>
      <c r="N1349" s="24" t="e">
        <f t="shared" si="87"/>
        <v>#VALUE!</v>
      </c>
    </row>
    <row r="1350" spans="10:14" ht="57" customHeight="1" x14ac:dyDescent="0.2">
      <c r="J1350" s="29">
        <f t="shared" si="84"/>
        <v>0</v>
      </c>
      <c r="K1350" s="29">
        <f t="shared" si="85"/>
        <v>0</v>
      </c>
      <c r="L1350" s="24">
        <f t="shared" si="86"/>
        <v>1</v>
      </c>
      <c r="M1350" s="24" t="str">
        <f>VLOOKUP(L1350,mês!A:B,2,0)</f>
        <v>Janeiro</v>
      </c>
      <c r="N1350" s="24" t="e">
        <f t="shared" si="87"/>
        <v>#VALUE!</v>
      </c>
    </row>
    <row r="1351" spans="10:14" ht="57" customHeight="1" x14ac:dyDescent="0.2">
      <c r="J1351" s="29">
        <f t="shared" si="84"/>
        <v>0</v>
      </c>
      <c r="K1351" s="29">
        <f t="shared" si="85"/>
        <v>0</v>
      </c>
      <c r="L1351" s="24">
        <f t="shared" si="86"/>
        <v>1</v>
      </c>
      <c r="M1351" s="24" t="str">
        <f>VLOOKUP(L1351,mês!A:B,2,0)</f>
        <v>Janeiro</v>
      </c>
      <c r="N1351" s="24" t="e">
        <f t="shared" si="87"/>
        <v>#VALUE!</v>
      </c>
    </row>
    <row r="1352" spans="10:14" ht="57" customHeight="1" x14ac:dyDescent="0.2">
      <c r="J1352" s="29">
        <f t="shared" si="84"/>
        <v>0</v>
      </c>
      <c r="K1352" s="29">
        <f t="shared" si="85"/>
        <v>0</v>
      </c>
      <c r="L1352" s="24">
        <f t="shared" si="86"/>
        <v>1</v>
      </c>
      <c r="M1352" s="24" t="str">
        <f>VLOOKUP(L1352,mês!A:B,2,0)</f>
        <v>Janeiro</v>
      </c>
      <c r="N1352" s="24" t="e">
        <f t="shared" si="87"/>
        <v>#VALUE!</v>
      </c>
    </row>
    <row r="1353" spans="10:14" ht="57" customHeight="1" x14ac:dyDescent="0.2">
      <c r="J1353" s="29">
        <f t="shared" si="84"/>
        <v>0</v>
      </c>
      <c r="K1353" s="29">
        <f t="shared" si="85"/>
        <v>0</v>
      </c>
      <c r="L1353" s="24">
        <f t="shared" si="86"/>
        <v>1</v>
      </c>
      <c r="M1353" s="24" t="str">
        <f>VLOOKUP(L1353,mês!A:B,2,0)</f>
        <v>Janeiro</v>
      </c>
      <c r="N1353" s="24" t="e">
        <f t="shared" si="87"/>
        <v>#VALUE!</v>
      </c>
    </row>
    <row r="1354" spans="10:14" ht="57" customHeight="1" x14ac:dyDescent="0.2">
      <c r="J1354" s="29">
        <f t="shared" si="84"/>
        <v>0</v>
      </c>
      <c r="K1354" s="29">
        <f t="shared" si="85"/>
        <v>0</v>
      </c>
      <c r="L1354" s="24">
        <f t="shared" si="86"/>
        <v>1</v>
      </c>
      <c r="M1354" s="24" t="str">
        <f>VLOOKUP(L1354,mês!A:B,2,0)</f>
        <v>Janeiro</v>
      </c>
      <c r="N1354" s="24" t="e">
        <f t="shared" si="87"/>
        <v>#VALUE!</v>
      </c>
    </row>
    <row r="1355" spans="10:14" ht="57" customHeight="1" x14ac:dyDescent="0.2">
      <c r="J1355" s="29">
        <f t="shared" si="84"/>
        <v>0</v>
      </c>
      <c r="K1355" s="29">
        <f t="shared" si="85"/>
        <v>0</v>
      </c>
      <c r="L1355" s="24">
        <f t="shared" si="86"/>
        <v>1</v>
      </c>
      <c r="M1355" s="24" t="str">
        <f>VLOOKUP(L1355,mês!A:B,2,0)</f>
        <v>Janeiro</v>
      </c>
      <c r="N1355" s="24" t="e">
        <f t="shared" si="87"/>
        <v>#VALUE!</v>
      </c>
    </row>
    <row r="1356" spans="10:14" ht="57" customHeight="1" x14ac:dyDescent="0.2">
      <c r="J1356" s="29">
        <f t="shared" si="84"/>
        <v>0</v>
      </c>
      <c r="K1356" s="29">
        <f t="shared" si="85"/>
        <v>0</v>
      </c>
      <c r="L1356" s="24">
        <f t="shared" si="86"/>
        <v>1</v>
      </c>
      <c r="M1356" s="24" t="str">
        <f>VLOOKUP(L1356,mês!A:B,2,0)</f>
        <v>Janeiro</v>
      </c>
      <c r="N1356" s="24" t="e">
        <f t="shared" si="87"/>
        <v>#VALUE!</v>
      </c>
    </row>
    <row r="1357" spans="10:14" ht="57" customHeight="1" x14ac:dyDescent="0.2">
      <c r="J1357" s="29">
        <f t="shared" si="84"/>
        <v>0</v>
      </c>
      <c r="K1357" s="29">
        <f t="shared" si="85"/>
        <v>0</v>
      </c>
      <c r="L1357" s="24">
        <f t="shared" si="86"/>
        <v>1</v>
      </c>
      <c r="M1357" s="24" t="str">
        <f>VLOOKUP(L1357,mês!A:B,2,0)</f>
        <v>Janeiro</v>
      </c>
      <c r="N1357" s="24" t="e">
        <f t="shared" si="87"/>
        <v>#VALUE!</v>
      </c>
    </row>
    <row r="1358" spans="10:14" ht="57" customHeight="1" x14ac:dyDescent="0.2">
      <c r="J1358" s="29">
        <f t="shared" si="84"/>
        <v>0</v>
      </c>
      <c r="K1358" s="29">
        <f t="shared" si="85"/>
        <v>0</v>
      </c>
      <c r="L1358" s="24">
        <f t="shared" si="86"/>
        <v>1</v>
      </c>
      <c r="M1358" s="24" t="str">
        <f>VLOOKUP(L1358,mês!A:B,2,0)</f>
        <v>Janeiro</v>
      </c>
      <c r="N1358" s="24" t="e">
        <f t="shared" si="87"/>
        <v>#VALUE!</v>
      </c>
    </row>
    <row r="1359" spans="10:14" ht="57" customHeight="1" x14ac:dyDescent="0.2">
      <c r="J1359" s="29">
        <f t="shared" si="84"/>
        <v>0</v>
      </c>
      <c r="K1359" s="29">
        <f t="shared" si="85"/>
        <v>0</v>
      </c>
      <c r="L1359" s="24">
        <f t="shared" si="86"/>
        <v>1</v>
      </c>
      <c r="M1359" s="24" t="str">
        <f>VLOOKUP(L1359,mês!A:B,2,0)</f>
        <v>Janeiro</v>
      </c>
      <c r="N1359" s="24" t="e">
        <f t="shared" si="87"/>
        <v>#VALUE!</v>
      </c>
    </row>
    <row r="1360" spans="10:14" ht="57" customHeight="1" x14ac:dyDescent="0.2">
      <c r="J1360" s="29">
        <f t="shared" si="84"/>
        <v>0</v>
      </c>
      <c r="K1360" s="29">
        <f t="shared" si="85"/>
        <v>0</v>
      </c>
      <c r="L1360" s="24">
        <f t="shared" si="86"/>
        <v>1</v>
      </c>
      <c r="M1360" s="24" t="str">
        <f>VLOOKUP(L1360,mês!A:B,2,0)</f>
        <v>Janeiro</v>
      </c>
      <c r="N1360" s="24" t="e">
        <f t="shared" si="87"/>
        <v>#VALUE!</v>
      </c>
    </row>
    <row r="1361" spans="10:14" ht="57" customHeight="1" x14ac:dyDescent="0.2">
      <c r="J1361" s="29">
        <f t="shared" si="84"/>
        <v>0</v>
      </c>
      <c r="K1361" s="29">
        <f t="shared" si="85"/>
        <v>0</v>
      </c>
      <c r="L1361" s="24">
        <f t="shared" si="86"/>
        <v>1</v>
      </c>
      <c r="M1361" s="24" t="str">
        <f>VLOOKUP(L1361,mês!A:B,2,0)</f>
        <v>Janeiro</v>
      </c>
      <c r="N1361" s="24" t="e">
        <f t="shared" si="87"/>
        <v>#VALUE!</v>
      </c>
    </row>
    <row r="1362" spans="10:14" ht="57" customHeight="1" x14ac:dyDescent="0.2">
      <c r="J1362" s="29">
        <f t="shared" si="84"/>
        <v>0</v>
      </c>
      <c r="K1362" s="29">
        <f t="shared" si="85"/>
        <v>0</v>
      </c>
      <c r="L1362" s="24">
        <f t="shared" si="86"/>
        <v>1</v>
      </c>
      <c r="M1362" s="24" t="str">
        <f>VLOOKUP(L1362,mês!A:B,2,0)</f>
        <v>Janeiro</v>
      </c>
      <c r="N1362" s="24" t="e">
        <f t="shared" si="87"/>
        <v>#VALUE!</v>
      </c>
    </row>
    <row r="1363" spans="10:14" ht="57" customHeight="1" x14ac:dyDescent="0.2">
      <c r="J1363" s="29">
        <f t="shared" si="84"/>
        <v>0</v>
      </c>
      <c r="K1363" s="29">
        <f t="shared" si="85"/>
        <v>0</v>
      </c>
      <c r="L1363" s="24">
        <f t="shared" si="86"/>
        <v>1</v>
      </c>
      <c r="M1363" s="24" t="str">
        <f>VLOOKUP(L1363,mês!A:B,2,0)</f>
        <v>Janeiro</v>
      </c>
      <c r="N1363" s="24" t="e">
        <f t="shared" si="87"/>
        <v>#VALUE!</v>
      </c>
    </row>
    <row r="1364" spans="10:14" ht="57" customHeight="1" x14ac:dyDescent="0.2">
      <c r="J1364" s="29">
        <f t="shared" si="84"/>
        <v>0</v>
      </c>
      <c r="K1364" s="29">
        <f t="shared" si="85"/>
        <v>0</v>
      </c>
      <c r="L1364" s="24">
        <f t="shared" si="86"/>
        <v>1</v>
      </c>
      <c r="M1364" s="24" t="str">
        <f>VLOOKUP(L1364,mês!A:B,2,0)</f>
        <v>Janeiro</v>
      </c>
      <c r="N1364" s="24" t="e">
        <f t="shared" si="87"/>
        <v>#VALUE!</v>
      </c>
    </row>
    <row r="1365" spans="10:14" ht="57" customHeight="1" x14ac:dyDescent="0.2">
      <c r="J1365" s="29">
        <f t="shared" si="84"/>
        <v>0</v>
      </c>
      <c r="K1365" s="29">
        <f t="shared" si="85"/>
        <v>0</v>
      </c>
      <c r="L1365" s="24">
        <f t="shared" si="86"/>
        <v>1</v>
      </c>
      <c r="M1365" s="24" t="str">
        <f>VLOOKUP(L1365,mês!A:B,2,0)</f>
        <v>Janeiro</v>
      </c>
      <c r="N1365" s="24" t="e">
        <f t="shared" si="87"/>
        <v>#VALUE!</v>
      </c>
    </row>
    <row r="1366" spans="10:14" ht="57" customHeight="1" x14ac:dyDescent="0.2">
      <c r="J1366" s="29">
        <f t="shared" si="84"/>
        <v>0</v>
      </c>
      <c r="K1366" s="29">
        <f t="shared" si="85"/>
        <v>0</v>
      </c>
      <c r="L1366" s="24">
        <f t="shared" si="86"/>
        <v>1</v>
      </c>
      <c r="M1366" s="24" t="str">
        <f>VLOOKUP(L1366,mês!A:B,2,0)</f>
        <v>Janeiro</v>
      </c>
      <c r="N1366" s="24" t="e">
        <f t="shared" si="87"/>
        <v>#VALUE!</v>
      </c>
    </row>
    <row r="1367" spans="10:14" ht="57" customHeight="1" x14ac:dyDescent="0.2">
      <c r="J1367" s="29">
        <f t="shared" si="84"/>
        <v>0</v>
      </c>
      <c r="K1367" s="29">
        <f t="shared" si="85"/>
        <v>0</v>
      </c>
      <c r="L1367" s="24">
        <f t="shared" si="86"/>
        <v>1</v>
      </c>
      <c r="M1367" s="24" t="str">
        <f>VLOOKUP(L1367,mês!A:B,2,0)</f>
        <v>Janeiro</v>
      </c>
      <c r="N1367" s="24" t="e">
        <f t="shared" si="87"/>
        <v>#VALUE!</v>
      </c>
    </row>
    <row r="1368" spans="10:14" ht="57" customHeight="1" x14ac:dyDescent="0.2">
      <c r="J1368" s="29">
        <f t="shared" si="84"/>
        <v>0</v>
      </c>
      <c r="K1368" s="29">
        <f t="shared" si="85"/>
        <v>0</v>
      </c>
      <c r="L1368" s="24">
        <f t="shared" si="86"/>
        <v>1</v>
      </c>
      <c r="M1368" s="24" t="str">
        <f>VLOOKUP(L1368,mês!A:B,2,0)</f>
        <v>Janeiro</v>
      </c>
      <c r="N1368" s="24" t="e">
        <f t="shared" si="87"/>
        <v>#VALUE!</v>
      </c>
    </row>
    <row r="1369" spans="10:14" ht="57" customHeight="1" x14ac:dyDescent="0.2">
      <c r="J1369" s="29">
        <f t="shared" si="84"/>
        <v>0</v>
      </c>
      <c r="K1369" s="29">
        <f t="shared" si="85"/>
        <v>0</v>
      </c>
      <c r="L1369" s="24">
        <f t="shared" si="86"/>
        <v>1</v>
      </c>
      <c r="M1369" s="24" t="str">
        <f>VLOOKUP(L1369,mês!A:B,2,0)</f>
        <v>Janeiro</v>
      </c>
      <c r="N1369" s="24" t="e">
        <f t="shared" si="87"/>
        <v>#VALUE!</v>
      </c>
    </row>
    <row r="1370" spans="10:14" ht="57" customHeight="1" x14ac:dyDescent="0.2">
      <c r="J1370" s="29">
        <f t="shared" si="84"/>
        <v>0</v>
      </c>
      <c r="K1370" s="29">
        <f t="shared" si="85"/>
        <v>0</v>
      </c>
      <c r="L1370" s="24">
        <f t="shared" si="86"/>
        <v>1</v>
      </c>
      <c r="M1370" s="24" t="str">
        <f>VLOOKUP(L1370,mês!A:B,2,0)</f>
        <v>Janeiro</v>
      </c>
      <c r="N1370" s="24" t="e">
        <f t="shared" si="87"/>
        <v>#VALUE!</v>
      </c>
    </row>
    <row r="1371" spans="10:14" ht="57" customHeight="1" x14ac:dyDescent="0.2">
      <c r="J1371" s="29">
        <f t="shared" si="84"/>
        <v>0</v>
      </c>
      <c r="K1371" s="29">
        <f t="shared" si="85"/>
        <v>0</v>
      </c>
      <c r="L1371" s="24">
        <f t="shared" si="86"/>
        <v>1</v>
      </c>
      <c r="M1371" s="24" t="str">
        <f>VLOOKUP(L1371,mês!A:B,2,0)</f>
        <v>Janeiro</v>
      </c>
      <c r="N1371" s="24" t="e">
        <f t="shared" si="87"/>
        <v>#VALUE!</v>
      </c>
    </row>
    <row r="1372" spans="10:14" ht="57" customHeight="1" x14ac:dyDescent="0.2">
      <c r="J1372" s="29">
        <f t="shared" si="84"/>
        <v>0</v>
      </c>
      <c r="K1372" s="29">
        <f t="shared" si="85"/>
        <v>0</v>
      </c>
      <c r="L1372" s="24">
        <f t="shared" si="86"/>
        <v>1</v>
      </c>
      <c r="M1372" s="24" t="str">
        <f>VLOOKUP(L1372,mês!A:B,2,0)</f>
        <v>Janeiro</v>
      </c>
      <c r="N1372" s="24" t="e">
        <f t="shared" si="87"/>
        <v>#VALUE!</v>
      </c>
    </row>
    <row r="1373" spans="10:14" ht="57" customHeight="1" x14ac:dyDescent="0.2">
      <c r="J1373" s="29">
        <f t="shared" si="84"/>
        <v>0</v>
      </c>
      <c r="K1373" s="29">
        <f t="shared" si="85"/>
        <v>0</v>
      </c>
      <c r="L1373" s="24">
        <f t="shared" si="86"/>
        <v>1</v>
      </c>
      <c r="M1373" s="24" t="str">
        <f>VLOOKUP(L1373,mês!A:B,2,0)</f>
        <v>Janeiro</v>
      </c>
      <c r="N1373" s="24" t="e">
        <f t="shared" si="87"/>
        <v>#VALUE!</v>
      </c>
    </row>
    <row r="1374" spans="10:14" ht="57" customHeight="1" x14ac:dyDescent="0.2">
      <c r="J1374" s="29">
        <f t="shared" si="84"/>
        <v>0</v>
      </c>
      <c r="K1374" s="29">
        <f t="shared" si="85"/>
        <v>0</v>
      </c>
      <c r="L1374" s="24">
        <f t="shared" si="86"/>
        <v>1</v>
      </c>
      <c r="M1374" s="24" t="str">
        <f>VLOOKUP(L1374,mês!A:B,2,0)</f>
        <v>Janeiro</v>
      </c>
      <c r="N1374" s="24" t="e">
        <f t="shared" si="87"/>
        <v>#VALUE!</v>
      </c>
    </row>
    <row r="1375" spans="10:14" ht="57" customHeight="1" x14ac:dyDescent="0.2">
      <c r="J1375" s="29">
        <f t="shared" si="84"/>
        <v>0</v>
      </c>
      <c r="K1375" s="29">
        <f t="shared" si="85"/>
        <v>0</v>
      </c>
      <c r="L1375" s="24">
        <f t="shared" si="86"/>
        <v>1</v>
      </c>
      <c r="M1375" s="24" t="str">
        <f>VLOOKUP(L1375,mês!A:B,2,0)</f>
        <v>Janeiro</v>
      </c>
      <c r="N1375" s="24" t="e">
        <f t="shared" si="87"/>
        <v>#VALUE!</v>
      </c>
    </row>
    <row r="1376" spans="10:14" ht="57" customHeight="1" x14ac:dyDescent="0.2">
      <c r="J1376" s="29">
        <f t="shared" si="84"/>
        <v>0</v>
      </c>
      <c r="K1376" s="29">
        <f t="shared" si="85"/>
        <v>0</v>
      </c>
      <c r="L1376" s="24">
        <f t="shared" si="86"/>
        <v>1</v>
      </c>
      <c r="M1376" s="24" t="str">
        <f>VLOOKUP(L1376,mês!A:B,2,0)</f>
        <v>Janeiro</v>
      </c>
      <c r="N1376" s="24" t="e">
        <f t="shared" si="87"/>
        <v>#VALUE!</v>
      </c>
    </row>
    <row r="1377" spans="10:14" ht="57" customHeight="1" x14ac:dyDescent="0.2">
      <c r="J1377" s="29">
        <f t="shared" si="84"/>
        <v>0</v>
      </c>
      <c r="K1377" s="29">
        <f t="shared" si="85"/>
        <v>0</v>
      </c>
      <c r="L1377" s="24">
        <f t="shared" si="86"/>
        <v>1</v>
      </c>
      <c r="M1377" s="24" t="str">
        <f>VLOOKUP(L1377,mês!A:B,2,0)</f>
        <v>Janeiro</v>
      </c>
      <c r="N1377" s="24" t="e">
        <f t="shared" si="87"/>
        <v>#VALUE!</v>
      </c>
    </row>
    <row r="1378" spans="10:14" ht="57" customHeight="1" x14ac:dyDescent="0.2">
      <c r="J1378" s="29">
        <f t="shared" si="84"/>
        <v>0</v>
      </c>
      <c r="K1378" s="29">
        <f t="shared" si="85"/>
        <v>0</v>
      </c>
      <c r="L1378" s="24">
        <f t="shared" si="86"/>
        <v>1</v>
      </c>
      <c r="M1378" s="24" t="str">
        <f>VLOOKUP(L1378,mês!A:B,2,0)</f>
        <v>Janeiro</v>
      </c>
      <c r="N1378" s="24" t="e">
        <f t="shared" si="87"/>
        <v>#VALUE!</v>
      </c>
    </row>
    <row r="1379" spans="10:14" ht="57" customHeight="1" x14ac:dyDescent="0.2">
      <c r="J1379" s="29">
        <f t="shared" si="84"/>
        <v>0</v>
      </c>
      <c r="K1379" s="29">
        <f t="shared" si="85"/>
        <v>0</v>
      </c>
      <c r="L1379" s="24">
        <f t="shared" si="86"/>
        <v>1</v>
      </c>
      <c r="M1379" s="24" t="str">
        <f>VLOOKUP(L1379,mês!A:B,2,0)</f>
        <v>Janeiro</v>
      </c>
      <c r="N1379" s="24" t="e">
        <f t="shared" si="87"/>
        <v>#VALUE!</v>
      </c>
    </row>
    <row r="1380" spans="10:14" ht="57" customHeight="1" x14ac:dyDescent="0.2">
      <c r="J1380" s="29">
        <f t="shared" si="84"/>
        <v>0</v>
      </c>
      <c r="K1380" s="29">
        <f t="shared" si="85"/>
        <v>0</v>
      </c>
      <c r="L1380" s="24">
        <f t="shared" si="86"/>
        <v>1</v>
      </c>
      <c r="M1380" s="24" t="str">
        <f>VLOOKUP(L1380,mês!A:B,2,0)</f>
        <v>Janeiro</v>
      </c>
      <c r="N1380" s="24" t="e">
        <f t="shared" si="87"/>
        <v>#VALUE!</v>
      </c>
    </row>
    <row r="1381" spans="10:14" ht="57" customHeight="1" x14ac:dyDescent="0.2">
      <c r="J1381" s="29">
        <f t="shared" si="84"/>
        <v>0</v>
      </c>
      <c r="K1381" s="29">
        <f t="shared" si="85"/>
        <v>0</v>
      </c>
      <c r="L1381" s="24">
        <f t="shared" si="86"/>
        <v>1</v>
      </c>
      <c r="M1381" s="24" t="str">
        <f>VLOOKUP(L1381,mês!A:B,2,0)</f>
        <v>Janeiro</v>
      </c>
      <c r="N1381" s="24" t="e">
        <f t="shared" si="87"/>
        <v>#VALUE!</v>
      </c>
    </row>
    <row r="1382" spans="10:14" ht="57" customHeight="1" x14ac:dyDescent="0.2">
      <c r="J1382" s="29">
        <f t="shared" si="84"/>
        <v>0</v>
      </c>
      <c r="K1382" s="29">
        <f t="shared" si="85"/>
        <v>0</v>
      </c>
      <c r="L1382" s="24">
        <f t="shared" si="86"/>
        <v>1</v>
      </c>
      <c r="M1382" s="24" t="str">
        <f>VLOOKUP(L1382,mês!A:B,2,0)</f>
        <v>Janeiro</v>
      </c>
      <c r="N1382" s="24" t="e">
        <f t="shared" si="87"/>
        <v>#VALUE!</v>
      </c>
    </row>
    <row r="1383" spans="10:14" ht="57" customHeight="1" x14ac:dyDescent="0.2">
      <c r="J1383" s="29">
        <f t="shared" si="84"/>
        <v>0</v>
      </c>
      <c r="K1383" s="29">
        <f t="shared" si="85"/>
        <v>0</v>
      </c>
      <c r="L1383" s="24">
        <f t="shared" si="86"/>
        <v>1</v>
      </c>
      <c r="M1383" s="24" t="str">
        <f>VLOOKUP(L1383,mês!A:B,2,0)</f>
        <v>Janeiro</v>
      </c>
      <c r="N1383" s="24" t="e">
        <f t="shared" si="87"/>
        <v>#VALUE!</v>
      </c>
    </row>
    <row r="1384" spans="10:14" ht="57" customHeight="1" x14ac:dyDescent="0.2">
      <c r="J1384" s="29">
        <f t="shared" si="84"/>
        <v>0</v>
      </c>
      <c r="K1384" s="29">
        <f t="shared" si="85"/>
        <v>0</v>
      </c>
      <c r="L1384" s="24">
        <f t="shared" si="86"/>
        <v>1</v>
      </c>
      <c r="M1384" s="24" t="str">
        <f>VLOOKUP(L1384,mês!A:B,2,0)</f>
        <v>Janeiro</v>
      </c>
      <c r="N1384" s="24" t="e">
        <f t="shared" si="87"/>
        <v>#VALUE!</v>
      </c>
    </row>
    <row r="1385" spans="10:14" ht="57" customHeight="1" x14ac:dyDescent="0.2">
      <c r="J1385" s="29">
        <f t="shared" si="84"/>
        <v>0</v>
      </c>
      <c r="K1385" s="29">
        <f t="shared" si="85"/>
        <v>0</v>
      </c>
      <c r="L1385" s="24">
        <f t="shared" si="86"/>
        <v>1</v>
      </c>
      <c r="M1385" s="24" t="str">
        <f>VLOOKUP(L1385,mês!A:B,2,0)</f>
        <v>Janeiro</v>
      </c>
      <c r="N1385" s="24" t="e">
        <f t="shared" si="87"/>
        <v>#VALUE!</v>
      </c>
    </row>
    <row r="1386" spans="10:14" ht="57" customHeight="1" x14ac:dyDescent="0.2">
      <c r="J1386" s="29">
        <f t="shared" si="84"/>
        <v>0</v>
      </c>
      <c r="K1386" s="29">
        <f t="shared" si="85"/>
        <v>0</v>
      </c>
      <c r="L1386" s="24">
        <f t="shared" si="86"/>
        <v>1</v>
      </c>
      <c r="M1386" s="24" t="str">
        <f>VLOOKUP(L1386,mês!A:B,2,0)</f>
        <v>Janeiro</v>
      </c>
      <c r="N1386" s="24" t="e">
        <f t="shared" si="87"/>
        <v>#VALUE!</v>
      </c>
    </row>
    <row r="1387" spans="10:14" ht="57" customHeight="1" x14ac:dyDescent="0.2">
      <c r="J1387" s="29">
        <f t="shared" si="84"/>
        <v>0</v>
      </c>
      <c r="K1387" s="29">
        <f t="shared" si="85"/>
        <v>0</v>
      </c>
      <c r="L1387" s="24">
        <f t="shared" si="86"/>
        <v>1</v>
      </c>
      <c r="M1387" s="24" t="str">
        <f>VLOOKUP(L1387,mês!A:B,2,0)</f>
        <v>Janeiro</v>
      </c>
      <c r="N1387" s="24" t="e">
        <f t="shared" si="87"/>
        <v>#VALUE!</v>
      </c>
    </row>
    <row r="1388" spans="10:14" ht="57" customHeight="1" x14ac:dyDescent="0.2">
      <c r="J1388" s="29">
        <f t="shared" si="84"/>
        <v>0</v>
      </c>
      <c r="K1388" s="29">
        <f t="shared" si="85"/>
        <v>0</v>
      </c>
      <c r="L1388" s="24">
        <f t="shared" si="86"/>
        <v>1</v>
      </c>
      <c r="M1388" s="24" t="str">
        <f>VLOOKUP(L1388,mês!A:B,2,0)</f>
        <v>Janeiro</v>
      </c>
      <c r="N1388" s="24" t="e">
        <f t="shared" si="87"/>
        <v>#VALUE!</v>
      </c>
    </row>
    <row r="1389" spans="10:14" ht="57" customHeight="1" x14ac:dyDescent="0.2">
      <c r="J1389" s="29">
        <f t="shared" si="84"/>
        <v>0</v>
      </c>
      <c r="K1389" s="29">
        <f t="shared" si="85"/>
        <v>0</v>
      </c>
      <c r="L1389" s="24">
        <f t="shared" si="86"/>
        <v>1</v>
      </c>
      <c r="M1389" s="24" t="str">
        <f>VLOOKUP(L1389,mês!A:B,2,0)</f>
        <v>Janeiro</v>
      </c>
      <c r="N1389" s="24" t="e">
        <f t="shared" si="87"/>
        <v>#VALUE!</v>
      </c>
    </row>
    <row r="1390" spans="10:14" ht="57" customHeight="1" x14ac:dyDescent="0.2">
      <c r="J1390" s="29">
        <f t="shared" si="84"/>
        <v>0</v>
      </c>
      <c r="K1390" s="29">
        <f t="shared" si="85"/>
        <v>0</v>
      </c>
      <c r="L1390" s="24">
        <f t="shared" si="86"/>
        <v>1</v>
      </c>
      <c r="M1390" s="24" t="str">
        <f>VLOOKUP(L1390,mês!A:B,2,0)</f>
        <v>Janeiro</v>
      </c>
      <c r="N1390" s="24" t="e">
        <f t="shared" si="87"/>
        <v>#VALUE!</v>
      </c>
    </row>
    <row r="1391" spans="10:14" ht="57" customHeight="1" x14ac:dyDescent="0.2">
      <c r="J1391" s="29">
        <f t="shared" si="84"/>
        <v>0</v>
      </c>
      <c r="K1391" s="29">
        <f t="shared" si="85"/>
        <v>0</v>
      </c>
      <c r="L1391" s="24">
        <f t="shared" si="86"/>
        <v>1</v>
      </c>
      <c r="M1391" s="24" t="str">
        <f>VLOOKUP(L1391,mês!A:B,2,0)</f>
        <v>Janeiro</v>
      </c>
      <c r="N1391" s="24" t="e">
        <f t="shared" si="87"/>
        <v>#VALUE!</v>
      </c>
    </row>
    <row r="1392" spans="10:14" ht="57" customHeight="1" x14ac:dyDescent="0.2">
      <c r="J1392" s="29">
        <f t="shared" si="84"/>
        <v>0</v>
      </c>
      <c r="K1392" s="29">
        <f t="shared" si="85"/>
        <v>0</v>
      </c>
      <c r="L1392" s="24">
        <f t="shared" si="86"/>
        <v>1</v>
      </c>
      <c r="M1392" s="24" t="str">
        <f>VLOOKUP(L1392,mês!A:B,2,0)</f>
        <v>Janeiro</v>
      </c>
      <c r="N1392" s="24" t="e">
        <f t="shared" si="87"/>
        <v>#VALUE!</v>
      </c>
    </row>
    <row r="1393" spans="10:14" ht="57" customHeight="1" x14ac:dyDescent="0.2">
      <c r="J1393" s="29">
        <f t="shared" si="84"/>
        <v>0</v>
      </c>
      <c r="K1393" s="29">
        <f t="shared" si="85"/>
        <v>0</v>
      </c>
      <c r="L1393" s="24">
        <f t="shared" si="86"/>
        <v>1</v>
      </c>
      <c r="M1393" s="24" t="str">
        <f>VLOOKUP(L1393,mês!A:B,2,0)</f>
        <v>Janeiro</v>
      </c>
      <c r="N1393" s="24" t="e">
        <f t="shared" si="87"/>
        <v>#VALUE!</v>
      </c>
    </row>
    <row r="1394" spans="10:14" ht="57" customHeight="1" x14ac:dyDescent="0.2">
      <c r="J1394" s="29">
        <f t="shared" si="84"/>
        <v>0</v>
      </c>
      <c r="K1394" s="29">
        <f t="shared" si="85"/>
        <v>0</v>
      </c>
      <c r="L1394" s="24">
        <f t="shared" si="86"/>
        <v>1</v>
      </c>
      <c r="M1394" s="24" t="str">
        <f>VLOOKUP(L1394,mês!A:B,2,0)</f>
        <v>Janeiro</v>
      </c>
      <c r="N1394" s="24" t="e">
        <f t="shared" si="87"/>
        <v>#VALUE!</v>
      </c>
    </row>
    <row r="1395" spans="10:14" ht="57" customHeight="1" x14ac:dyDescent="0.2">
      <c r="J1395" s="29">
        <f t="shared" si="84"/>
        <v>0</v>
      </c>
      <c r="K1395" s="29">
        <f t="shared" si="85"/>
        <v>0</v>
      </c>
      <c r="L1395" s="24">
        <f t="shared" si="86"/>
        <v>1</v>
      </c>
      <c r="M1395" s="24" t="str">
        <f>VLOOKUP(L1395,mês!A:B,2,0)</f>
        <v>Janeiro</v>
      </c>
      <c r="N1395" s="24" t="e">
        <f t="shared" si="87"/>
        <v>#VALUE!</v>
      </c>
    </row>
    <row r="1396" spans="10:14" ht="57" customHeight="1" x14ac:dyDescent="0.2">
      <c r="J1396" s="29">
        <f t="shared" si="84"/>
        <v>0</v>
      </c>
      <c r="K1396" s="29">
        <f t="shared" si="85"/>
        <v>0</v>
      </c>
      <c r="L1396" s="24">
        <f t="shared" si="86"/>
        <v>1</v>
      </c>
      <c r="M1396" s="24" t="str">
        <f>VLOOKUP(L1396,mês!A:B,2,0)</f>
        <v>Janeiro</v>
      </c>
      <c r="N1396" s="24" t="e">
        <f t="shared" si="87"/>
        <v>#VALUE!</v>
      </c>
    </row>
    <row r="1397" spans="10:14" ht="57" customHeight="1" x14ac:dyDescent="0.2">
      <c r="J1397" s="29">
        <f t="shared" si="84"/>
        <v>0</v>
      </c>
      <c r="K1397" s="29">
        <f t="shared" si="85"/>
        <v>0</v>
      </c>
      <c r="L1397" s="24">
        <f t="shared" si="86"/>
        <v>1</v>
      </c>
      <c r="M1397" s="24" t="str">
        <f>VLOOKUP(L1397,mês!A:B,2,0)</f>
        <v>Janeiro</v>
      </c>
      <c r="N1397" s="24" t="e">
        <f t="shared" si="87"/>
        <v>#VALUE!</v>
      </c>
    </row>
    <row r="1398" spans="10:14" ht="57" customHeight="1" x14ac:dyDescent="0.2">
      <c r="J1398" s="29">
        <f t="shared" si="84"/>
        <v>0</v>
      </c>
      <c r="K1398" s="29">
        <f t="shared" si="85"/>
        <v>0</v>
      </c>
      <c r="L1398" s="24">
        <f t="shared" si="86"/>
        <v>1</v>
      </c>
      <c r="M1398" s="24" t="str">
        <f>VLOOKUP(L1398,mês!A:B,2,0)</f>
        <v>Janeiro</v>
      </c>
      <c r="N1398" s="24" t="e">
        <f t="shared" si="87"/>
        <v>#VALUE!</v>
      </c>
    </row>
    <row r="1399" spans="10:14" ht="57" customHeight="1" x14ac:dyDescent="0.2">
      <c r="J1399" s="29">
        <f t="shared" si="84"/>
        <v>0</v>
      </c>
      <c r="K1399" s="29">
        <f t="shared" si="85"/>
        <v>0</v>
      </c>
      <c r="L1399" s="24">
        <f t="shared" si="86"/>
        <v>1</v>
      </c>
      <c r="M1399" s="24" t="str">
        <f>VLOOKUP(L1399,mês!A:B,2,0)</f>
        <v>Janeiro</v>
      </c>
      <c r="N1399" s="24" t="e">
        <f t="shared" si="87"/>
        <v>#VALUE!</v>
      </c>
    </row>
    <row r="1400" spans="10:14" ht="57" customHeight="1" x14ac:dyDescent="0.2">
      <c r="J1400" s="29">
        <f t="shared" si="84"/>
        <v>0</v>
      </c>
      <c r="K1400" s="29">
        <f t="shared" si="85"/>
        <v>0</v>
      </c>
      <c r="L1400" s="24">
        <f t="shared" si="86"/>
        <v>1</v>
      </c>
      <c r="M1400" s="24" t="str">
        <f>VLOOKUP(L1400,mês!A:B,2,0)</f>
        <v>Janeiro</v>
      </c>
      <c r="N1400" s="24" t="e">
        <f t="shared" si="87"/>
        <v>#VALUE!</v>
      </c>
    </row>
    <row r="1401" spans="10:14" ht="57" customHeight="1" x14ac:dyDescent="0.2">
      <c r="J1401" s="29">
        <f t="shared" si="84"/>
        <v>0</v>
      </c>
      <c r="K1401" s="29">
        <f t="shared" si="85"/>
        <v>0</v>
      </c>
      <c r="L1401" s="24">
        <f t="shared" si="86"/>
        <v>1</v>
      </c>
      <c r="M1401" s="24" t="str">
        <f>VLOOKUP(L1401,mês!A:B,2,0)</f>
        <v>Janeiro</v>
      </c>
      <c r="N1401" s="24" t="e">
        <f t="shared" si="87"/>
        <v>#VALUE!</v>
      </c>
    </row>
    <row r="1402" spans="10:14" ht="57" customHeight="1" x14ac:dyDescent="0.2">
      <c r="J1402" s="29">
        <f t="shared" si="84"/>
        <v>0</v>
      </c>
      <c r="K1402" s="29">
        <f t="shared" si="85"/>
        <v>0</v>
      </c>
      <c r="L1402" s="24">
        <f t="shared" si="86"/>
        <v>1</v>
      </c>
      <c r="M1402" s="24" t="str">
        <f>VLOOKUP(L1402,mês!A:B,2,0)</f>
        <v>Janeiro</v>
      </c>
      <c r="N1402" s="24" t="e">
        <f t="shared" si="87"/>
        <v>#VALUE!</v>
      </c>
    </row>
    <row r="1403" spans="10:14" ht="57" customHeight="1" x14ac:dyDescent="0.2">
      <c r="J1403" s="29">
        <f t="shared" si="84"/>
        <v>0</v>
      </c>
      <c r="K1403" s="29">
        <f t="shared" si="85"/>
        <v>0</v>
      </c>
      <c r="L1403" s="24">
        <f t="shared" si="86"/>
        <v>1</v>
      </c>
      <c r="M1403" s="24" t="str">
        <f>VLOOKUP(L1403,mês!A:B,2,0)</f>
        <v>Janeiro</v>
      </c>
      <c r="N1403" s="24" t="e">
        <f t="shared" si="87"/>
        <v>#VALUE!</v>
      </c>
    </row>
    <row r="1404" spans="10:14" ht="57" customHeight="1" x14ac:dyDescent="0.2">
      <c r="J1404" s="29">
        <f t="shared" si="84"/>
        <v>0</v>
      </c>
      <c r="K1404" s="29">
        <f t="shared" si="85"/>
        <v>0</v>
      </c>
      <c r="L1404" s="24">
        <f t="shared" si="86"/>
        <v>1</v>
      </c>
      <c r="M1404" s="24" t="str">
        <f>VLOOKUP(L1404,mês!A:B,2,0)</f>
        <v>Janeiro</v>
      </c>
      <c r="N1404" s="24" t="e">
        <f t="shared" si="87"/>
        <v>#VALUE!</v>
      </c>
    </row>
    <row r="1405" spans="10:14" ht="57" customHeight="1" x14ac:dyDescent="0.2">
      <c r="J1405" s="29">
        <f t="shared" si="84"/>
        <v>0</v>
      </c>
      <c r="K1405" s="29">
        <f t="shared" si="85"/>
        <v>0</v>
      </c>
      <c r="L1405" s="24">
        <f t="shared" si="86"/>
        <v>1</v>
      </c>
      <c r="M1405" s="24" t="str">
        <f>VLOOKUP(L1405,mês!A:B,2,0)</f>
        <v>Janeiro</v>
      </c>
      <c r="N1405" s="24" t="e">
        <f t="shared" si="87"/>
        <v>#VALUE!</v>
      </c>
    </row>
    <row r="1406" spans="10:14" ht="57" customHeight="1" x14ac:dyDescent="0.2">
      <c r="J1406" s="29">
        <f t="shared" si="84"/>
        <v>0</v>
      </c>
      <c r="K1406" s="29">
        <f t="shared" si="85"/>
        <v>0</v>
      </c>
      <c r="L1406" s="24">
        <f t="shared" si="86"/>
        <v>1</v>
      </c>
      <c r="M1406" s="24" t="str">
        <f>VLOOKUP(L1406,mês!A:B,2,0)</f>
        <v>Janeiro</v>
      </c>
      <c r="N1406" s="24" t="e">
        <f t="shared" si="87"/>
        <v>#VALUE!</v>
      </c>
    </row>
    <row r="1407" spans="10:14" ht="57" customHeight="1" x14ac:dyDescent="0.2">
      <c r="J1407" s="29">
        <f t="shared" si="84"/>
        <v>0</v>
      </c>
      <c r="K1407" s="29">
        <f t="shared" si="85"/>
        <v>0</v>
      </c>
      <c r="L1407" s="24">
        <f t="shared" si="86"/>
        <v>1</v>
      </c>
      <c r="M1407" s="24" t="str">
        <f>VLOOKUP(L1407,mês!A:B,2,0)</f>
        <v>Janeiro</v>
      </c>
      <c r="N1407" s="24" t="e">
        <f t="shared" si="87"/>
        <v>#VALUE!</v>
      </c>
    </row>
    <row r="1408" spans="10:14" ht="57" customHeight="1" x14ac:dyDescent="0.2">
      <c r="J1408" s="29">
        <f t="shared" si="84"/>
        <v>0</v>
      </c>
      <c r="K1408" s="29">
        <f t="shared" si="85"/>
        <v>0</v>
      </c>
      <c r="L1408" s="24">
        <f t="shared" si="86"/>
        <v>1</v>
      </c>
      <c r="M1408" s="24" t="str">
        <f>VLOOKUP(L1408,mês!A:B,2,0)</f>
        <v>Janeiro</v>
      </c>
      <c r="N1408" s="24" t="e">
        <f t="shared" si="87"/>
        <v>#VALUE!</v>
      </c>
    </row>
    <row r="1409" spans="10:14" ht="57" customHeight="1" x14ac:dyDescent="0.2">
      <c r="J1409" s="29">
        <f t="shared" si="84"/>
        <v>0</v>
      </c>
      <c r="K1409" s="29">
        <f t="shared" si="85"/>
        <v>0</v>
      </c>
      <c r="L1409" s="24">
        <f t="shared" si="86"/>
        <v>1</v>
      </c>
      <c r="M1409" s="24" t="str">
        <f>VLOOKUP(L1409,mês!A:B,2,0)</f>
        <v>Janeiro</v>
      </c>
      <c r="N1409" s="24" t="e">
        <f t="shared" si="87"/>
        <v>#VALUE!</v>
      </c>
    </row>
    <row r="1410" spans="10:14" ht="57" customHeight="1" x14ac:dyDescent="0.2">
      <c r="J1410" s="29">
        <f t="shared" si="84"/>
        <v>0</v>
      </c>
      <c r="K1410" s="29">
        <f t="shared" si="85"/>
        <v>0</v>
      </c>
      <c r="L1410" s="24">
        <f t="shared" si="86"/>
        <v>1</v>
      </c>
      <c r="M1410" s="24" t="str">
        <f>VLOOKUP(L1410,mês!A:B,2,0)</f>
        <v>Janeiro</v>
      </c>
      <c r="N1410" s="24" t="e">
        <f t="shared" si="87"/>
        <v>#VALUE!</v>
      </c>
    </row>
    <row r="1411" spans="10:14" ht="57" customHeight="1" x14ac:dyDescent="0.2">
      <c r="J1411" s="29">
        <f t="shared" ref="J1411:J1474" si="88">IF(G1411="Não",0,H1411)</f>
        <v>0</v>
      </c>
      <c r="K1411" s="29">
        <f t="shared" ref="K1411:K1474" si="89">IF(G1411="Não",H1411,0)</f>
        <v>0</v>
      </c>
      <c r="L1411" s="24">
        <f t="shared" ref="L1411:L1474" si="90">MONTH(B1411)</f>
        <v>1</v>
      </c>
      <c r="M1411" s="24" t="str">
        <f>VLOOKUP(L1411,mês!A:B,2,0)</f>
        <v>Janeiro</v>
      </c>
      <c r="N1411" s="24" t="e">
        <f t="shared" ref="N1411:N1474" si="91">LEFT(A1411,SEARCH("-",A1411)-1)</f>
        <v>#VALUE!</v>
      </c>
    </row>
    <row r="1412" spans="10:14" ht="57" customHeight="1" x14ac:dyDescent="0.2">
      <c r="J1412" s="29">
        <f t="shared" si="88"/>
        <v>0</v>
      </c>
      <c r="K1412" s="29">
        <f t="shared" si="89"/>
        <v>0</v>
      </c>
      <c r="L1412" s="24">
        <f t="shared" si="90"/>
        <v>1</v>
      </c>
      <c r="M1412" s="24" t="str">
        <f>VLOOKUP(L1412,mês!A:B,2,0)</f>
        <v>Janeiro</v>
      </c>
      <c r="N1412" s="24" t="e">
        <f t="shared" si="91"/>
        <v>#VALUE!</v>
      </c>
    </row>
    <row r="1413" spans="10:14" ht="57" customHeight="1" x14ac:dyDescent="0.2">
      <c r="J1413" s="29">
        <f t="shared" si="88"/>
        <v>0</v>
      </c>
      <c r="K1413" s="29">
        <f t="shared" si="89"/>
        <v>0</v>
      </c>
      <c r="L1413" s="24">
        <f t="shared" si="90"/>
        <v>1</v>
      </c>
      <c r="M1413" s="24" t="str">
        <f>VLOOKUP(L1413,mês!A:B,2,0)</f>
        <v>Janeiro</v>
      </c>
      <c r="N1413" s="24" t="e">
        <f t="shared" si="91"/>
        <v>#VALUE!</v>
      </c>
    </row>
    <row r="1414" spans="10:14" ht="57" customHeight="1" x14ac:dyDescent="0.2">
      <c r="J1414" s="29">
        <f t="shared" si="88"/>
        <v>0</v>
      </c>
      <c r="K1414" s="29">
        <f t="shared" si="89"/>
        <v>0</v>
      </c>
      <c r="L1414" s="24">
        <f t="shared" si="90"/>
        <v>1</v>
      </c>
      <c r="M1414" s="24" t="str">
        <f>VLOOKUP(L1414,mês!A:B,2,0)</f>
        <v>Janeiro</v>
      </c>
      <c r="N1414" s="24" t="e">
        <f t="shared" si="91"/>
        <v>#VALUE!</v>
      </c>
    </row>
    <row r="1415" spans="10:14" ht="57" customHeight="1" x14ac:dyDescent="0.2">
      <c r="J1415" s="29">
        <f t="shared" si="88"/>
        <v>0</v>
      </c>
      <c r="K1415" s="29">
        <f t="shared" si="89"/>
        <v>0</v>
      </c>
      <c r="L1415" s="24">
        <f t="shared" si="90"/>
        <v>1</v>
      </c>
      <c r="M1415" s="24" t="str">
        <f>VLOOKUP(L1415,mês!A:B,2,0)</f>
        <v>Janeiro</v>
      </c>
      <c r="N1415" s="24" t="e">
        <f t="shared" si="91"/>
        <v>#VALUE!</v>
      </c>
    </row>
    <row r="1416" spans="10:14" ht="57" customHeight="1" x14ac:dyDescent="0.2">
      <c r="J1416" s="29">
        <f t="shared" si="88"/>
        <v>0</v>
      </c>
      <c r="K1416" s="29">
        <f t="shared" si="89"/>
        <v>0</v>
      </c>
      <c r="L1416" s="24">
        <f t="shared" si="90"/>
        <v>1</v>
      </c>
      <c r="M1416" s="24" t="str">
        <f>VLOOKUP(L1416,mês!A:B,2,0)</f>
        <v>Janeiro</v>
      </c>
      <c r="N1416" s="24" t="e">
        <f t="shared" si="91"/>
        <v>#VALUE!</v>
      </c>
    </row>
    <row r="1417" spans="10:14" ht="57" customHeight="1" x14ac:dyDescent="0.2">
      <c r="J1417" s="29">
        <f t="shared" si="88"/>
        <v>0</v>
      </c>
      <c r="K1417" s="29">
        <f t="shared" si="89"/>
        <v>0</v>
      </c>
      <c r="L1417" s="24">
        <f t="shared" si="90"/>
        <v>1</v>
      </c>
      <c r="M1417" s="24" t="str">
        <f>VLOOKUP(L1417,mês!A:B,2,0)</f>
        <v>Janeiro</v>
      </c>
      <c r="N1417" s="24" t="e">
        <f t="shared" si="91"/>
        <v>#VALUE!</v>
      </c>
    </row>
    <row r="1418" spans="10:14" ht="57" customHeight="1" x14ac:dyDescent="0.2">
      <c r="J1418" s="29">
        <f t="shared" si="88"/>
        <v>0</v>
      </c>
      <c r="K1418" s="29">
        <f t="shared" si="89"/>
        <v>0</v>
      </c>
      <c r="L1418" s="24">
        <f t="shared" si="90"/>
        <v>1</v>
      </c>
      <c r="M1418" s="24" t="str">
        <f>VLOOKUP(L1418,mês!A:B,2,0)</f>
        <v>Janeiro</v>
      </c>
      <c r="N1418" s="24" t="e">
        <f t="shared" si="91"/>
        <v>#VALUE!</v>
      </c>
    </row>
    <row r="1419" spans="10:14" ht="57" customHeight="1" x14ac:dyDescent="0.2">
      <c r="J1419" s="29">
        <f t="shared" si="88"/>
        <v>0</v>
      </c>
      <c r="K1419" s="29">
        <f t="shared" si="89"/>
        <v>0</v>
      </c>
      <c r="L1419" s="24">
        <f t="shared" si="90"/>
        <v>1</v>
      </c>
      <c r="M1419" s="24" t="str">
        <f>VLOOKUP(L1419,mês!A:B,2,0)</f>
        <v>Janeiro</v>
      </c>
      <c r="N1419" s="24" t="e">
        <f t="shared" si="91"/>
        <v>#VALUE!</v>
      </c>
    </row>
    <row r="1420" spans="10:14" ht="57" customHeight="1" x14ac:dyDescent="0.2">
      <c r="J1420" s="29">
        <f t="shared" si="88"/>
        <v>0</v>
      </c>
      <c r="K1420" s="29">
        <f t="shared" si="89"/>
        <v>0</v>
      </c>
      <c r="L1420" s="24">
        <f t="shared" si="90"/>
        <v>1</v>
      </c>
      <c r="M1420" s="24" t="str">
        <f>VLOOKUP(L1420,mês!A:B,2,0)</f>
        <v>Janeiro</v>
      </c>
      <c r="N1420" s="24" t="e">
        <f t="shared" si="91"/>
        <v>#VALUE!</v>
      </c>
    </row>
    <row r="1421" spans="10:14" ht="57" customHeight="1" x14ac:dyDescent="0.2">
      <c r="J1421" s="29">
        <f t="shared" si="88"/>
        <v>0</v>
      </c>
      <c r="K1421" s="29">
        <f t="shared" si="89"/>
        <v>0</v>
      </c>
      <c r="L1421" s="24">
        <f t="shared" si="90"/>
        <v>1</v>
      </c>
      <c r="M1421" s="24" t="str">
        <f>VLOOKUP(L1421,mês!A:B,2,0)</f>
        <v>Janeiro</v>
      </c>
      <c r="N1421" s="24" t="e">
        <f t="shared" si="91"/>
        <v>#VALUE!</v>
      </c>
    </row>
    <row r="1422" spans="10:14" ht="57" customHeight="1" x14ac:dyDescent="0.2">
      <c r="J1422" s="29">
        <f t="shared" si="88"/>
        <v>0</v>
      </c>
      <c r="K1422" s="29">
        <f t="shared" si="89"/>
        <v>0</v>
      </c>
      <c r="L1422" s="24">
        <f t="shared" si="90"/>
        <v>1</v>
      </c>
      <c r="M1422" s="24" t="str">
        <f>VLOOKUP(L1422,mês!A:B,2,0)</f>
        <v>Janeiro</v>
      </c>
      <c r="N1422" s="24" t="e">
        <f t="shared" si="91"/>
        <v>#VALUE!</v>
      </c>
    </row>
    <row r="1423" spans="10:14" ht="57" customHeight="1" x14ac:dyDescent="0.2">
      <c r="J1423" s="29">
        <f t="shared" si="88"/>
        <v>0</v>
      </c>
      <c r="K1423" s="29">
        <f t="shared" si="89"/>
        <v>0</v>
      </c>
      <c r="L1423" s="24">
        <f t="shared" si="90"/>
        <v>1</v>
      </c>
      <c r="M1423" s="24" t="str">
        <f>VLOOKUP(L1423,mês!A:B,2,0)</f>
        <v>Janeiro</v>
      </c>
      <c r="N1423" s="24" t="e">
        <f t="shared" si="91"/>
        <v>#VALUE!</v>
      </c>
    </row>
    <row r="1424" spans="10:14" ht="57" customHeight="1" x14ac:dyDescent="0.2">
      <c r="J1424" s="29">
        <f t="shared" si="88"/>
        <v>0</v>
      </c>
      <c r="K1424" s="29">
        <f t="shared" si="89"/>
        <v>0</v>
      </c>
      <c r="L1424" s="24">
        <f t="shared" si="90"/>
        <v>1</v>
      </c>
      <c r="M1424" s="24" t="str">
        <f>VLOOKUP(L1424,mês!A:B,2,0)</f>
        <v>Janeiro</v>
      </c>
      <c r="N1424" s="24" t="e">
        <f t="shared" si="91"/>
        <v>#VALUE!</v>
      </c>
    </row>
    <row r="1425" spans="10:14" ht="57" customHeight="1" x14ac:dyDescent="0.2">
      <c r="J1425" s="29">
        <f t="shared" si="88"/>
        <v>0</v>
      </c>
      <c r="K1425" s="29">
        <f t="shared" si="89"/>
        <v>0</v>
      </c>
      <c r="L1425" s="24">
        <f t="shared" si="90"/>
        <v>1</v>
      </c>
      <c r="M1425" s="24" t="str">
        <f>VLOOKUP(L1425,mês!A:B,2,0)</f>
        <v>Janeiro</v>
      </c>
      <c r="N1425" s="24" t="e">
        <f t="shared" si="91"/>
        <v>#VALUE!</v>
      </c>
    </row>
    <row r="1426" spans="10:14" ht="57" customHeight="1" x14ac:dyDescent="0.2">
      <c r="J1426" s="29">
        <f t="shared" si="88"/>
        <v>0</v>
      </c>
      <c r="K1426" s="29">
        <f t="shared" si="89"/>
        <v>0</v>
      </c>
      <c r="L1426" s="24">
        <f t="shared" si="90"/>
        <v>1</v>
      </c>
      <c r="M1426" s="24" t="str">
        <f>VLOOKUP(L1426,mês!A:B,2,0)</f>
        <v>Janeiro</v>
      </c>
      <c r="N1426" s="24" t="e">
        <f t="shared" si="91"/>
        <v>#VALUE!</v>
      </c>
    </row>
    <row r="1427" spans="10:14" ht="57" customHeight="1" x14ac:dyDescent="0.2">
      <c r="J1427" s="29">
        <f t="shared" si="88"/>
        <v>0</v>
      </c>
      <c r="K1427" s="29">
        <f t="shared" si="89"/>
        <v>0</v>
      </c>
      <c r="L1427" s="24">
        <f t="shared" si="90"/>
        <v>1</v>
      </c>
      <c r="M1427" s="24" t="str">
        <f>VLOOKUP(L1427,mês!A:B,2,0)</f>
        <v>Janeiro</v>
      </c>
      <c r="N1427" s="24" t="e">
        <f t="shared" si="91"/>
        <v>#VALUE!</v>
      </c>
    </row>
    <row r="1428" spans="10:14" ht="57" customHeight="1" x14ac:dyDescent="0.2">
      <c r="J1428" s="29">
        <f t="shared" si="88"/>
        <v>0</v>
      </c>
      <c r="K1428" s="29">
        <f t="shared" si="89"/>
        <v>0</v>
      </c>
      <c r="L1428" s="24">
        <f t="shared" si="90"/>
        <v>1</v>
      </c>
      <c r="M1428" s="24" t="str">
        <f>VLOOKUP(L1428,mês!A:B,2,0)</f>
        <v>Janeiro</v>
      </c>
      <c r="N1428" s="24" t="e">
        <f t="shared" si="91"/>
        <v>#VALUE!</v>
      </c>
    </row>
    <row r="1429" spans="10:14" ht="57" customHeight="1" x14ac:dyDescent="0.2">
      <c r="J1429" s="29">
        <f t="shared" si="88"/>
        <v>0</v>
      </c>
      <c r="K1429" s="29">
        <f t="shared" si="89"/>
        <v>0</v>
      </c>
      <c r="L1429" s="24">
        <f t="shared" si="90"/>
        <v>1</v>
      </c>
      <c r="M1429" s="24" t="str">
        <f>VLOOKUP(L1429,mês!A:B,2,0)</f>
        <v>Janeiro</v>
      </c>
      <c r="N1429" s="24" t="e">
        <f t="shared" si="91"/>
        <v>#VALUE!</v>
      </c>
    </row>
    <row r="1430" spans="10:14" ht="57" customHeight="1" x14ac:dyDescent="0.2">
      <c r="J1430" s="29">
        <f t="shared" si="88"/>
        <v>0</v>
      </c>
      <c r="K1430" s="29">
        <f t="shared" si="89"/>
        <v>0</v>
      </c>
      <c r="L1430" s="24">
        <f t="shared" si="90"/>
        <v>1</v>
      </c>
      <c r="M1430" s="24" t="str">
        <f>VLOOKUP(L1430,mês!A:B,2,0)</f>
        <v>Janeiro</v>
      </c>
      <c r="N1430" s="24" t="e">
        <f t="shared" si="91"/>
        <v>#VALUE!</v>
      </c>
    </row>
    <row r="1431" spans="10:14" ht="57" customHeight="1" x14ac:dyDescent="0.2">
      <c r="J1431" s="29">
        <f t="shared" si="88"/>
        <v>0</v>
      </c>
      <c r="K1431" s="29">
        <f t="shared" si="89"/>
        <v>0</v>
      </c>
      <c r="L1431" s="24">
        <f t="shared" si="90"/>
        <v>1</v>
      </c>
      <c r="M1431" s="24" t="str">
        <f>VLOOKUP(L1431,mês!A:B,2,0)</f>
        <v>Janeiro</v>
      </c>
      <c r="N1431" s="24" t="e">
        <f t="shared" si="91"/>
        <v>#VALUE!</v>
      </c>
    </row>
    <row r="1432" spans="10:14" ht="57" customHeight="1" x14ac:dyDescent="0.2">
      <c r="J1432" s="29">
        <f t="shared" si="88"/>
        <v>0</v>
      </c>
      <c r="K1432" s="29">
        <f t="shared" si="89"/>
        <v>0</v>
      </c>
      <c r="L1432" s="24">
        <f t="shared" si="90"/>
        <v>1</v>
      </c>
      <c r="M1432" s="24" t="str">
        <f>VLOOKUP(L1432,mês!A:B,2,0)</f>
        <v>Janeiro</v>
      </c>
      <c r="N1432" s="24" t="e">
        <f t="shared" si="91"/>
        <v>#VALUE!</v>
      </c>
    </row>
    <row r="1433" spans="10:14" ht="57" customHeight="1" x14ac:dyDescent="0.2">
      <c r="J1433" s="29">
        <f t="shared" si="88"/>
        <v>0</v>
      </c>
      <c r="K1433" s="29">
        <f t="shared" si="89"/>
        <v>0</v>
      </c>
      <c r="L1433" s="24">
        <f t="shared" si="90"/>
        <v>1</v>
      </c>
      <c r="M1433" s="24" t="str">
        <f>VLOOKUP(L1433,mês!A:B,2,0)</f>
        <v>Janeiro</v>
      </c>
      <c r="N1433" s="24" t="e">
        <f t="shared" si="91"/>
        <v>#VALUE!</v>
      </c>
    </row>
    <row r="1434" spans="10:14" ht="57" customHeight="1" x14ac:dyDescent="0.2">
      <c r="J1434" s="29">
        <f t="shared" si="88"/>
        <v>0</v>
      </c>
      <c r="K1434" s="29">
        <f t="shared" si="89"/>
        <v>0</v>
      </c>
      <c r="L1434" s="24">
        <f t="shared" si="90"/>
        <v>1</v>
      </c>
      <c r="M1434" s="24" t="str">
        <f>VLOOKUP(L1434,mês!A:B,2,0)</f>
        <v>Janeiro</v>
      </c>
      <c r="N1434" s="24" t="e">
        <f t="shared" si="91"/>
        <v>#VALUE!</v>
      </c>
    </row>
    <row r="1435" spans="10:14" ht="57" customHeight="1" x14ac:dyDescent="0.2">
      <c r="J1435" s="29">
        <f t="shared" si="88"/>
        <v>0</v>
      </c>
      <c r="K1435" s="29">
        <f t="shared" si="89"/>
        <v>0</v>
      </c>
      <c r="L1435" s="24">
        <f t="shared" si="90"/>
        <v>1</v>
      </c>
      <c r="M1435" s="24" t="str">
        <f>VLOOKUP(L1435,mês!A:B,2,0)</f>
        <v>Janeiro</v>
      </c>
      <c r="N1435" s="24" t="e">
        <f t="shared" si="91"/>
        <v>#VALUE!</v>
      </c>
    </row>
    <row r="1436" spans="10:14" ht="57" customHeight="1" x14ac:dyDescent="0.2">
      <c r="J1436" s="29">
        <f t="shared" si="88"/>
        <v>0</v>
      </c>
      <c r="K1436" s="29">
        <f t="shared" si="89"/>
        <v>0</v>
      </c>
      <c r="L1436" s="24">
        <f t="shared" si="90"/>
        <v>1</v>
      </c>
      <c r="M1436" s="24" t="str">
        <f>VLOOKUP(L1436,mês!A:B,2,0)</f>
        <v>Janeiro</v>
      </c>
      <c r="N1436" s="24" t="e">
        <f t="shared" si="91"/>
        <v>#VALUE!</v>
      </c>
    </row>
    <row r="1437" spans="10:14" ht="57" customHeight="1" x14ac:dyDescent="0.2">
      <c r="J1437" s="29">
        <f t="shared" si="88"/>
        <v>0</v>
      </c>
      <c r="K1437" s="29">
        <f t="shared" si="89"/>
        <v>0</v>
      </c>
      <c r="L1437" s="24">
        <f t="shared" si="90"/>
        <v>1</v>
      </c>
      <c r="M1437" s="24" t="str">
        <f>VLOOKUP(L1437,mês!A:B,2,0)</f>
        <v>Janeiro</v>
      </c>
      <c r="N1437" s="24" t="e">
        <f t="shared" si="91"/>
        <v>#VALUE!</v>
      </c>
    </row>
    <row r="1438" spans="10:14" ht="57" customHeight="1" x14ac:dyDescent="0.2">
      <c r="J1438" s="29">
        <f t="shared" si="88"/>
        <v>0</v>
      </c>
      <c r="K1438" s="29">
        <f t="shared" si="89"/>
        <v>0</v>
      </c>
      <c r="L1438" s="24">
        <f t="shared" si="90"/>
        <v>1</v>
      </c>
      <c r="M1438" s="24" t="str">
        <f>VLOOKUP(L1438,mês!A:B,2,0)</f>
        <v>Janeiro</v>
      </c>
      <c r="N1438" s="24" t="e">
        <f t="shared" si="91"/>
        <v>#VALUE!</v>
      </c>
    </row>
    <row r="1439" spans="10:14" ht="57" customHeight="1" x14ac:dyDescent="0.2">
      <c r="J1439" s="29">
        <f t="shared" si="88"/>
        <v>0</v>
      </c>
      <c r="K1439" s="29">
        <f t="shared" si="89"/>
        <v>0</v>
      </c>
      <c r="L1439" s="24">
        <f t="shared" si="90"/>
        <v>1</v>
      </c>
      <c r="M1439" s="24" t="str">
        <f>VLOOKUP(L1439,mês!A:B,2,0)</f>
        <v>Janeiro</v>
      </c>
      <c r="N1439" s="24" t="e">
        <f t="shared" si="91"/>
        <v>#VALUE!</v>
      </c>
    </row>
    <row r="1440" spans="10:14" ht="57" customHeight="1" x14ac:dyDescent="0.2">
      <c r="J1440" s="29">
        <f t="shared" si="88"/>
        <v>0</v>
      </c>
      <c r="K1440" s="29">
        <f t="shared" si="89"/>
        <v>0</v>
      </c>
      <c r="L1440" s="24">
        <f t="shared" si="90"/>
        <v>1</v>
      </c>
      <c r="M1440" s="24" t="str">
        <f>VLOOKUP(L1440,mês!A:B,2,0)</f>
        <v>Janeiro</v>
      </c>
      <c r="N1440" s="24" t="e">
        <f t="shared" si="91"/>
        <v>#VALUE!</v>
      </c>
    </row>
    <row r="1441" spans="10:14" ht="57" customHeight="1" x14ac:dyDescent="0.2">
      <c r="J1441" s="29">
        <f t="shared" si="88"/>
        <v>0</v>
      </c>
      <c r="K1441" s="29">
        <f t="shared" si="89"/>
        <v>0</v>
      </c>
      <c r="L1441" s="24">
        <f t="shared" si="90"/>
        <v>1</v>
      </c>
      <c r="M1441" s="24" t="str">
        <f>VLOOKUP(L1441,mês!A:B,2,0)</f>
        <v>Janeiro</v>
      </c>
      <c r="N1441" s="24" t="e">
        <f t="shared" si="91"/>
        <v>#VALUE!</v>
      </c>
    </row>
    <row r="1442" spans="10:14" ht="57" customHeight="1" x14ac:dyDescent="0.2">
      <c r="J1442" s="29">
        <f t="shared" si="88"/>
        <v>0</v>
      </c>
      <c r="K1442" s="29">
        <f t="shared" si="89"/>
        <v>0</v>
      </c>
      <c r="L1442" s="24">
        <f t="shared" si="90"/>
        <v>1</v>
      </c>
      <c r="M1442" s="24" t="str">
        <f>VLOOKUP(L1442,mês!A:B,2,0)</f>
        <v>Janeiro</v>
      </c>
      <c r="N1442" s="24" t="e">
        <f t="shared" si="91"/>
        <v>#VALUE!</v>
      </c>
    </row>
    <row r="1443" spans="10:14" ht="57" customHeight="1" x14ac:dyDescent="0.2">
      <c r="J1443" s="29">
        <f t="shared" si="88"/>
        <v>0</v>
      </c>
      <c r="K1443" s="29">
        <f t="shared" si="89"/>
        <v>0</v>
      </c>
      <c r="L1443" s="24">
        <f t="shared" si="90"/>
        <v>1</v>
      </c>
      <c r="M1443" s="24" t="str">
        <f>VLOOKUP(L1443,mês!A:B,2,0)</f>
        <v>Janeiro</v>
      </c>
      <c r="N1443" s="24" t="e">
        <f t="shared" si="91"/>
        <v>#VALUE!</v>
      </c>
    </row>
    <row r="1444" spans="10:14" ht="57" customHeight="1" x14ac:dyDescent="0.2">
      <c r="J1444" s="29">
        <f t="shared" si="88"/>
        <v>0</v>
      </c>
      <c r="K1444" s="29">
        <f t="shared" si="89"/>
        <v>0</v>
      </c>
      <c r="L1444" s="24">
        <f t="shared" si="90"/>
        <v>1</v>
      </c>
      <c r="M1444" s="24" t="str">
        <f>VLOOKUP(L1444,mês!A:B,2,0)</f>
        <v>Janeiro</v>
      </c>
      <c r="N1444" s="24" t="e">
        <f t="shared" si="91"/>
        <v>#VALUE!</v>
      </c>
    </row>
    <row r="1445" spans="10:14" ht="57" customHeight="1" x14ac:dyDescent="0.2">
      <c r="J1445" s="29">
        <f t="shared" si="88"/>
        <v>0</v>
      </c>
      <c r="K1445" s="29">
        <f t="shared" si="89"/>
        <v>0</v>
      </c>
      <c r="L1445" s="24">
        <f t="shared" si="90"/>
        <v>1</v>
      </c>
      <c r="M1445" s="24" t="str">
        <f>VLOOKUP(L1445,mês!A:B,2,0)</f>
        <v>Janeiro</v>
      </c>
      <c r="N1445" s="24" t="e">
        <f t="shared" si="91"/>
        <v>#VALUE!</v>
      </c>
    </row>
    <row r="1446" spans="10:14" ht="57" customHeight="1" x14ac:dyDescent="0.2">
      <c r="J1446" s="29">
        <f t="shared" si="88"/>
        <v>0</v>
      </c>
      <c r="K1446" s="29">
        <f t="shared" si="89"/>
        <v>0</v>
      </c>
      <c r="L1446" s="24">
        <f t="shared" si="90"/>
        <v>1</v>
      </c>
      <c r="M1446" s="24" t="str">
        <f>VLOOKUP(L1446,mês!A:B,2,0)</f>
        <v>Janeiro</v>
      </c>
      <c r="N1446" s="24" t="e">
        <f t="shared" si="91"/>
        <v>#VALUE!</v>
      </c>
    </row>
    <row r="1447" spans="10:14" ht="57" customHeight="1" x14ac:dyDescent="0.2">
      <c r="J1447" s="29">
        <f t="shared" si="88"/>
        <v>0</v>
      </c>
      <c r="K1447" s="29">
        <f t="shared" si="89"/>
        <v>0</v>
      </c>
      <c r="L1447" s="24">
        <f t="shared" si="90"/>
        <v>1</v>
      </c>
      <c r="M1447" s="24" t="str">
        <f>VLOOKUP(L1447,mês!A:B,2,0)</f>
        <v>Janeiro</v>
      </c>
      <c r="N1447" s="24" t="e">
        <f t="shared" si="91"/>
        <v>#VALUE!</v>
      </c>
    </row>
    <row r="1448" spans="10:14" ht="57" customHeight="1" x14ac:dyDescent="0.2">
      <c r="J1448" s="29">
        <f t="shared" si="88"/>
        <v>0</v>
      </c>
      <c r="K1448" s="29">
        <f t="shared" si="89"/>
        <v>0</v>
      </c>
      <c r="L1448" s="24">
        <f t="shared" si="90"/>
        <v>1</v>
      </c>
      <c r="M1448" s="24" t="str">
        <f>VLOOKUP(L1448,mês!A:B,2,0)</f>
        <v>Janeiro</v>
      </c>
      <c r="N1448" s="24" t="e">
        <f t="shared" si="91"/>
        <v>#VALUE!</v>
      </c>
    </row>
    <row r="1449" spans="10:14" ht="57" customHeight="1" x14ac:dyDescent="0.2">
      <c r="J1449" s="29">
        <f t="shared" si="88"/>
        <v>0</v>
      </c>
      <c r="K1449" s="29">
        <f t="shared" si="89"/>
        <v>0</v>
      </c>
      <c r="L1449" s="24">
        <f t="shared" si="90"/>
        <v>1</v>
      </c>
      <c r="M1449" s="24" t="str">
        <f>VLOOKUP(L1449,mês!A:B,2,0)</f>
        <v>Janeiro</v>
      </c>
      <c r="N1449" s="24" t="e">
        <f t="shared" si="91"/>
        <v>#VALUE!</v>
      </c>
    </row>
    <row r="1450" spans="10:14" ht="57" customHeight="1" x14ac:dyDescent="0.2">
      <c r="J1450" s="29">
        <f t="shared" si="88"/>
        <v>0</v>
      </c>
      <c r="K1450" s="29">
        <f t="shared" si="89"/>
        <v>0</v>
      </c>
      <c r="L1450" s="24">
        <f t="shared" si="90"/>
        <v>1</v>
      </c>
      <c r="M1450" s="24" t="str">
        <f>VLOOKUP(L1450,mês!A:B,2,0)</f>
        <v>Janeiro</v>
      </c>
      <c r="N1450" s="24" t="e">
        <f t="shared" si="91"/>
        <v>#VALUE!</v>
      </c>
    </row>
    <row r="1451" spans="10:14" ht="57" customHeight="1" x14ac:dyDescent="0.2">
      <c r="J1451" s="29">
        <f t="shared" si="88"/>
        <v>0</v>
      </c>
      <c r="K1451" s="29">
        <f t="shared" si="89"/>
        <v>0</v>
      </c>
      <c r="L1451" s="24">
        <f t="shared" si="90"/>
        <v>1</v>
      </c>
      <c r="M1451" s="24" t="str">
        <f>VLOOKUP(L1451,mês!A:B,2,0)</f>
        <v>Janeiro</v>
      </c>
      <c r="N1451" s="24" t="e">
        <f t="shared" si="91"/>
        <v>#VALUE!</v>
      </c>
    </row>
    <row r="1452" spans="10:14" ht="57" customHeight="1" x14ac:dyDescent="0.2">
      <c r="J1452" s="29">
        <f t="shared" si="88"/>
        <v>0</v>
      </c>
      <c r="K1452" s="29">
        <f t="shared" si="89"/>
        <v>0</v>
      </c>
      <c r="L1452" s="24">
        <f t="shared" si="90"/>
        <v>1</v>
      </c>
      <c r="M1452" s="24" t="str">
        <f>VLOOKUP(L1452,mês!A:B,2,0)</f>
        <v>Janeiro</v>
      </c>
      <c r="N1452" s="24" t="e">
        <f t="shared" si="91"/>
        <v>#VALUE!</v>
      </c>
    </row>
    <row r="1453" spans="10:14" ht="57" customHeight="1" x14ac:dyDescent="0.2">
      <c r="J1453" s="29">
        <f t="shared" si="88"/>
        <v>0</v>
      </c>
      <c r="K1453" s="29">
        <f t="shared" si="89"/>
        <v>0</v>
      </c>
      <c r="L1453" s="24">
        <f t="shared" si="90"/>
        <v>1</v>
      </c>
      <c r="M1453" s="24" t="str">
        <f>VLOOKUP(L1453,mês!A:B,2,0)</f>
        <v>Janeiro</v>
      </c>
      <c r="N1453" s="24" t="e">
        <f t="shared" si="91"/>
        <v>#VALUE!</v>
      </c>
    </row>
    <row r="1454" spans="10:14" ht="57" customHeight="1" x14ac:dyDescent="0.2">
      <c r="J1454" s="29">
        <f t="shared" si="88"/>
        <v>0</v>
      </c>
      <c r="K1454" s="29">
        <f t="shared" si="89"/>
        <v>0</v>
      </c>
      <c r="L1454" s="24">
        <f t="shared" si="90"/>
        <v>1</v>
      </c>
      <c r="M1454" s="24" t="str">
        <f>VLOOKUP(L1454,mês!A:B,2,0)</f>
        <v>Janeiro</v>
      </c>
      <c r="N1454" s="24" t="e">
        <f t="shared" si="91"/>
        <v>#VALUE!</v>
      </c>
    </row>
    <row r="1455" spans="10:14" ht="57" customHeight="1" x14ac:dyDescent="0.2">
      <c r="J1455" s="29">
        <f t="shared" si="88"/>
        <v>0</v>
      </c>
      <c r="K1455" s="29">
        <f t="shared" si="89"/>
        <v>0</v>
      </c>
      <c r="L1455" s="24">
        <f t="shared" si="90"/>
        <v>1</v>
      </c>
      <c r="M1455" s="24" t="str">
        <f>VLOOKUP(L1455,mês!A:B,2,0)</f>
        <v>Janeiro</v>
      </c>
      <c r="N1455" s="24" t="e">
        <f t="shared" si="91"/>
        <v>#VALUE!</v>
      </c>
    </row>
    <row r="1456" spans="10:14" ht="57" customHeight="1" x14ac:dyDescent="0.2">
      <c r="J1456" s="29">
        <f t="shared" si="88"/>
        <v>0</v>
      </c>
      <c r="K1456" s="29">
        <f t="shared" si="89"/>
        <v>0</v>
      </c>
      <c r="L1456" s="24">
        <f t="shared" si="90"/>
        <v>1</v>
      </c>
      <c r="M1456" s="24" t="str">
        <f>VLOOKUP(L1456,mês!A:B,2,0)</f>
        <v>Janeiro</v>
      </c>
      <c r="N1456" s="24" t="e">
        <f t="shared" si="91"/>
        <v>#VALUE!</v>
      </c>
    </row>
    <row r="1457" spans="10:14" ht="57" customHeight="1" x14ac:dyDescent="0.2">
      <c r="J1457" s="29">
        <f t="shared" si="88"/>
        <v>0</v>
      </c>
      <c r="K1457" s="29">
        <f t="shared" si="89"/>
        <v>0</v>
      </c>
      <c r="L1457" s="24">
        <f t="shared" si="90"/>
        <v>1</v>
      </c>
      <c r="M1457" s="24" t="str">
        <f>VLOOKUP(L1457,mês!A:B,2,0)</f>
        <v>Janeiro</v>
      </c>
      <c r="N1457" s="24" t="e">
        <f t="shared" si="91"/>
        <v>#VALUE!</v>
      </c>
    </row>
    <row r="1458" spans="10:14" ht="57" customHeight="1" x14ac:dyDescent="0.2">
      <c r="J1458" s="29">
        <f t="shared" si="88"/>
        <v>0</v>
      </c>
      <c r="K1458" s="29">
        <f t="shared" si="89"/>
        <v>0</v>
      </c>
      <c r="L1458" s="24">
        <f t="shared" si="90"/>
        <v>1</v>
      </c>
      <c r="M1458" s="24" t="str">
        <f>VLOOKUP(L1458,mês!A:B,2,0)</f>
        <v>Janeiro</v>
      </c>
      <c r="N1458" s="24" t="e">
        <f t="shared" si="91"/>
        <v>#VALUE!</v>
      </c>
    </row>
    <row r="1459" spans="10:14" ht="57" customHeight="1" x14ac:dyDescent="0.2">
      <c r="J1459" s="29">
        <f t="shared" si="88"/>
        <v>0</v>
      </c>
      <c r="K1459" s="29">
        <f t="shared" si="89"/>
        <v>0</v>
      </c>
      <c r="L1459" s="24">
        <f t="shared" si="90"/>
        <v>1</v>
      </c>
      <c r="M1459" s="24" t="str">
        <f>VLOOKUP(L1459,mês!A:B,2,0)</f>
        <v>Janeiro</v>
      </c>
      <c r="N1459" s="24" t="e">
        <f t="shared" si="91"/>
        <v>#VALUE!</v>
      </c>
    </row>
    <row r="1460" spans="10:14" ht="57" customHeight="1" x14ac:dyDescent="0.2">
      <c r="J1460" s="29">
        <f t="shared" si="88"/>
        <v>0</v>
      </c>
      <c r="K1460" s="29">
        <f t="shared" si="89"/>
        <v>0</v>
      </c>
      <c r="L1460" s="24">
        <f t="shared" si="90"/>
        <v>1</v>
      </c>
      <c r="M1460" s="24" t="str">
        <f>VLOOKUP(L1460,mês!A:B,2,0)</f>
        <v>Janeiro</v>
      </c>
      <c r="N1460" s="24" t="e">
        <f t="shared" si="91"/>
        <v>#VALUE!</v>
      </c>
    </row>
    <row r="1461" spans="10:14" ht="57" customHeight="1" x14ac:dyDescent="0.2">
      <c r="J1461" s="29">
        <f t="shared" si="88"/>
        <v>0</v>
      </c>
      <c r="K1461" s="29">
        <f t="shared" si="89"/>
        <v>0</v>
      </c>
      <c r="L1461" s="24">
        <f t="shared" si="90"/>
        <v>1</v>
      </c>
      <c r="M1461" s="24" t="str">
        <f>VLOOKUP(L1461,mês!A:B,2,0)</f>
        <v>Janeiro</v>
      </c>
      <c r="N1461" s="24" t="e">
        <f t="shared" si="91"/>
        <v>#VALUE!</v>
      </c>
    </row>
    <row r="1462" spans="10:14" ht="57" customHeight="1" x14ac:dyDescent="0.2">
      <c r="J1462" s="29">
        <f t="shared" si="88"/>
        <v>0</v>
      </c>
      <c r="K1462" s="29">
        <f t="shared" si="89"/>
        <v>0</v>
      </c>
      <c r="L1462" s="24">
        <f t="shared" si="90"/>
        <v>1</v>
      </c>
      <c r="M1462" s="24" t="str">
        <f>VLOOKUP(L1462,mês!A:B,2,0)</f>
        <v>Janeiro</v>
      </c>
      <c r="N1462" s="24" t="e">
        <f t="shared" si="91"/>
        <v>#VALUE!</v>
      </c>
    </row>
    <row r="1463" spans="10:14" ht="57" customHeight="1" x14ac:dyDescent="0.2">
      <c r="J1463" s="29">
        <f t="shared" si="88"/>
        <v>0</v>
      </c>
      <c r="K1463" s="29">
        <f t="shared" si="89"/>
        <v>0</v>
      </c>
      <c r="L1463" s="24">
        <f t="shared" si="90"/>
        <v>1</v>
      </c>
      <c r="M1463" s="24" t="str">
        <f>VLOOKUP(L1463,mês!A:B,2,0)</f>
        <v>Janeiro</v>
      </c>
      <c r="N1463" s="24" t="e">
        <f t="shared" si="91"/>
        <v>#VALUE!</v>
      </c>
    </row>
    <row r="1464" spans="10:14" ht="57" customHeight="1" x14ac:dyDescent="0.2">
      <c r="J1464" s="29">
        <f t="shared" si="88"/>
        <v>0</v>
      </c>
      <c r="K1464" s="29">
        <f t="shared" si="89"/>
        <v>0</v>
      </c>
      <c r="L1464" s="24">
        <f t="shared" si="90"/>
        <v>1</v>
      </c>
      <c r="M1464" s="24" t="str">
        <f>VLOOKUP(L1464,mês!A:B,2,0)</f>
        <v>Janeiro</v>
      </c>
      <c r="N1464" s="24" t="e">
        <f t="shared" si="91"/>
        <v>#VALUE!</v>
      </c>
    </row>
    <row r="1465" spans="10:14" ht="57" customHeight="1" x14ac:dyDescent="0.2">
      <c r="J1465" s="29">
        <f t="shared" si="88"/>
        <v>0</v>
      </c>
      <c r="K1465" s="29">
        <f t="shared" si="89"/>
        <v>0</v>
      </c>
      <c r="L1465" s="24">
        <f t="shared" si="90"/>
        <v>1</v>
      </c>
      <c r="M1465" s="24" t="str">
        <f>VLOOKUP(L1465,mês!A:B,2,0)</f>
        <v>Janeiro</v>
      </c>
      <c r="N1465" s="24" t="e">
        <f t="shared" si="91"/>
        <v>#VALUE!</v>
      </c>
    </row>
    <row r="1466" spans="10:14" ht="57" customHeight="1" x14ac:dyDescent="0.2">
      <c r="J1466" s="29">
        <f t="shared" si="88"/>
        <v>0</v>
      </c>
      <c r="K1466" s="29">
        <f t="shared" si="89"/>
        <v>0</v>
      </c>
      <c r="L1466" s="24">
        <f t="shared" si="90"/>
        <v>1</v>
      </c>
      <c r="M1466" s="24" t="str">
        <f>VLOOKUP(L1466,mês!A:B,2,0)</f>
        <v>Janeiro</v>
      </c>
      <c r="N1466" s="24" t="e">
        <f t="shared" si="91"/>
        <v>#VALUE!</v>
      </c>
    </row>
    <row r="1467" spans="10:14" ht="57" customHeight="1" x14ac:dyDescent="0.2">
      <c r="J1467" s="29">
        <f t="shared" si="88"/>
        <v>0</v>
      </c>
      <c r="K1467" s="29">
        <f t="shared" si="89"/>
        <v>0</v>
      </c>
      <c r="L1467" s="24">
        <f t="shared" si="90"/>
        <v>1</v>
      </c>
      <c r="M1467" s="24" t="str">
        <f>VLOOKUP(L1467,mês!A:B,2,0)</f>
        <v>Janeiro</v>
      </c>
      <c r="N1467" s="24" t="e">
        <f t="shared" si="91"/>
        <v>#VALUE!</v>
      </c>
    </row>
    <row r="1468" spans="10:14" ht="57" customHeight="1" x14ac:dyDescent="0.2">
      <c r="J1468" s="29">
        <f t="shared" si="88"/>
        <v>0</v>
      </c>
      <c r="K1468" s="29">
        <f t="shared" si="89"/>
        <v>0</v>
      </c>
      <c r="L1468" s="24">
        <f t="shared" si="90"/>
        <v>1</v>
      </c>
      <c r="M1468" s="24" t="str">
        <f>VLOOKUP(L1468,mês!A:B,2,0)</f>
        <v>Janeiro</v>
      </c>
      <c r="N1468" s="24" t="e">
        <f t="shared" si="91"/>
        <v>#VALUE!</v>
      </c>
    </row>
    <row r="1469" spans="10:14" ht="57" customHeight="1" x14ac:dyDescent="0.2">
      <c r="J1469" s="29">
        <f t="shared" si="88"/>
        <v>0</v>
      </c>
      <c r="K1469" s="29">
        <f t="shared" si="89"/>
        <v>0</v>
      </c>
      <c r="L1469" s="24">
        <f t="shared" si="90"/>
        <v>1</v>
      </c>
      <c r="M1469" s="24" t="str">
        <f>VLOOKUP(L1469,mês!A:B,2,0)</f>
        <v>Janeiro</v>
      </c>
      <c r="N1469" s="24" t="e">
        <f t="shared" si="91"/>
        <v>#VALUE!</v>
      </c>
    </row>
    <row r="1470" spans="10:14" ht="57" customHeight="1" x14ac:dyDescent="0.2">
      <c r="J1470" s="29">
        <f t="shared" si="88"/>
        <v>0</v>
      </c>
      <c r="K1470" s="29">
        <f t="shared" si="89"/>
        <v>0</v>
      </c>
      <c r="L1470" s="24">
        <f t="shared" si="90"/>
        <v>1</v>
      </c>
      <c r="M1470" s="24" t="str">
        <f>VLOOKUP(L1470,mês!A:B,2,0)</f>
        <v>Janeiro</v>
      </c>
      <c r="N1470" s="24" t="e">
        <f t="shared" si="91"/>
        <v>#VALUE!</v>
      </c>
    </row>
    <row r="1471" spans="10:14" ht="57" customHeight="1" x14ac:dyDescent="0.2">
      <c r="J1471" s="29">
        <f t="shared" si="88"/>
        <v>0</v>
      </c>
      <c r="K1471" s="29">
        <f t="shared" si="89"/>
        <v>0</v>
      </c>
      <c r="L1471" s="24">
        <f t="shared" si="90"/>
        <v>1</v>
      </c>
      <c r="M1471" s="24" t="str">
        <f>VLOOKUP(L1471,mês!A:B,2,0)</f>
        <v>Janeiro</v>
      </c>
      <c r="N1471" s="24" t="e">
        <f t="shared" si="91"/>
        <v>#VALUE!</v>
      </c>
    </row>
    <row r="1472" spans="10:14" ht="57" customHeight="1" x14ac:dyDescent="0.2">
      <c r="J1472" s="29">
        <f t="shared" si="88"/>
        <v>0</v>
      </c>
      <c r="K1472" s="29">
        <f t="shared" si="89"/>
        <v>0</v>
      </c>
      <c r="L1472" s="24">
        <f t="shared" si="90"/>
        <v>1</v>
      </c>
      <c r="M1472" s="24" t="str">
        <f>VLOOKUP(L1472,mês!A:B,2,0)</f>
        <v>Janeiro</v>
      </c>
      <c r="N1472" s="24" t="e">
        <f t="shared" si="91"/>
        <v>#VALUE!</v>
      </c>
    </row>
    <row r="1473" spans="10:14" ht="57" customHeight="1" x14ac:dyDescent="0.2">
      <c r="J1473" s="29">
        <f t="shared" si="88"/>
        <v>0</v>
      </c>
      <c r="K1473" s="29">
        <f t="shared" si="89"/>
        <v>0</v>
      </c>
      <c r="L1473" s="24">
        <f t="shared" si="90"/>
        <v>1</v>
      </c>
      <c r="M1473" s="24" t="str">
        <f>VLOOKUP(L1473,mês!A:B,2,0)</f>
        <v>Janeiro</v>
      </c>
      <c r="N1473" s="24" t="e">
        <f t="shared" si="91"/>
        <v>#VALUE!</v>
      </c>
    </row>
    <row r="1474" spans="10:14" ht="57" customHeight="1" x14ac:dyDescent="0.2">
      <c r="J1474" s="29">
        <f t="shared" si="88"/>
        <v>0</v>
      </c>
      <c r="K1474" s="29">
        <f t="shared" si="89"/>
        <v>0</v>
      </c>
      <c r="L1474" s="24">
        <f t="shared" si="90"/>
        <v>1</v>
      </c>
      <c r="M1474" s="24" t="str">
        <f>VLOOKUP(L1474,mês!A:B,2,0)</f>
        <v>Janeiro</v>
      </c>
      <c r="N1474" s="24" t="e">
        <f t="shared" si="91"/>
        <v>#VALUE!</v>
      </c>
    </row>
    <row r="1475" spans="10:14" ht="57" customHeight="1" x14ac:dyDescent="0.2">
      <c r="J1475" s="29">
        <f t="shared" ref="J1475:J1538" si="92">IF(G1475="Não",0,H1475)</f>
        <v>0</v>
      </c>
      <c r="K1475" s="29">
        <f t="shared" ref="K1475:K1538" si="93">IF(G1475="Não",H1475,0)</f>
        <v>0</v>
      </c>
      <c r="L1475" s="24">
        <f t="shared" ref="L1475:L1538" si="94">MONTH(B1475)</f>
        <v>1</v>
      </c>
      <c r="M1475" s="24" t="str">
        <f>VLOOKUP(L1475,mês!A:B,2,0)</f>
        <v>Janeiro</v>
      </c>
      <c r="N1475" s="24" t="e">
        <f t="shared" ref="N1475:N1538" si="95">LEFT(A1475,SEARCH("-",A1475)-1)</f>
        <v>#VALUE!</v>
      </c>
    </row>
    <row r="1476" spans="10:14" ht="57" customHeight="1" x14ac:dyDescent="0.2">
      <c r="J1476" s="29">
        <f t="shared" si="92"/>
        <v>0</v>
      </c>
      <c r="K1476" s="29">
        <f t="shared" si="93"/>
        <v>0</v>
      </c>
      <c r="L1476" s="24">
        <f t="shared" si="94"/>
        <v>1</v>
      </c>
      <c r="M1476" s="24" t="str">
        <f>VLOOKUP(L1476,mês!A:B,2,0)</f>
        <v>Janeiro</v>
      </c>
      <c r="N1476" s="24" t="e">
        <f t="shared" si="95"/>
        <v>#VALUE!</v>
      </c>
    </row>
    <row r="1477" spans="10:14" ht="57" customHeight="1" x14ac:dyDescent="0.2">
      <c r="J1477" s="29">
        <f t="shared" si="92"/>
        <v>0</v>
      </c>
      <c r="K1477" s="29">
        <f t="shared" si="93"/>
        <v>0</v>
      </c>
      <c r="L1477" s="24">
        <f t="shared" si="94"/>
        <v>1</v>
      </c>
      <c r="M1477" s="24" t="str">
        <f>VLOOKUP(L1477,mês!A:B,2,0)</f>
        <v>Janeiro</v>
      </c>
      <c r="N1477" s="24" t="e">
        <f t="shared" si="95"/>
        <v>#VALUE!</v>
      </c>
    </row>
    <row r="1478" spans="10:14" ht="57" customHeight="1" x14ac:dyDescent="0.2">
      <c r="J1478" s="29">
        <f t="shared" si="92"/>
        <v>0</v>
      </c>
      <c r="K1478" s="29">
        <f t="shared" si="93"/>
        <v>0</v>
      </c>
      <c r="L1478" s="24">
        <f t="shared" si="94"/>
        <v>1</v>
      </c>
      <c r="M1478" s="24" t="str">
        <f>VLOOKUP(L1478,mês!A:B,2,0)</f>
        <v>Janeiro</v>
      </c>
      <c r="N1478" s="24" t="e">
        <f t="shared" si="95"/>
        <v>#VALUE!</v>
      </c>
    </row>
    <row r="1479" spans="10:14" ht="57" customHeight="1" x14ac:dyDescent="0.2">
      <c r="J1479" s="29">
        <f t="shared" si="92"/>
        <v>0</v>
      </c>
      <c r="K1479" s="29">
        <f t="shared" si="93"/>
        <v>0</v>
      </c>
      <c r="L1479" s="24">
        <f t="shared" si="94"/>
        <v>1</v>
      </c>
      <c r="M1479" s="24" t="str">
        <f>VLOOKUP(L1479,mês!A:B,2,0)</f>
        <v>Janeiro</v>
      </c>
      <c r="N1479" s="24" t="e">
        <f t="shared" si="95"/>
        <v>#VALUE!</v>
      </c>
    </row>
    <row r="1480" spans="10:14" ht="57" customHeight="1" x14ac:dyDescent="0.2">
      <c r="J1480" s="29">
        <f t="shared" si="92"/>
        <v>0</v>
      </c>
      <c r="K1480" s="29">
        <f t="shared" si="93"/>
        <v>0</v>
      </c>
      <c r="L1480" s="24">
        <f t="shared" si="94"/>
        <v>1</v>
      </c>
      <c r="M1480" s="24" t="str">
        <f>VLOOKUP(L1480,mês!A:B,2,0)</f>
        <v>Janeiro</v>
      </c>
      <c r="N1480" s="24" t="e">
        <f t="shared" si="95"/>
        <v>#VALUE!</v>
      </c>
    </row>
    <row r="1481" spans="10:14" ht="57" customHeight="1" x14ac:dyDescent="0.2">
      <c r="J1481" s="29">
        <f t="shared" si="92"/>
        <v>0</v>
      </c>
      <c r="K1481" s="29">
        <f t="shared" si="93"/>
        <v>0</v>
      </c>
      <c r="L1481" s="24">
        <f t="shared" si="94"/>
        <v>1</v>
      </c>
      <c r="M1481" s="24" t="str">
        <f>VLOOKUP(L1481,mês!A:B,2,0)</f>
        <v>Janeiro</v>
      </c>
      <c r="N1481" s="24" t="e">
        <f t="shared" si="95"/>
        <v>#VALUE!</v>
      </c>
    </row>
    <row r="1482" spans="10:14" ht="57" customHeight="1" x14ac:dyDescent="0.2">
      <c r="J1482" s="29">
        <f t="shared" si="92"/>
        <v>0</v>
      </c>
      <c r="K1482" s="29">
        <f t="shared" si="93"/>
        <v>0</v>
      </c>
      <c r="L1482" s="24">
        <f t="shared" si="94"/>
        <v>1</v>
      </c>
      <c r="M1482" s="24" t="str">
        <f>VLOOKUP(L1482,mês!A:B,2,0)</f>
        <v>Janeiro</v>
      </c>
      <c r="N1482" s="24" t="e">
        <f t="shared" si="95"/>
        <v>#VALUE!</v>
      </c>
    </row>
    <row r="1483" spans="10:14" ht="57" customHeight="1" x14ac:dyDescent="0.2">
      <c r="J1483" s="29">
        <f t="shared" si="92"/>
        <v>0</v>
      </c>
      <c r="K1483" s="29">
        <f t="shared" si="93"/>
        <v>0</v>
      </c>
      <c r="L1483" s="24">
        <f t="shared" si="94"/>
        <v>1</v>
      </c>
      <c r="M1483" s="24" t="str">
        <f>VLOOKUP(L1483,mês!A:B,2,0)</f>
        <v>Janeiro</v>
      </c>
      <c r="N1483" s="24" t="e">
        <f t="shared" si="95"/>
        <v>#VALUE!</v>
      </c>
    </row>
    <row r="1484" spans="10:14" ht="57" customHeight="1" x14ac:dyDescent="0.2">
      <c r="J1484" s="29">
        <f t="shared" si="92"/>
        <v>0</v>
      </c>
      <c r="K1484" s="29">
        <f t="shared" si="93"/>
        <v>0</v>
      </c>
      <c r="L1484" s="24">
        <f t="shared" si="94"/>
        <v>1</v>
      </c>
      <c r="M1484" s="24" t="str">
        <f>VLOOKUP(L1484,mês!A:B,2,0)</f>
        <v>Janeiro</v>
      </c>
      <c r="N1484" s="24" t="e">
        <f t="shared" si="95"/>
        <v>#VALUE!</v>
      </c>
    </row>
    <row r="1485" spans="10:14" ht="57" customHeight="1" x14ac:dyDescent="0.2">
      <c r="J1485" s="29">
        <f t="shared" si="92"/>
        <v>0</v>
      </c>
      <c r="K1485" s="29">
        <f t="shared" si="93"/>
        <v>0</v>
      </c>
      <c r="L1485" s="24">
        <f t="shared" si="94"/>
        <v>1</v>
      </c>
      <c r="M1485" s="24" t="str">
        <f>VLOOKUP(L1485,mês!A:B,2,0)</f>
        <v>Janeiro</v>
      </c>
      <c r="N1485" s="24" t="e">
        <f t="shared" si="95"/>
        <v>#VALUE!</v>
      </c>
    </row>
    <row r="1486" spans="10:14" ht="57" customHeight="1" x14ac:dyDescent="0.2">
      <c r="J1486" s="29">
        <f t="shared" si="92"/>
        <v>0</v>
      </c>
      <c r="K1486" s="29">
        <f t="shared" si="93"/>
        <v>0</v>
      </c>
      <c r="L1486" s="24">
        <f t="shared" si="94"/>
        <v>1</v>
      </c>
      <c r="M1486" s="24" t="str">
        <f>VLOOKUP(L1486,mês!A:B,2,0)</f>
        <v>Janeiro</v>
      </c>
      <c r="N1486" s="24" t="e">
        <f t="shared" si="95"/>
        <v>#VALUE!</v>
      </c>
    </row>
    <row r="1487" spans="10:14" ht="57" customHeight="1" x14ac:dyDescent="0.2">
      <c r="J1487" s="29">
        <f t="shared" si="92"/>
        <v>0</v>
      </c>
      <c r="K1487" s="29">
        <f t="shared" si="93"/>
        <v>0</v>
      </c>
      <c r="L1487" s="24">
        <f t="shared" si="94"/>
        <v>1</v>
      </c>
      <c r="M1487" s="24" t="str">
        <f>VLOOKUP(L1487,mês!A:B,2,0)</f>
        <v>Janeiro</v>
      </c>
      <c r="N1487" s="24" t="e">
        <f t="shared" si="95"/>
        <v>#VALUE!</v>
      </c>
    </row>
    <row r="1488" spans="10:14" ht="57" customHeight="1" x14ac:dyDescent="0.2">
      <c r="J1488" s="29">
        <f t="shared" si="92"/>
        <v>0</v>
      </c>
      <c r="K1488" s="29">
        <f t="shared" si="93"/>
        <v>0</v>
      </c>
      <c r="L1488" s="24">
        <f t="shared" si="94"/>
        <v>1</v>
      </c>
      <c r="M1488" s="24" t="str">
        <f>VLOOKUP(L1488,mês!A:B,2,0)</f>
        <v>Janeiro</v>
      </c>
      <c r="N1488" s="24" t="e">
        <f t="shared" si="95"/>
        <v>#VALUE!</v>
      </c>
    </row>
    <row r="1489" spans="10:14" ht="57" customHeight="1" x14ac:dyDescent="0.2">
      <c r="J1489" s="29">
        <f t="shared" si="92"/>
        <v>0</v>
      </c>
      <c r="K1489" s="29">
        <f t="shared" si="93"/>
        <v>0</v>
      </c>
      <c r="L1489" s="24">
        <f t="shared" si="94"/>
        <v>1</v>
      </c>
      <c r="M1489" s="24" t="str">
        <f>VLOOKUP(L1489,mês!A:B,2,0)</f>
        <v>Janeiro</v>
      </c>
      <c r="N1489" s="24" t="e">
        <f t="shared" si="95"/>
        <v>#VALUE!</v>
      </c>
    </row>
    <row r="1490" spans="10:14" ht="57" customHeight="1" x14ac:dyDescent="0.2">
      <c r="J1490" s="29">
        <f t="shared" si="92"/>
        <v>0</v>
      </c>
      <c r="K1490" s="29">
        <f t="shared" si="93"/>
        <v>0</v>
      </c>
      <c r="L1490" s="24">
        <f t="shared" si="94"/>
        <v>1</v>
      </c>
      <c r="M1490" s="24" t="str">
        <f>VLOOKUP(L1490,mês!A:B,2,0)</f>
        <v>Janeiro</v>
      </c>
      <c r="N1490" s="24" t="e">
        <f t="shared" si="95"/>
        <v>#VALUE!</v>
      </c>
    </row>
    <row r="1491" spans="10:14" ht="57" customHeight="1" x14ac:dyDescent="0.2">
      <c r="J1491" s="29">
        <f t="shared" si="92"/>
        <v>0</v>
      </c>
      <c r="K1491" s="29">
        <f t="shared" si="93"/>
        <v>0</v>
      </c>
      <c r="L1491" s="24">
        <f t="shared" si="94"/>
        <v>1</v>
      </c>
      <c r="M1491" s="24" t="str">
        <f>VLOOKUP(L1491,mês!A:B,2,0)</f>
        <v>Janeiro</v>
      </c>
      <c r="N1491" s="24" t="e">
        <f t="shared" si="95"/>
        <v>#VALUE!</v>
      </c>
    </row>
    <row r="1492" spans="10:14" ht="57" customHeight="1" x14ac:dyDescent="0.2">
      <c r="J1492" s="29">
        <f t="shared" si="92"/>
        <v>0</v>
      </c>
      <c r="K1492" s="29">
        <f t="shared" si="93"/>
        <v>0</v>
      </c>
      <c r="L1492" s="24">
        <f t="shared" si="94"/>
        <v>1</v>
      </c>
      <c r="M1492" s="24" t="str">
        <f>VLOOKUP(L1492,mês!A:B,2,0)</f>
        <v>Janeiro</v>
      </c>
      <c r="N1492" s="24" t="e">
        <f t="shared" si="95"/>
        <v>#VALUE!</v>
      </c>
    </row>
    <row r="1493" spans="10:14" ht="57" customHeight="1" x14ac:dyDescent="0.2">
      <c r="J1493" s="29">
        <f t="shared" si="92"/>
        <v>0</v>
      </c>
      <c r="K1493" s="29">
        <f t="shared" si="93"/>
        <v>0</v>
      </c>
      <c r="L1493" s="24">
        <f t="shared" si="94"/>
        <v>1</v>
      </c>
      <c r="M1493" s="24" t="str">
        <f>VLOOKUP(L1493,mês!A:B,2,0)</f>
        <v>Janeiro</v>
      </c>
      <c r="N1493" s="24" t="e">
        <f t="shared" si="95"/>
        <v>#VALUE!</v>
      </c>
    </row>
    <row r="1494" spans="10:14" ht="57" customHeight="1" x14ac:dyDescent="0.2">
      <c r="J1494" s="29">
        <f t="shared" si="92"/>
        <v>0</v>
      </c>
      <c r="K1494" s="29">
        <f t="shared" si="93"/>
        <v>0</v>
      </c>
      <c r="L1494" s="24">
        <f t="shared" si="94"/>
        <v>1</v>
      </c>
      <c r="M1494" s="24" t="str">
        <f>VLOOKUP(L1494,mês!A:B,2,0)</f>
        <v>Janeiro</v>
      </c>
      <c r="N1494" s="24" t="e">
        <f t="shared" si="95"/>
        <v>#VALUE!</v>
      </c>
    </row>
    <row r="1495" spans="10:14" ht="57" customHeight="1" x14ac:dyDescent="0.2">
      <c r="J1495" s="29">
        <f t="shared" si="92"/>
        <v>0</v>
      </c>
      <c r="K1495" s="29">
        <f t="shared" si="93"/>
        <v>0</v>
      </c>
      <c r="L1495" s="24">
        <f t="shared" si="94"/>
        <v>1</v>
      </c>
      <c r="M1495" s="24" t="str">
        <f>VLOOKUP(L1495,mês!A:B,2,0)</f>
        <v>Janeiro</v>
      </c>
      <c r="N1495" s="24" t="e">
        <f t="shared" si="95"/>
        <v>#VALUE!</v>
      </c>
    </row>
    <row r="1496" spans="10:14" ht="57" customHeight="1" x14ac:dyDescent="0.2">
      <c r="J1496" s="29">
        <f t="shared" si="92"/>
        <v>0</v>
      </c>
      <c r="K1496" s="29">
        <f t="shared" si="93"/>
        <v>0</v>
      </c>
      <c r="L1496" s="24">
        <f t="shared" si="94"/>
        <v>1</v>
      </c>
      <c r="M1496" s="24" t="str">
        <f>VLOOKUP(L1496,mês!A:B,2,0)</f>
        <v>Janeiro</v>
      </c>
      <c r="N1496" s="24" t="e">
        <f t="shared" si="95"/>
        <v>#VALUE!</v>
      </c>
    </row>
    <row r="1497" spans="10:14" ht="57" customHeight="1" x14ac:dyDescent="0.2">
      <c r="J1497" s="29">
        <f t="shared" si="92"/>
        <v>0</v>
      </c>
      <c r="K1497" s="29">
        <f t="shared" si="93"/>
        <v>0</v>
      </c>
      <c r="L1497" s="24">
        <f t="shared" si="94"/>
        <v>1</v>
      </c>
      <c r="M1497" s="24" t="str">
        <f>VLOOKUP(L1497,mês!A:B,2,0)</f>
        <v>Janeiro</v>
      </c>
      <c r="N1497" s="24" t="e">
        <f t="shared" si="95"/>
        <v>#VALUE!</v>
      </c>
    </row>
    <row r="1498" spans="10:14" ht="57" customHeight="1" x14ac:dyDescent="0.2">
      <c r="J1498" s="29">
        <f t="shared" si="92"/>
        <v>0</v>
      </c>
      <c r="K1498" s="29">
        <f t="shared" si="93"/>
        <v>0</v>
      </c>
      <c r="L1498" s="24">
        <f t="shared" si="94"/>
        <v>1</v>
      </c>
      <c r="M1498" s="24" t="str">
        <f>VLOOKUP(L1498,mês!A:B,2,0)</f>
        <v>Janeiro</v>
      </c>
      <c r="N1498" s="24" t="e">
        <f t="shared" si="95"/>
        <v>#VALUE!</v>
      </c>
    </row>
    <row r="1499" spans="10:14" ht="57" customHeight="1" x14ac:dyDescent="0.2">
      <c r="J1499" s="29">
        <f t="shared" si="92"/>
        <v>0</v>
      </c>
      <c r="K1499" s="29">
        <f t="shared" si="93"/>
        <v>0</v>
      </c>
      <c r="L1499" s="24">
        <f t="shared" si="94"/>
        <v>1</v>
      </c>
      <c r="M1499" s="24" t="str">
        <f>VLOOKUP(L1499,mês!A:B,2,0)</f>
        <v>Janeiro</v>
      </c>
      <c r="N1499" s="24" t="e">
        <f t="shared" si="95"/>
        <v>#VALUE!</v>
      </c>
    </row>
    <row r="1500" spans="10:14" ht="57" customHeight="1" x14ac:dyDescent="0.2">
      <c r="J1500" s="29">
        <f t="shared" si="92"/>
        <v>0</v>
      </c>
      <c r="K1500" s="29">
        <f t="shared" si="93"/>
        <v>0</v>
      </c>
      <c r="L1500" s="24">
        <f t="shared" si="94"/>
        <v>1</v>
      </c>
      <c r="M1500" s="24" t="str">
        <f>VLOOKUP(L1500,mês!A:B,2,0)</f>
        <v>Janeiro</v>
      </c>
      <c r="N1500" s="24" t="e">
        <f t="shared" si="95"/>
        <v>#VALUE!</v>
      </c>
    </row>
    <row r="1501" spans="10:14" ht="57" customHeight="1" x14ac:dyDescent="0.2">
      <c r="J1501" s="29">
        <f t="shared" si="92"/>
        <v>0</v>
      </c>
      <c r="K1501" s="29">
        <f t="shared" si="93"/>
        <v>0</v>
      </c>
      <c r="L1501" s="24">
        <f t="shared" si="94"/>
        <v>1</v>
      </c>
      <c r="M1501" s="24" t="str">
        <f>VLOOKUP(L1501,mês!A:B,2,0)</f>
        <v>Janeiro</v>
      </c>
      <c r="N1501" s="24" t="e">
        <f t="shared" si="95"/>
        <v>#VALUE!</v>
      </c>
    </row>
    <row r="1502" spans="10:14" ht="57" customHeight="1" x14ac:dyDescent="0.2">
      <c r="J1502" s="29">
        <f t="shared" si="92"/>
        <v>0</v>
      </c>
      <c r="K1502" s="29">
        <f t="shared" si="93"/>
        <v>0</v>
      </c>
      <c r="L1502" s="24">
        <f t="shared" si="94"/>
        <v>1</v>
      </c>
      <c r="M1502" s="24" t="str">
        <f>VLOOKUP(L1502,mês!A:B,2,0)</f>
        <v>Janeiro</v>
      </c>
      <c r="N1502" s="24" t="e">
        <f t="shared" si="95"/>
        <v>#VALUE!</v>
      </c>
    </row>
    <row r="1503" spans="10:14" ht="57" customHeight="1" x14ac:dyDescent="0.2">
      <c r="J1503" s="29">
        <f t="shared" si="92"/>
        <v>0</v>
      </c>
      <c r="K1503" s="29">
        <f t="shared" si="93"/>
        <v>0</v>
      </c>
      <c r="L1503" s="24">
        <f t="shared" si="94"/>
        <v>1</v>
      </c>
      <c r="M1503" s="24" t="str">
        <f>VLOOKUP(L1503,mês!A:B,2,0)</f>
        <v>Janeiro</v>
      </c>
      <c r="N1503" s="24" t="e">
        <f t="shared" si="95"/>
        <v>#VALUE!</v>
      </c>
    </row>
    <row r="1504" spans="10:14" ht="57" customHeight="1" x14ac:dyDescent="0.2">
      <c r="J1504" s="29">
        <f t="shared" si="92"/>
        <v>0</v>
      </c>
      <c r="K1504" s="29">
        <f t="shared" si="93"/>
        <v>0</v>
      </c>
      <c r="L1504" s="24">
        <f t="shared" si="94"/>
        <v>1</v>
      </c>
      <c r="M1504" s="24" t="str">
        <f>VLOOKUP(L1504,mês!A:B,2,0)</f>
        <v>Janeiro</v>
      </c>
      <c r="N1504" s="24" t="e">
        <f t="shared" si="95"/>
        <v>#VALUE!</v>
      </c>
    </row>
    <row r="1505" spans="10:14" ht="57" customHeight="1" x14ac:dyDescent="0.2">
      <c r="J1505" s="29">
        <f t="shared" si="92"/>
        <v>0</v>
      </c>
      <c r="K1505" s="29">
        <f t="shared" si="93"/>
        <v>0</v>
      </c>
      <c r="L1505" s="24">
        <f t="shared" si="94"/>
        <v>1</v>
      </c>
      <c r="M1505" s="24" t="str">
        <f>VLOOKUP(L1505,mês!A:B,2,0)</f>
        <v>Janeiro</v>
      </c>
      <c r="N1505" s="24" t="e">
        <f t="shared" si="95"/>
        <v>#VALUE!</v>
      </c>
    </row>
    <row r="1506" spans="10:14" ht="57" customHeight="1" x14ac:dyDescent="0.2">
      <c r="J1506" s="29">
        <f t="shared" si="92"/>
        <v>0</v>
      </c>
      <c r="K1506" s="29">
        <f t="shared" si="93"/>
        <v>0</v>
      </c>
      <c r="L1506" s="24">
        <f t="shared" si="94"/>
        <v>1</v>
      </c>
      <c r="M1506" s="24" t="str">
        <f>VLOOKUP(L1506,mês!A:B,2,0)</f>
        <v>Janeiro</v>
      </c>
      <c r="N1506" s="24" t="e">
        <f t="shared" si="95"/>
        <v>#VALUE!</v>
      </c>
    </row>
    <row r="1507" spans="10:14" ht="57" customHeight="1" x14ac:dyDescent="0.2">
      <c r="J1507" s="29">
        <f t="shared" si="92"/>
        <v>0</v>
      </c>
      <c r="K1507" s="29">
        <f t="shared" si="93"/>
        <v>0</v>
      </c>
      <c r="L1507" s="24">
        <f t="shared" si="94"/>
        <v>1</v>
      </c>
      <c r="M1507" s="24" t="str">
        <f>VLOOKUP(L1507,mês!A:B,2,0)</f>
        <v>Janeiro</v>
      </c>
      <c r="N1507" s="24" t="e">
        <f t="shared" si="95"/>
        <v>#VALUE!</v>
      </c>
    </row>
    <row r="1508" spans="10:14" ht="57" customHeight="1" x14ac:dyDescent="0.2">
      <c r="J1508" s="29">
        <f t="shared" si="92"/>
        <v>0</v>
      </c>
      <c r="K1508" s="29">
        <f t="shared" si="93"/>
        <v>0</v>
      </c>
      <c r="L1508" s="24">
        <f t="shared" si="94"/>
        <v>1</v>
      </c>
      <c r="M1508" s="24" t="str">
        <f>VLOOKUP(L1508,mês!A:B,2,0)</f>
        <v>Janeiro</v>
      </c>
      <c r="N1508" s="24" t="e">
        <f t="shared" si="95"/>
        <v>#VALUE!</v>
      </c>
    </row>
    <row r="1509" spans="10:14" ht="57" customHeight="1" x14ac:dyDescent="0.2">
      <c r="J1509" s="29">
        <f t="shared" si="92"/>
        <v>0</v>
      </c>
      <c r="K1509" s="29">
        <f t="shared" si="93"/>
        <v>0</v>
      </c>
      <c r="L1509" s="24">
        <f t="shared" si="94"/>
        <v>1</v>
      </c>
      <c r="M1509" s="24" t="str">
        <f>VLOOKUP(L1509,mês!A:B,2,0)</f>
        <v>Janeiro</v>
      </c>
      <c r="N1509" s="24" t="e">
        <f t="shared" si="95"/>
        <v>#VALUE!</v>
      </c>
    </row>
    <row r="1510" spans="10:14" ht="57" customHeight="1" x14ac:dyDescent="0.2">
      <c r="J1510" s="29">
        <f t="shared" si="92"/>
        <v>0</v>
      </c>
      <c r="K1510" s="29">
        <f t="shared" si="93"/>
        <v>0</v>
      </c>
      <c r="L1510" s="24">
        <f t="shared" si="94"/>
        <v>1</v>
      </c>
      <c r="M1510" s="24" t="str">
        <f>VLOOKUP(L1510,mês!A:B,2,0)</f>
        <v>Janeiro</v>
      </c>
      <c r="N1510" s="24" t="e">
        <f t="shared" si="95"/>
        <v>#VALUE!</v>
      </c>
    </row>
    <row r="1511" spans="10:14" ht="57" customHeight="1" x14ac:dyDescent="0.2">
      <c r="J1511" s="29">
        <f t="shared" si="92"/>
        <v>0</v>
      </c>
      <c r="K1511" s="29">
        <f t="shared" si="93"/>
        <v>0</v>
      </c>
      <c r="L1511" s="24">
        <f t="shared" si="94"/>
        <v>1</v>
      </c>
      <c r="M1511" s="24" t="str">
        <f>VLOOKUP(L1511,mês!A:B,2,0)</f>
        <v>Janeiro</v>
      </c>
      <c r="N1511" s="24" t="e">
        <f t="shared" si="95"/>
        <v>#VALUE!</v>
      </c>
    </row>
    <row r="1512" spans="10:14" ht="57" customHeight="1" x14ac:dyDescent="0.2">
      <c r="J1512" s="29">
        <f t="shared" si="92"/>
        <v>0</v>
      </c>
      <c r="K1512" s="29">
        <f t="shared" si="93"/>
        <v>0</v>
      </c>
      <c r="L1512" s="24">
        <f t="shared" si="94"/>
        <v>1</v>
      </c>
      <c r="M1512" s="24" t="str">
        <f>VLOOKUP(L1512,mês!A:B,2,0)</f>
        <v>Janeiro</v>
      </c>
      <c r="N1512" s="24" t="e">
        <f t="shared" si="95"/>
        <v>#VALUE!</v>
      </c>
    </row>
    <row r="1513" spans="10:14" ht="57" customHeight="1" x14ac:dyDescent="0.2">
      <c r="J1513" s="29">
        <f t="shared" si="92"/>
        <v>0</v>
      </c>
      <c r="K1513" s="29">
        <f t="shared" si="93"/>
        <v>0</v>
      </c>
      <c r="L1513" s="24">
        <f t="shared" si="94"/>
        <v>1</v>
      </c>
      <c r="M1513" s="24" t="str">
        <f>VLOOKUP(L1513,mês!A:B,2,0)</f>
        <v>Janeiro</v>
      </c>
      <c r="N1513" s="24" t="e">
        <f t="shared" si="95"/>
        <v>#VALUE!</v>
      </c>
    </row>
    <row r="1514" spans="10:14" ht="57" customHeight="1" x14ac:dyDescent="0.2">
      <c r="J1514" s="29">
        <f t="shared" si="92"/>
        <v>0</v>
      </c>
      <c r="K1514" s="29">
        <f t="shared" si="93"/>
        <v>0</v>
      </c>
      <c r="L1514" s="24">
        <f t="shared" si="94"/>
        <v>1</v>
      </c>
      <c r="M1514" s="24" t="str">
        <f>VLOOKUP(L1514,mês!A:B,2,0)</f>
        <v>Janeiro</v>
      </c>
      <c r="N1514" s="24" t="e">
        <f t="shared" si="95"/>
        <v>#VALUE!</v>
      </c>
    </row>
    <row r="1515" spans="10:14" ht="57" customHeight="1" x14ac:dyDescent="0.2">
      <c r="J1515" s="29">
        <f t="shared" si="92"/>
        <v>0</v>
      </c>
      <c r="K1515" s="29">
        <f t="shared" si="93"/>
        <v>0</v>
      </c>
      <c r="L1515" s="24">
        <f t="shared" si="94"/>
        <v>1</v>
      </c>
      <c r="M1515" s="24" t="str">
        <f>VLOOKUP(L1515,mês!A:B,2,0)</f>
        <v>Janeiro</v>
      </c>
      <c r="N1515" s="24" t="e">
        <f t="shared" si="95"/>
        <v>#VALUE!</v>
      </c>
    </row>
    <row r="1516" spans="10:14" ht="57" customHeight="1" x14ac:dyDescent="0.2">
      <c r="J1516" s="29">
        <f t="shared" si="92"/>
        <v>0</v>
      </c>
      <c r="K1516" s="29">
        <f t="shared" si="93"/>
        <v>0</v>
      </c>
      <c r="L1516" s="24">
        <f t="shared" si="94"/>
        <v>1</v>
      </c>
      <c r="M1516" s="24" t="str">
        <f>VLOOKUP(L1516,mês!A:B,2,0)</f>
        <v>Janeiro</v>
      </c>
      <c r="N1516" s="24" t="e">
        <f t="shared" si="95"/>
        <v>#VALUE!</v>
      </c>
    </row>
    <row r="1517" spans="10:14" ht="57" customHeight="1" x14ac:dyDescent="0.2">
      <c r="J1517" s="29">
        <f t="shared" si="92"/>
        <v>0</v>
      </c>
      <c r="K1517" s="29">
        <f t="shared" si="93"/>
        <v>0</v>
      </c>
      <c r="L1517" s="24">
        <f t="shared" si="94"/>
        <v>1</v>
      </c>
      <c r="M1517" s="24" t="str">
        <f>VLOOKUP(L1517,mês!A:B,2,0)</f>
        <v>Janeiro</v>
      </c>
      <c r="N1517" s="24" t="e">
        <f t="shared" si="95"/>
        <v>#VALUE!</v>
      </c>
    </row>
    <row r="1518" spans="10:14" ht="57" customHeight="1" x14ac:dyDescent="0.2">
      <c r="J1518" s="29">
        <f t="shared" si="92"/>
        <v>0</v>
      </c>
      <c r="K1518" s="29">
        <f t="shared" si="93"/>
        <v>0</v>
      </c>
      <c r="L1518" s="24">
        <f t="shared" si="94"/>
        <v>1</v>
      </c>
      <c r="M1518" s="24" t="str">
        <f>VLOOKUP(L1518,mês!A:B,2,0)</f>
        <v>Janeiro</v>
      </c>
      <c r="N1518" s="24" t="e">
        <f t="shared" si="95"/>
        <v>#VALUE!</v>
      </c>
    </row>
    <row r="1519" spans="10:14" ht="57" customHeight="1" x14ac:dyDescent="0.2">
      <c r="J1519" s="29">
        <f t="shared" si="92"/>
        <v>0</v>
      </c>
      <c r="K1519" s="29">
        <f t="shared" si="93"/>
        <v>0</v>
      </c>
      <c r="L1519" s="24">
        <f t="shared" si="94"/>
        <v>1</v>
      </c>
      <c r="M1519" s="24" t="str">
        <f>VLOOKUP(L1519,mês!A:B,2,0)</f>
        <v>Janeiro</v>
      </c>
      <c r="N1519" s="24" t="e">
        <f t="shared" si="95"/>
        <v>#VALUE!</v>
      </c>
    </row>
    <row r="1520" spans="10:14" ht="57" customHeight="1" x14ac:dyDescent="0.2">
      <c r="J1520" s="29">
        <f t="shared" si="92"/>
        <v>0</v>
      </c>
      <c r="K1520" s="29">
        <f t="shared" si="93"/>
        <v>0</v>
      </c>
      <c r="L1520" s="24">
        <f t="shared" si="94"/>
        <v>1</v>
      </c>
      <c r="M1520" s="24" t="str">
        <f>VLOOKUP(L1520,mês!A:B,2,0)</f>
        <v>Janeiro</v>
      </c>
      <c r="N1520" s="24" t="e">
        <f t="shared" si="95"/>
        <v>#VALUE!</v>
      </c>
    </row>
    <row r="1521" spans="10:14" ht="57" customHeight="1" x14ac:dyDescent="0.2">
      <c r="J1521" s="29">
        <f t="shared" si="92"/>
        <v>0</v>
      </c>
      <c r="K1521" s="29">
        <f t="shared" si="93"/>
        <v>0</v>
      </c>
      <c r="L1521" s="24">
        <f t="shared" si="94"/>
        <v>1</v>
      </c>
      <c r="M1521" s="24" t="str">
        <f>VLOOKUP(L1521,mês!A:B,2,0)</f>
        <v>Janeiro</v>
      </c>
      <c r="N1521" s="24" t="e">
        <f t="shared" si="95"/>
        <v>#VALUE!</v>
      </c>
    </row>
    <row r="1522" spans="10:14" ht="57" customHeight="1" x14ac:dyDescent="0.2">
      <c r="J1522" s="29">
        <f t="shared" si="92"/>
        <v>0</v>
      </c>
      <c r="K1522" s="29">
        <f t="shared" si="93"/>
        <v>0</v>
      </c>
      <c r="L1522" s="24">
        <f t="shared" si="94"/>
        <v>1</v>
      </c>
      <c r="M1522" s="24" t="str">
        <f>VLOOKUP(L1522,mês!A:B,2,0)</f>
        <v>Janeiro</v>
      </c>
      <c r="N1522" s="24" t="e">
        <f t="shared" si="95"/>
        <v>#VALUE!</v>
      </c>
    </row>
    <row r="1523" spans="10:14" ht="57" customHeight="1" x14ac:dyDescent="0.2">
      <c r="J1523" s="29">
        <f t="shared" si="92"/>
        <v>0</v>
      </c>
      <c r="K1523" s="29">
        <f t="shared" si="93"/>
        <v>0</v>
      </c>
      <c r="L1523" s="24">
        <f t="shared" si="94"/>
        <v>1</v>
      </c>
      <c r="M1523" s="24" t="str">
        <f>VLOOKUP(L1523,mês!A:B,2,0)</f>
        <v>Janeiro</v>
      </c>
      <c r="N1523" s="24" t="e">
        <f t="shared" si="95"/>
        <v>#VALUE!</v>
      </c>
    </row>
    <row r="1524" spans="10:14" ht="57" customHeight="1" x14ac:dyDescent="0.2">
      <c r="J1524" s="29">
        <f t="shared" si="92"/>
        <v>0</v>
      </c>
      <c r="K1524" s="29">
        <f t="shared" si="93"/>
        <v>0</v>
      </c>
      <c r="L1524" s="24">
        <f t="shared" si="94"/>
        <v>1</v>
      </c>
      <c r="M1524" s="24" t="str">
        <f>VLOOKUP(L1524,mês!A:B,2,0)</f>
        <v>Janeiro</v>
      </c>
      <c r="N1524" s="24" t="e">
        <f t="shared" si="95"/>
        <v>#VALUE!</v>
      </c>
    </row>
    <row r="1525" spans="10:14" ht="57" customHeight="1" x14ac:dyDescent="0.2">
      <c r="J1525" s="29">
        <f t="shared" si="92"/>
        <v>0</v>
      </c>
      <c r="K1525" s="29">
        <f t="shared" si="93"/>
        <v>0</v>
      </c>
      <c r="L1525" s="24">
        <f t="shared" si="94"/>
        <v>1</v>
      </c>
      <c r="M1525" s="24" t="str">
        <f>VLOOKUP(L1525,mês!A:B,2,0)</f>
        <v>Janeiro</v>
      </c>
      <c r="N1525" s="24" t="e">
        <f t="shared" si="95"/>
        <v>#VALUE!</v>
      </c>
    </row>
    <row r="1526" spans="10:14" ht="57" customHeight="1" x14ac:dyDescent="0.2">
      <c r="J1526" s="29">
        <f t="shared" si="92"/>
        <v>0</v>
      </c>
      <c r="K1526" s="29">
        <f t="shared" si="93"/>
        <v>0</v>
      </c>
      <c r="L1526" s="24">
        <f t="shared" si="94"/>
        <v>1</v>
      </c>
      <c r="M1526" s="24" t="str">
        <f>VLOOKUP(L1526,mês!A:B,2,0)</f>
        <v>Janeiro</v>
      </c>
      <c r="N1526" s="24" t="e">
        <f t="shared" si="95"/>
        <v>#VALUE!</v>
      </c>
    </row>
    <row r="1527" spans="10:14" ht="57" customHeight="1" x14ac:dyDescent="0.2">
      <c r="J1527" s="29">
        <f t="shared" si="92"/>
        <v>0</v>
      </c>
      <c r="K1527" s="29">
        <f t="shared" si="93"/>
        <v>0</v>
      </c>
      <c r="L1527" s="24">
        <f t="shared" si="94"/>
        <v>1</v>
      </c>
      <c r="M1527" s="24" t="str">
        <f>VLOOKUP(L1527,mês!A:B,2,0)</f>
        <v>Janeiro</v>
      </c>
      <c r="N1527" s="24" t="e">
        <f t="shared" si="95"/>
        <v>#VALUE!</v>
      </c>
    </row>
    <row r="1528" spans="10:14" ht="57" customHeight="1" x14ac:dyDescent="0.2">
      <c r="J1528" s="29">
        <f t="shared" si="92"/>
        <v>0</v>
      </c>
      <c r="K1528" s="29">
        <f t="shared" si="93"/>
        <v>0</v>
      </c>
      <c r="L1528" s="24">
        <f t="shared" si="94"/>
        <v>1</v>
      </c>
      <c r="M1528" s="24" t="str">
        <f>VLOOKUP(L1528,mês!A:B,2,0)</f>
        <v>Janeiro</v>
      </c>
      <c r="N1528" s="24" t="e">
        <f t="shared" si="95"/>
        <v>#VALUE!</v>
      </c>
    </row>
    <row r="1529" spans="10:14" ht="57" customHeight="1" x14ac:dyDescent="0.2">
      <c r="J1529" s="29">
        <f t="shared" si="92"/>
        <v>0</v>
      </c>
      <c r="K1529" s="29">
        <f t="shared" si="93"/>
        <v>0</v>
      </c>
      <c r="L1529" s="24">
        <f t="shared" si="94"/>
        <v>1</v>
      </c>
      <c r="M1529" s="24" t="str">
        <f>VLOOKUP(L1529,mês!A:B,2,0)</f>
        <v>Janeiro</v>
      </c>
      <c r="N1529" s="24" t="e">
        <f t="shared" si="95"/>
        <v>#VALUE!</v>
      </c>
    </row>
    <row r="1530" spans="10:14" ht="57" customHeight="1" x14ac:dyDescent="0.2">
      <c r="J1530" s="29">
        <f t="shared" si="92"/>
        <v>0</v>
      </c>
      <c r="K1530" s="29">
        <f t="shared" si="93"/>
        <v>0</v>
      </c>
      <c r="L1530" s="24">
        <f t="shared" si="94"/>
        <v>1</v>
      </c>
      <c r="M1530" s="24" t="str">
        <f>VLOOKUP(L1530,mês!A:B,2,0)</f>
        <v>Janeiro</v>
      </c>
      <c r="N1530" s="24" t="e">
        <f t="shared" si="95"/>
        <v>#VALUE!</v>
      </c>
    </row>
    <row r="1531" spans="10:14" ht="57" customHeight="1" x14ac:dyDescent="0.2">
      <c r="J1531" s="29">
        <f t="shared" si="92"/>
        <v>0</v>
      </c>
      <c r="K1531" s="29">
        <f t="shared" si="93"/>
        <v>0</v>
      </c>
      <c r="L1531" s="24">
        <f t="shared" si="94"/>
        <v>1</v>
      </c>
      <c r="M1531" s="24" t="str">
        <f>VLOOKUP(L1531,mês!A:B,2,0)</f>
        <v>Janeiro</v>
      </c>
      <c r="N1531" s="24" t="e">
        <f t="shared" si="95"/>
        <v>#VALUE!</v>
      </c>
    </row>
    <row r="1532" spans="10:14" ht="57" customHeight="1" x14ac:dyDescent="0.2">
      <c r="J1532" s="29">
        <f t="shared" si="92"/>
        <v>0</v>
      </c>
      <c r="K1532" s="29">
        <f t="shared" si="93"/>
        <v>0</v>
      </c>
      <c r="L1532" s="24">
        <f t="shared" si="94"/>
        <v>1</v>
      </c>
      <c r="M1532" s="24" t="str">
        <f>VLOOKUP(L1532,mês!A:B,2,0)</f>
        <v>Janeiro</v>
      </c>
      <c r="N1532" s="24" t="e">
        <f t="shared" si="95"/>
        <v>#VALUE!</v>
      </c>
    </row>
    <row r="1533" spans="10:14" ht="57" customHeight="1" x14ac:dyDescent="0.2">
      <c r="J1533" s="29">
        <f t="shared" si="92"/>
        <v>0</v>
      </c>
      <c r="K1533" s="29">
        <f t="shared" si="93"/>
        <v>0</v>
      </c>
      <c r="L1533" s="24">
        <f t="shared" si="94"/>
        <v>1</v>
      </c>
      <c r="M1533" s="24" t="str">
        <f>VLOOKUP(L1533,mês!A:B,2,0)</f>
        <v>Janeiro</v>
      </c>
      <c r="N1533" s="24" t="e">
        <f t="shared" si="95"/>
        <v>#VALUE!</v>
      </c>
    </row>
    <row r="1534" spans="10:14" ht="57" customHeight="1" x14ac:dyDescent="0.2">
      <c r="J1534" s="29">
        <f t="shared" si="92"/>
        <v>0</v>
      </c>
      <c r="K1534" s="29">
        <f t="shared" si="93"/>
        <v>0</v>
      </c>
      <c r="L1534" s="24">
        <f t="shared" si="94"/>
        <v>1</v>
      </c>
      <c r="M1534" s="24" t="str">
        <f>VLOOKUP(L1534,mês!A:B,2,0)</f>
        <v>Janeiro</v>
      </c>
      <c r="N1534" s="24" t="e">
        <f t="shared" si="95"/>
        <v>#VALUE!</v>
      </c>
    </row>
    <row r="1535" spans="10:14" ht="57" customHeight="1" x14ac:dyDescent="0.2">
      <c r="J1535" s="29">
        <f t="shared" si="92"/>
        <v>0</v>
      </c>
      <c r="K1535" s="29">
        <f t="shared" si="93"/>
        <v>0</v>
      </c>
      <c r="L1535" s="24">
        <f t="shared" si="94"/>
        <v>1</v>
      </c>
      <c r="M1535" s="24" t="str">
        <f>VLOOKUP(L1535,mês!A:B,2,0)</f>
        <v>Janeiro</v>
      </c>
      <c r="N1535" s="24" t="e">
        <f t="shared" si="95"/>
        <v>#VALUE!</v>
      </c>
    </row>
    <row r="1536" spans="10:14" ht="57" customHeight="1" x14ac:dyDescent="0.2">
      <c r="J1536" s="29">
        <f t="shared" si="92"/>
        <v>0</v>
      </c>
      <c r="K1536" s="29">
        <f t="shared" si="93"/>
        <v>0</v>
      </c>
      <c r="L1536" s="24">
        <f t="shared" si="94"/>
        <v>1</v>
      </c>
      <c r="M1536" s="24" t="str">
        <f>VLOOKUP(L1536,mês!A:B,2,0)</f>
        <v>Janeiro</v>
      </c>
      <c r="N1536" s="24" t="e">
        <f t="shared" si="95"/>
        <v>#VALUE!</v>
      </c>
    </row>
    <row r="1537" spans="10:14" ht="57" customHeight="1" x14ac:dyDescent="0.2">
      <c r="J1537" s="29">
        <f t="shared" si="92"/>
        <v>0</v>
      </c>
      <c r="K1537" s="29">
        <f t="shared" si="93"/>
        <v>0</v>
      </c>
      <c r="L1537" s="24">
        <f t="shared" si="94"/>
        <v>1</v>
      </c>
      <c r="M1537" s="24" t="str">
        <f>VLOOKUP(L1537,mês!A:B,2,0)</f>
        <v>Janeiro</v>
      </c>
      <c r="N1537" s="24" t="e">
        <f t="shared" si="95"/>
        <v>#VALUE!</v>
      </c>
    </row>
    <row r="1538" spans="10:14" ht="57" customHeight="1" x14ac:dyDescent="0.2">
      <c r="J1538" s="29">
        <f t="shared" si="92"/>
        <v>0</v>
      </c>
      <c r="K1538" s="29">
        <f t="shared" si="93"/>
        <v>0</v>
      </c>
      <c r="L1538" s="24">
        <f t="shared" si="94"/>
        <v>1</v>
      </c>
      <c r="M1538" s="24" t="str">
        <f>VLOOKUP(L1538,mês!A:B,2,0)</f>
        <v>Janeiro</v>
      </c>
      <c r="N1538" s="24" t="e">
        <f t="shared" si="95"/>
        <v>#VALUE!</v>
      </c>
    </row>
    <row r="1539" spans="10:14" ht="57" customHeight="1" x14ac:dyDescent="0.2">
      <c r="J1539" s="29">
        <f t="shared" ref="J1539:J1602" si="96">IF(G1539="Não",0,H1539)</f>
        <v>0</v>
      </c>
      <c r="K1539" s="29">
        <f t="shared" ref="K1539:K1602" si="97">IF(G1539="Não",H1539,0)</f>
        <v>0</v>
      </c>
      <c r="L1539" s="24">
        <f t="shared" ref="L1539:L1602" si="98">MONTH(B1539)</f>
        <v>1</v>
      </c>
      <c r="M1539" s="24" t="str">
        <f>VLOOKUP(L1539,mês!A:B,2,0)</f>
        <v>Janeiro</v>
      </c>
      <c r="N1539" s="24" t="e">
        <f t="shared" ref="N1539:N1602" si="99">LEFT(A1539,SEARCH("-",A1539)-1)</f>
        <v>#VALUE!</v>
      </c>
    </row>
    <row r="1540" spans="10:14" ht="57" customHeight="1" x14ac:dyDescent="0.2">
      <c r="J1540" s="29">
        <f t="shared" si="96"/>
        <v>0</v>
      </c>
      <c r="K1540" s="29">
        <f t="shared" si="97"/>
        <v>0</v>
      </c>
      <c r="L1540" s="24">
        <f t="shared" si="98"/>
        <v>1</v>
      </c>
      <c r="M1540" s="24" t="str">
        <f>VLOOKUP(L1540,mês!A:B,2,0)</f>
        <v>Janeiro</v>
      </c>
      <c r="N1540" s="24" t="e">
        <f t="shared" si="99"/>
        <v>#VALUE!</v>
      </c>
    </row>
    <row r="1541" spans="10:14" ht="57" customHeight="1" x14ac:dyDescent="0.2">
      <c r="J1541" s="29">
        <f t="shared" si="96"/>
        <v>0</v>
      </c>
      <c r="K1541" s="29">
        <f t="shared" si="97"/>
        <v>0</v>
      </c>
      <c r="L1541" s="24">
        <f t="shared" si="98"/>
        <v>1</v>
      </c>
      <c r="M1541" s="24" t="str">
        <f>VLOOKUP(L1541,mês!A:B,2,0)</f>
        <v>Janeiro</v>
      </c>
      <c r="N1541" s="24" t="e">
        <f t="shared" si="99"/>
        <v>#VALUE!</v>
      </c>
    </row>
    <row r="1542" spans="10:14" ht="57" customHeight="1" x14ac:dyDescent="0.2">
      <c r="J1542" s="29">
        <f t="shared" si="96"/>
        <v>0</v>
      </c>
      <c r="K1542" s="29">
        <f t="shared" si="97"/>
        <v>0</v>
      </c>
      <c r="L1542" s="24">
        <f t="shared" si="98"/>
        <v>1</v>
      </c>
      <c r="M1542" s="24" t="str">
        <f>VLOOKUP(L1542,mês!A:B,2,0)</f>
        <v>Janeiro</v>
      </c>
      <c r="N1542" s="24" t="e">
        <f t="shared" si="99"/>
        <v>#VALUE!</v>
      </c>
    </row>
    <row r="1543" spans="10:14" ht="57" customHeight="1" x14ac:dyDescent="0.2">
      <c r="J1543" s="29">
        <f t="shared" si="96"/>
        <v>0</v>
      </c>
      <c r="K1543" s="29">
        <f t="shared" si="97"/>
        <v>0</v>
      </c>
      <c r="L1543" s="24">
        <f t="shared" si="98"/>
        <v>1</v>
      </c>
      <c r="M1543" s="24" t="str">
        <f>VLOOKUP(L1543,mês!A:B,2,0)</f>
        <v>Janeiro</v>
      </c>
      <c r="N1543" s="24" t="e">
        <f t="shared" si="99"/>
        <v>#VALUE!</v>
      </c>
    </row>
    <row r="1544" spans="10:14" ht="57" customHeight="1" x14ac:dyDescent="0.2">
      <c r="J1544" s="29">
        <f t="shared" si="96"/>
        <v>0</v>
      </c>
      <c r="K1544" s="29">
        <f t="shared" si="97"/>
        <v>0</v>
      </c>
      <c r="L1544" s="24">
        <f t="shared" si="98"/>
        <v>1</v>
      </c>
      <c r="M1544" s="24" t="str">
        <f>VLOOKUP(L1544,mês!A:B,2,0)</f>
        <v>Janeiro</v>
      </c>
      <c r="N1544" s="24" t="e">
        <f t="shared" si="99"/>
        <v>#VALUE!</v>
      </c>
    </row>
    <row r="1545" spans="10:14" ht="57" customHeight="1" x14ac:dyDescent="0.2">
      <c r="J1545" s="29">
        <f t="shared" si="96"/>
        <v>0</v>
      </c>
      <c r="K1545" s="29">
        <f t="shared" si="97"/>
        <v>0</v>
      </c>
      <c r="L1545" s="24">
        <f t="shared" si="98"/>
        <v>1</v>
      </c>
      <c r="M1545" s="24" t="str">
        <f>VLOOKUP(L1545,mês!A:B,2,0)</f>
        <v>Janeiro</v>
      </c>
      <c r="N1545" s="24" t="e">
        <f t="shared" si="99"/>
        <v>#VALUE!</v>
      </c>
    </row>
    <row r="1546" spans="10:14" ht="57" customHeight="1" x14ac:dyDescent="0.2">
      <c r="J1546" s="29">
        <f t="shared" si="96"/>
        <v>0</v>
      </c>
      <c r="K1546" s="29">
        <f t="shared" si="97"/>
        <v>0</v>
      </c>
      <c r="L1546" s="24">
        <f t="shared" si="98"/>
        <v>1</v>
      </c>
      <c r="M1546" s="24" t="str">
        <f>VLOOKUP(L1546,mês!A:B,2,0)</f>
        <v>Janeiro</v>
      </c>
      <c r="N1546" s="24" t="e">
        <f t="shared" si="99"/>
        <v>#VALUE!</v>
      </c>
    </row>
    <row r="1547" spans="10:14" ht="57" customHeight="1" x14ac:dyDescent="0.2">
      <c r="J1547" s="29">
        <f t="shared" si="96"/>
        <v>0</v>
      </c>
      <c r="K1547" s="29">
        <f t="shared" si="97"/>
        <v>0</v>
      </c>
      <c r="L1547" s="24">
        <f t="shared" si="98"/>
        <v>1</v>
      </c>
      <c r="M1547" s="24" t="str">
        <f>VLOOKUP(L1547,mês!A:B,2,0)</f>
        <v>Janeiro</v>
      </c>
      <c r="N1547" s="24" t="e">
        <f t="shared" si="99"/>
        <v>#VALUE!</v>
      </c>
    </row>
    <row r="1548" spans="10:14" ht="57" customHeight="1" x14ac:dyDescent="0.2">
      <c r="J1548" s="29">
        <f t="shared" si="96"/>
        <v>0</v>
      </c>
      <c r="K1548" s="29">
        <f t="shared" si="97"/>
        <v>0</v>
      </c>
      <c r="L1548" s="24">
        <f t="shared" si="98"/>
        <v>1</v>
      </c>
      <c r="M1548" s="24" t="str">
        <f>VLOOKUP(L1548,mês!A:B,2,0)</f>
        <v>Janeiro</v>
      </c>
      <c r="N1548" s="24" t="e">
        <f t="shared" si="99"/>
        <v>#VALUE!</v>
      </c>
    </row>
    <row r="1549" spans="10:14" ht="57" customHeight="1" x14ac:dyDescent="0.2">
      <c r="J1549" s="29">
        <f t="shared" si="96"/>
        <v>0</v>
      </c>
      <c r="K1549" s="29">
        <f t="shared" si="97"/>
        <v>0</v>
      </c>
      <c r="L1549" s="24">
        <f t="shared" si="98"/>
        <v>1</v>
      </c>
      <c r="M1549" s="24" t="str">
        <f>VLOOKUP(L1549,mês!A:B,2,0)</f>
        <v>Janeiro</v>
      </c>
      <c r="N1549" s="24" t="e">
        <f t="shared" si="99"/>
        <v>#VALUE!</v>
      </c>
    </row>
    <row r="1550" spans="10:14" ht="57" customHeight="1" x14ac:dyDescent="0.2">
      <c r="J1550" s="29">
        <f t="shared" si="96"/>
        <v>0</v>
      </c>
      <c r="K1550" s="29">
        <f t="shared" si="97"/>
        <v>0</v>
      </c>
      <c r="L1550" s="24">
        <f t="shared" si="98"/>
        <v>1</v>
      </c>
      <c r="M1550" s="24" t="str">
        <f>VLOOKUP(L1550,mês!A:B,2,0)</f>
        <v>Janeiro</v>
      </c>
      <c r="N1550" s="24" t="e">
        <f t="shared" si="99"/>
        <v>#VALUE!</v>
      </c>
    </row>
    <row r="1551" spans="10:14" ht="57" customHeight="1" x14ac:dyDescent="0.2">
      <c r="J1551" s="29">
        <f t="shared" si="96"/>
        <v>0</v>
      </c>
      <c r="K1551" s="29">
        <f t="shared" si="97"/>
        <v>0</v>
      </c>
      <c r="L1551" s="24">
        <f t="shared" si="98"/>
        <v>1</v>
      </c>
      <c r="M1551" s="24" t="str">
        <f>VLOOKUP(L1551,mês!A:B,2,0)</f>
        <v>Janeiro</v>
      </c>
      <c r="N1551" s="24" t="e">
        <f t="shared" si="99"/>
        <v>#VALUE!</v>
      </c>
    </row>
    <row r="1552" spans="10:14" ht="57" customHeight="1" x14ac:dyDescent="0.2">
      <c r="J1552" s="29">
        <f t="shared" si="96"/>
        <v>0</v>
      </c>
      <c r="K1552" s="29">
        <f t="shared" si="97"/>
        <v>0</v>
      </c>
      <c r="L1552" s="24">
        <f t="shared" si="98"/>
        <v>1</v>
      </c>
      <c r="M1552" s="24" t="str">
        <f>VLOOKUP(L1552,mês!A:B,2,0)</f>
        <v>Janeiro</v>
      </c>
      <c r="N1552" s="24" t="e">
        <f t="shared" si="99"/>
        <v>#VALUE!</v>
      </c>
    </row>
    <row r="1553" spans="10:14" ht="57" customHeight="1" x14ac:dyDescent="0.2">
      <c r="J1553" s="29">
        <f t="shared" si="96"/>
        <v>0</v>
      </c>
      <c r="K1553" s="29">
        <f t="shared" si="97"/>
        <v>0</v>
      </c>
      <c r="L1553" s="24">
        <f t="shared" si="98"/>
        <v>1</v>
      </c>
      <c r="M1553" s="24" t="str">
        <f>VLOOKUP(L1553,mês!A:B,2,0)</f>
        <v>Janeiro</v>
      </c>
      <c r="N1553" s="24" t="e">
        <f t="shared" si="99"/>
        <v>#VALUE!</v>
      </c>
    </row>
    <row r="1554" spans="10:14" ht="57" customHeight="1" x14ac:dyDescent="0.2">
      <c r="J1554" s="29">
        <f t="shared" si="96"/>
        <v>0</v>
      </c>
      <c r="K1554" s="29">
        <f t="shared" si="97"/>
        <v>0</v>
      </c>
      <c r="L1554" s="24">
        <f t="shared" si="98"/>
        <v>1</v>
      </c>
      <c r="M1554" s="24" t="str">
        <f>VLOOKUP(L1554,mês!A:B,2,0)</f>
        <v>Janeiro</v>
      </c>
      <c r="N1554" s="24" t="e">
        <f t="shared" si="99"/>
        <v>#VALUE!</v>
      </c>
    </row>
    <row r="1555" spans="10:14" ht="57" customHeight="1" x14ac:dyDescent="0.2">
      <c r="J1555" s="29">
        <f t="shared" si="96"/>
        <v>0</v>
      </c>
      <c r="K1555" s="29">
        <f t="shared" si="97"/>
        <v>0</v>
      </c>
      <c r="L1555" s="24">
        <f t="shared" si="98"/>
        <v>1</v>
      </c>
      <c r="M1555" s="24" t="str">
        <f>VLOOKUP(L1555,mês!A:B,2,0)</f>
        <v>Janeiro</v>
      </c>
      <c r="N1555" s="24" t="e">
        <f t="shared" si="99"/>
        <v>#VALUE!</v>
      </c>
    </row>
    <row r="1556" spans="10:14" ht="57" customHeight="1" x14ac:dyDescent="0.2">
      <c r="J1556" s="29">
        <f t="shared" si="96"/>
        <v>0</v>
      </c>
      <c r="K1556" s="29">
        <f t="shared" si="97"/>
        <v>0</v>
      </c>
      <c r="L1556" s="24">
        <f t="shared" si="98"/>
        <v>1</v>
      </c>
      <c r="M1556" s="24" t="str">
        <f>VLOOKUP(L1556,mês!A:B,2,0)</f>
        <v>Janeiro</v>
      </c>
      <c r="N1556" s="24" t="e">
        <f t="shared" si="99"/>
        <v>#VALUE!</v>
      </c>
    </row>
    <row r="1557" spans="10:14" ht="57" customHeight="1" x14ac:dyDescent="0.2">
      <c r="J1557" s="29">
        <f t="shared" si="96"/>
        <v>0</v>
      </c>
      <c r="K1557" s="29">
        <f t="shared" si="97"/>
        <v>0</v>
      </c>
      <c r="L1557" s="24">
        <f t="shared" si="98"/>
        <v>1</v>
      </c>
      <c r="M1557" s="24" t="str">
        <f>VLOOKUP(L1557,mês!A:B,2,0)</f>
        <v>Janeiro</v>
      </c>
      <c r="N1557" s="24" t="e">
        <f t="shared" si="99"/>
        <v>#VALUE!</v>
      </c>
    </row>
    <row r="1558" spans="10:14" ht="57" customHeight="1" x14ac:dyDescent="0.2">
      <c r="J1558" s="29">
        <f t="shared" si="96"/>
        <v>0</v>
      </c>
      <c r="K1558" s="29">
        <f t="shared" si="97"/>
        <v>0</v>
      </c>
      <c r="L1558" s="24">
        <f t="shared" si="98"/>
        <v>1</v>
      </c>
      <c r="M1558" s="24" t="str">
        <f>VLOOKUP(L1558,mês!A:B,2,0)</f>
        <v>Janeiro</v>
      </c>
      <c r="N1558" s="24" t="e">
        <f t="shared" si="99"/>
        <v>#VALUE!</v>
      </c>
    </row>
    <row r="1559" spans="10:14" ht="57" customHeight="1" x14ac:dyDescent="0.2">
      <c r="J1559" s="29">
        <f t="shared" si="96"/>
        <v>0</v>
      </c>
      <c r="K1559" s="29">
        <f t="shared" si="97"/>
        <v>0</v>
      </c>
      <c r="L1559" s="24">
        <f t="shared" si="98"/>
        <v>1</v>
      </c>
      <c r="M1559" s="24" t="str">
        <f>VLOOKUP(L1559,mês!A:B,2,0)</f>
        <v>Janeiro</v>
      </c>
      <c r="N1559" s="24" t="e">
        <f t="shared" si="99"/>
        <v>#VALUE!</v>
      </c>
    </row>
    <row r="1560" spans="10:14" ht="57" customHeight="1" x14ac:dyDescent="0.2">
      <c r="J1560" s="29">
        <f t="shared" si="96"/>
        <v>0</v>
      </c>
      <c r="K1560" s="29">
        <f t="shared" si="97"/>
        <v>0</v>
      </c>
      <c r="L1560" s="24">
        <f t="shared" si="98"/>
        <v>1</v>
      </c>
      <c r="M1560" s="24" t="str">
        <f>VLOOKUP(L1560,mês!A:B,2,0)</f>
        <v>Janeiro</v>
      </c>
      <c r="N1560" s="24" t="e">
        <f t="shared" si="99"/>
        <v>#VALUE!</v>
      </c>
    </row>
    <row r="1561" spans="10:14" ht="57" customHeight="1" x14ac:dyDescent="0.2">
      <c r="J1561" s="29">
        <f t="shared" si="96"/>
        <v>0</v>
      </c>
      <c r="K1561" s="29">
        <f t="shared" si="97"/>
        <v>0</v>
      </c>
      <c r="L1561" s="24">
        <f t="shared" si="98"/>
        <v>1</v>
      </c>
      <c r="M1561" s="24" t="str">
        <f>VLOOKUP(L1561,mês!A:B,2,0)</f>
        <v>Janeiro</v>
      </c>
      <c r="N1561" s="24" t="e">
        <f t="shared" si="99"/>
        <v>#VALUE!</v>
      </c>
    </row>
    <row r="1562" spans="10:14" ht="57" customHeight="1" x14ac:dyDescent="0.2">
      <c r="J1562" s="29">
        <f t="shared" si="96"/>
        <v>0</v>
      </c>
      <c r="K1562" s="29">
        <f t="shared" si="97"/>
        <v>0</v>
      </c>
      <c r="L1562" s="24">
        <f t="shared" si="98"/>
        <v>1</v>
      </c>
      <c r="M1562" s="24" t="str">
        <f>VLOOKUP(L1562,mês!A:B,2,0)</f>
        <v>Janeiro</v>
      </c>
      <c r="N1562" s="24" t="e">
        <f t="shared" si="99"/>
        <v>#VALUE!</v>
      </c>
    </row>
    <row r="1563" spans="10:14" ht="57" customHeight="1" x14ac:dyDescent="0.2">
      <c r="J1563" s="29">
        <f t="shared" si="96"/>
        <v>0</v>
      </c>
      <c r="K1563" s="29">
        <f t="shared" si="97"/>
        <v>0</v>
      </c>
      <c r="L1563" s="24">
        <f t="shared" si="98"/>
        <v>1</v>
      </c>
      <c r="M1563" s="24" t="str">
        <f>VLOOKUP(L1563,mês!A:B,2,0)</f>
        <v>Janeiro</v>
      </c>
      <c r="N1563" s="24" t="e">
        <f t="shared" si="99"/>
        <v>#VALUE!</v>
      </c>
    </row>
    <row r="1564" spans="10:14" ht="57" customHeight="1" x14ac:dyDescent="0.2">
      <c r="J1564" s="29">
        <f t="shared" si="96"/>
        <v>0</v>
      </c>
      <c r="K1564" s="29">
        <f t="shared" si="97"/>
        <v>0</v>
      </c>
      <c r="L1564" s="24">
        <f t="shared" si="98"/>
        <v>1</v>
      </c>
      <c r="M1564" s="24" t="str">
        <f>VLOOKUP(L1564,mês!A:B,2,0)</f>
        <v>Janeiro</v>
      </c>
      <c r="N1564" s="24" t="e">
        <f t="shared" si="99"/>
        <v>#VALUE!</v>
      </c>
    </row>
    <row r="1565" spans="10:14" ht="57" customHeight="1" x14ac:dyDescent="0.2">
      <c r="J1565" s="29">
        <f t="shared" si="96"/>
        <v>0</v>
      </c>
      <c r="K1565" s="29">
        <f t="shared" si="97"/>
        <v>0</v>
      </c>
      <c r="L1565" s="24">
        <f t="shared" si="98"/>
        <v>1</v>
      </c>
      <c r="M1565" s="24" t="str">
        <f>VLOOKUP(L1565,mês!A:B,2,0)</f>
        <v>Janeiro</v>
      </c>
      <c r="N1565" s="24" t="e">
        <f t="shared" si="99"/>
        <v>#VALUE!</v>
      </c>
    </row>
    <row r="1566" spans="10:14" ht="57" customHeight="1" x14ac:dyDescent="0.2">
      <c r="J1566" s="29">
        <f t="shared" si="96"/>
        <v>0</v>
      </c>
      <c r="K1566" s="29">
        <f t="shared" si="97"/>
        <v>0</v>
      </c>
      <c r="L1566" s="24">
        <f t="shared" si="98"/>
        <v>1</v>
      </c>
      <c r="M1566" s="24" t="str">
        <f>VLOOKUP(L1566,mês!A:B,2,0)</f>
        <v>Janeiro</v>
      </c>
      <c r="N1566" s="24" t="e">
        <f t="shared" si="99"/>
        <v>#VALUE!</v>
      </c>
    </row>
    <row r="1567" spans="10:14" ht="57" customHeight="1" x14ac:dyDescent="0.2">
      <c r="J1567" s="29">
        <f t="shared" si="96"/>
        <v>0</v>
      </c>
      <c r="K1567" s="29">
        <f t="shared" si="97"/>
        <v>0</v>
      </c>
      <c r="L1567" s="24">
        <f t="shared" si="98"/>
        <v>1</v>
      </c>
      <c r="M1567" s="24" t="str">
        <f>VLOOKUP(L1567,mês!A:B,2,0)</f>
        <v>Janeiro</v>
      </c>
      <c r="N1567" s="24" t="e">
        <f t="shared" si="99"/>
        <v>#VALUE!</v>
      </c>
    </row>
    <row r="1568" spans="10:14" ht="57" customHeight="1" x14ac:dyDescent="0.2">
      <c r="J1568" s="29">
        <f t="shared" si="96"/>
        <v>0</v>
      </c>
      <c r="K1568" s="29">
        <f t="shared" si="97"/>
        <v>0</v>
      </c>
      <c r="L1568" s="24">
        <f t="shared" si="98"/>
        <v>1</v>
      </c>
      <c r="M1568" s="24" t="str">
        <f>VLOOKUP(L1568,mês!A:B,2,0)</f>
        <v>Janeiro</v>
      </c>
      <c r="N1568" s="24" t="e">
        <f t="shared" si="99"/>
        <v>#VALUE!</v>
      </c>
    </row>
    <row r="1569" spans="10:14" ht="57" customHeight="1" x14ac:dyDescent="0.2">
      <c r="J1569" s="29">
        <f t="shared" si="96"/>
        <v>0</v>
      </c>
      <c r="K1569" s="29">
        <f t="shared" si="97"/>
        <v>0</v>
      </c>
      <c r="L1569" s="24">
        <f t="shared" si="98"/>
        <v>1</v>
      </c>
      <c r="M1569" s="24" t="str">
        <f>VLOOKUP(L1569,mês!A:B,2,0)</f>
        <v>Janeiro</v>
      </c>
      <c r="N1569" s="24" t="e">
        <f t="shared" si="99"/>
        <v>#VALUE!</v>
      </c>
    </row>
    <row r="1570" spans="10:14" ht="57" customHeight="1" x14ac:dyDescent="0.2">
      <c r="J1570" s="29">
        <f t="shared" si="96"/>
        <v>0</v>
      </c>
      <c r="K1570" s="29">
        <f t="shared" si="97"/>
        <v>0</v>
      </c>
      <c r="L1570" s="24">
        <f t="shared" si="98"/>
        <v>1</v>
      </c>
      <c r="M1570" s="24" t="str">
        <f>VLOOKUP(L1570,mês!A:B,2,0)</f>
        <v>Janeiro</v>
      </c>
      <c r="N1570" s="24" t="e">
        <f t="shared" si="99"/>
        <v>#VALUE!</v>
      </c>
    </row>
    <row r="1571" spans="10:14" ht="57" customHeight="1" x14ac:dyDescent="0.2">
      <c r="J1571" s="29">
        <f t="shared" si="96"/>
        <v>0</v>
      </c>
      <c r="K1571" s="29">
        <f t="shared" si="97"/>
        <v>0</v>
      </c>
      <c r="L1571" s="24">
        <f t="shared" si="98"/>
        <v>1</v>
      </c>
      <c r="M1571" s="24" t="str">
        <f>VLOOKUP(L1571,mês!A:B,2,0)</f>
        <v>Janeiro</v>
      </c>
      <c r="N1571" s="24" t="e">
        <f t="shared" si="99"/>
        <v>#VALUE!</v>
      </c>
    </row>
    <row r="1572" spans="10:14" ht="57" customHeight="1" x14ac:dyDescent="0.2">
      <c r="J1572" s="29">
        <f t="shared" si="96"/>
        <v>0</v>
      </c>
      <c r="K1572" s="29">
        <f t="shared" si="97"/>
        <v>0</v>
      </c>
      <c r="L1572" s="24">
        <f t="shared" si="98"/>
        <v>1</v>
      </c>
      <c r="M1572" s="24" t="str">
        <f>VLOOKUP(L1572,mês!A:B,2,0)</f>
        <v>Janeiro</v>
      </c>
      <c r="N1572" s="24" t="e">
        <f t="shared" si="99"/>
        <v>#VALUE!</v>
      </c>
    </row>
    <row r="1573" spans="10:14" ht="57" customHeight="1" x14ac:dyDescent="0.2">
      <c r="J1573" s="29">
        <f t="shared" si="96"/>
        <v>0</v>
      </c>
      <c r="K1573" s="29">
        <f t="shared" si="97"/>
        <v>0</v>
      </c>
      <c r="L1573" s="24">
        <f t="shared" si="98"/>
        <v>1</v>
      </c>
      <c r="M1573" s="24" t="str">
        <f>VLOOKUP(L1573,mês!A:B,2,0)</f>
        <v>Janeiro</v>
      </c>
      <c r="N1573" s="24" t="e">
        <f t="shared" si="99"/>
        <v>#VALUE!</v>
      </c>
    </row>
    <row r="1574" spans="10:14" ht="57" customHeight="1" x14ac:dyDescent="0.2">
      <c r="J1574" s="29">
        <f t="shared" si="96"/>
        <v>0</v>
      </c>
      <c r="K1574" s="29">
        <f t="shared" si="97"/>
        <v>0</v>
      </c>
      <c r="L1574" s="24">
        <f t="shared" si="98"/>
        <v>1</v>
      </c>
      <c r="M1574" s="24" t="str">
        <f>VLOOKUP(L1574,mês!A:B,2,0)</f>
        <v>Janeiro</v>
      </c>
      <c r="N1574" s="24" t="e">
        <f t="shared" si="99"/>
        <v>#VALUE!</v>
      </c>
    </row>
    <row r="1575" spans="10:14" ht="57" customHeight="1" x14ac:dyDescent="0.2">
      <c r="J1575" s="29">
        <f t="shared" si="96"/>
        <v>0</v>
      </c>
      <c r="K1575" s="29">
        <f t="shared" si="97"/>
        <v>0</v>
      </c>
      <c r="L1575" s="24">
        <f t="shared" si="98"/>
        <v>1</v>
      </c>
      <c r="M1575" s="24" t="str">
        <f>VLOOKUP(L1575,mês!A:B,2,0)</f>
        <v>Janeiro</v>
      </c>
      <c r="N1575" s="24" t="e">
        <f t="shared" si="99"/>
        <v>#VALUE!</v>
      </c>
    </row>
    <row r="1576" spans="10:14" ht="57" customHeight="1" x14ac:dyDescent="0.2">
      <c r="J1576" s="29">
        <f t="shared" si="96"/>
        <v>0</v>
      </c>
      <c r="K1576" s="29">
        <f t="shared" si="97"/>
        <v>0</v>
      </c>
      <c r="L1576" s="24">
        <f t="shared" si="98"/>
        <v>1</v>
      </c>
      <c r="M1576" s="24" t="str">
        <f>VLOOKUP(L1576,mês!A:B,2,0)</f>
        <v>Janeiro</v>
      </c>
      <c r="N1576" s="24" t="e">
        <f t="shared" si="99"/>
        <v>#VALUE!</v>
      </c>
    </row>
    <row r="1577" spans="10:14" ht="57" customHeight="1" x14ac:dyDescent="0.2">
      <c r="J1577" s="29">
        <f t="shared" si="96"/>
        <v>0</v>
      </c>
      <c r="K1577" s="29">
        <f t="shared" si="97"/>
        <v>0</v>
      </c>
      <c r="L1577" s="24">
        <f t="shared" si="98"/>
        <v>1</v>
      </c>
      <c r="M1577" s="24" t="str">
        <f>VLOOKUP(L1577,mês!A:B,2,0)</f>
        <v>Janeiro</v>
      </c>
      <c r="N1577" s="24" t="e">
        <f t="shared" si="99"/>
        <v>#VALUE!</v>
      </c>
    </row>
    <row r="1578" spans="10:14" ht="57" customHeight="1" x14ac:dyDescent="0.2">
      <c r="J1578" s="29">
        <f t="shared" si="96"/>
        <v>0</v>
      </c>
      <c r="K1578" s="29">
        <f t="shared" si="97"/>
        <v>0</v>
      </c>
      <c r="L1578" s="24">
        <f t="shared" si="98"/>
        <v>1</v>
      </c>
      <c r="M1578" s="24" t="str">
        <f>VLOOKUP(L1578,mês!A:B,2,0)</f>
        <v>Janeiro</v>
      </c>
      <c r="N1578" s="24" t="e">
        <f t="shared" si="99"/>
        <v>#VALUE!</v>
      </c>
    </row>
    <row r="1579" spans="10:14" ht="57" customHeight="1" x14ac:dyDescent="0.2">
      <c r="J1579" s="29">
        <f t="shared" si="96"/>
        <v>0</v>
      </c>
      <c r="K1579" s="29">
        <f t="shared" si="97"/>
        <v>0</v>
      </c>
      <c r="L1579" s="24">
        <f t="shared" si="98"/>
        <v>1</v>
      </c>
      <c r="M1579" s="24" t="str">
        <f>VLOOKUP(L1579,mês!A:B,2,0)</f>
        <v>Janeiro</v>
      </c>
      <c r="N1579" s="24" t="e">
        <f t="shared" si="99"/>
        <v>#VALUE!</v>
      </c>
    </row>
    <row r="1580" spans="10:14" ht="57" customHeight="1" x14ac:dyDescent="0.2">
      <c r="J1580" s="29">
        <f t="shared" si="96"/>
        <v>0</v>
      </c>
      <c r="K1580" s="29">
        <f t="shared" si="97"/>
        <v>0</v>
      </c>
      <c r="L1580" s="24">
        <f t="shared" si="98"/>
        <v>1</v>
      </c>
      <c r="M1580" s="24" t="str">
        <f>VLOOKUP(L1580,mês!A:B,2,0)</f>
        <v>Janeiro</v>
      </c>
      <c r="N1580" s="24" t="e">
        <f t="shared" si="99"/>
        <v>#VALUE!</v>
      </c>
    </row>
    <row r="1581" spans="10:14" ht="57" customHeight="1" x14ac:dyDescent="0.2">
      <c r="J1581" s="29">
        <f t="shared" si="96"/>
        <v>0</v>
      </c>
      <c r="K1581" s="29">
        <f t="shared" si="97"/>
        <v>0</v>
      </c>
      <c r="L1581" s="24">
        <f t="shared" si="98"/>
        <v>1</v>
      </c>
      <c r="M1581" s="24" t="str">
        <f>VLOOKUP(L1581,mês!A:B,2,0)</f>
        <v>Janeiro</v>
      </c>
      <c r="N1581" s="24" t="e">
        <f t="shared" si="99"/>
        <v>#VALUE!</v>
      </c>
    </row>
    <row r="1582" spans="10:14" ht="57" customHeight="1" x14ac:dyDescent="0.2">
      <c r="J1582" s="29">
        <f t="shared" si="96"/>
        <v>0</v>
      </c>
      <c r="K1582" s="29">
        <f t="shared" si="97"/>
        <v>0</v>
      </c>
      <c r="L1582" s="24">
        <f t="shared" si="98"/>
        <v>1</v>
      </c>
      <c r="M1582" s="24" t="str">
        <f>VLOOKUP(L1582,mês!A:B,2,0)</f>
        <v>Janeiro</v>
      </c>
      <c r="N1582" s="24" t="e">
        <f t="shared" si="99"/>
        <v>#VALUE!</v>
      </c>
    </row>
    <row r="1583" spans="10:14" ht="57" customHeight="1" x14ac:dyDescent="0.2">
      <c r="J1583" s="29">
        <f t="shared" si="96"/>
        <v>0</v>
      </c>
      <c r="K1583" s="29">
        <f t="shared" si="97"/>
        <v>0</v>
      </c>
      <c r="L1583" s="24">
        <f t="shared" si="98"/>
        <v>1</v>
      </c>
      <c r="M1583" s="24" t="str">
        <f>VLOOKUP(L1583,mês!A:B,2,0)</f>
        <v>Janeiro</v>
      </c>
      <c r="N1583" s="24" t="e">
        <f t="shared" si="99"/>
        <v>#VALUE!</v>
      </c>
    </row>
    <row r="1584" spans="10:14" ht="57" customHeight="1" x14ac:dyDescent="0.2">
      <c r="J1584" s="29">
        <f t="shared" si="96"/>
        <v>0</v>
      </c>
      <c r="K1584" s="29">
        <f t="shared" si="97"/>
        <v>0</v>
      </c>
      <c r="L1584" s="24">
        <f t="shared" si="98"/>
        <v>1</v>
      </c>
      <c r="M1584" s="24" t="str">
        <f>VLOOKUP(L1584,mês!A:B,2,0)</f>
        <v>Janeiro</v>
      </c>
      <c r="N1584" s="24" t="e">
        <f t="shared" si="99"/>
        <v>#VALUE!</v>
      </c>
    </row>
    <row r="1585" spans="10:14" ht="57" customHeight="1" x14ac:dyDescent="0.2">
      <c r="J1585" s="29">
        <f t="shared" si="96"/>
        <v>0</v>
      </c>
      <c r="K1585" s="29">
        <f t="shared" si="97"/>
        <v>0</v>
      </c>
      <c r="L1585" s="24">
        <f t="shared" si="98"/>
        <v>1</v>
      </c>
      <c r="M1585" s="24" t="str">
        <f>VLOOKUP(L1585,mês!A:B,2,0)</f>
        <v>Janeiro</v>
      </c>
      <c r="N1585" s="24" t="e">
        <f t="shared" si="99"/>
        <v>#VALUE!</v>
      </c>
    </row>
    <row r="1586" spans="10:14" ht="57" customHeight="1" x14ac:dyDescent="0.2">
      <c r="J1586" s="29">
        <f t="shared" si="96"/>
        <v>0</v>
      </c>
      <c r="K1586" s="29">
        <f t="shared" si="97"/>
        <v>0</v>
      </c>
      <c r="L1586" s="24">
        <f t="shared" si="98"/>
        <v>1</v>
      </c>
      <c r="M1586" s="24" t="str">
        <f>VLOOKUP(L1586,mês!A:B,2,0)</f>
        <v>Janeiro</v>
      </c>
      <c r="N1586" s="24" t="e">
        <f t="shared" si="99"/>
        <v>#VALUE!</v>
      </c>
    </row>
    <row r="1587" spans="10:14" ht="57" customHeight="1" x14ac:dyDescent="0.2">
      <c r="J1587" s="29">
        <f t="shared" si="96"/>
        <v>0</v>
      </c>
      <c r="K1587" s="29">
        <f t="shared" si="97"/>
        <v>0</v>
      </c>
      <c r="L1587" s="24">
        <f t="shared" si="98"/>
        <v>1</v>
      </c>
      <c r="M1587" s="24" t="str">
        <f>VLOOKUP(L1587,mês!A:B,2,0)</f>
        <v>Janeiro</v>
      </c>
      <c r="N1587" s="24" t="e">
        <f t="shared" si="99"/>
        <v>#VALUE!</v>
      </c>
    </row>
    <row r="1588" spans="10:14" ht="57" customHeight="1" x14ac:dyDescent="0.2">
      <c r="J1588" s="29">
        <f t="shared" si="96"/>
        <v>0</v>
      </c>
      <c r="K1588" s="29">
        <f t="shared" si="97"/>
        <v>0</v>
      </c>
      <c r="L1588" s="24">
        <f t="shared" si="98"/>
        <v>1</v>
      </c>
      <c r="M1588" s="24" t="str">
        <f>VLOOKUP(L1588,mês!A:B,2,0)</f>
        <v>Janeiro</v>
      </c>
      <c r="N1588" s="24" t="e">
        <f t="shared" si="99"/>
        <v>#VALUE!</v>
      </c>
    </row>
    <row r="1589" spans="10:14" ht="57" customHeight="1" x14ac:dyDescent="0.2">
      <c r="J1589" s="29">
        <f t="shared" si="96"/>
        <v>0</v>
      </c>
      <c r="K1589" s="29">
        <f t="shared" si="97"/>
        <v>0</v>
      </c>
      <c r="L1589" s="24">
        <f t="shared" si="98"/>
        <v>1</v>
      </c>
      <c r="M1589" s="24" t="str">
        <f>VLOOKUP(L1589,mês!A:B,2,0)</f>
        <v>Janeiro</v>
      </c>
      <c r="N1589" s="24" t="e">
        <f t="shared" si="99"/>
        <v>#VALUE!</v>
      </c>
    </row>
    <row r="1590" spans="10:14" ht="57" customHeight="1" x14ac:dyDescent="0.2">
      <c r="J1590" s="29">
        <f t="shared" si="96"/>
        <v>0</v>
      </c>
      <c r="K1590" s="29">
        <f t="shared" si="97"/>
        <v>0</v>
      </c>
      <c r="L1590" s="24">
        <f t="shared" si="98"/>
        <v>1</v>
      </c>
      <c r="M1590" s="24" t="str">
        <f>VLOOKUP(L1590,mês!A:B,2,0)</f>
        <v>Janeiro</v>
      </c>
      <c r="N1590" s="24" t="e">
        <f t="shared" si="99"/>
        <v>#VALUE!</v>
      </c>
    </row>
    <row r="1591" spans="10:14" ht="57" customHeight="1" x14ac:dyDescent="0.2">
      <c r="J1591" s="29">
        <f t="shared" si="96"/>
        <v>0</v>
      </c>
      <c r="K1591" s="29">
        <f t="shared" si="97"/>
        <v>0</v>
      </c>
      <c r="L1591" s="24">
        <f t="shared" si="98"/>
        <v>1</v>
      </c>
      <c r="M1591" s="24" t="str">
        <f>VLOOKUP(L1591,mês!A:B,2,0)</f>
        <v>Janeiro</v>
      </c>
      <c r="N1591" s="24" t="e">
        <f t="shared" si="99"/>
        <v>#VALUE!</v>
      </c>
    </row>
    <row r="1592" spans="10:14" ht="57" customHeight="1" x14ac:dyDescent="0.2">
      <c r="J1592" s="29">
        <f t="shared" si="96"/>
        <v>0</v>
      </c>
      <c r="K1592" s="29">
        <f t="shared" si="97"/>
        <v>0</v>
      </c>
      <c r="L1592" s="24">
        <f t="shared" si="98"/>
        <v>1</v>
      </c>
      <c r="M1592" s="24" t="str">
        <f>VLOOKUP(L1592,mês!A:B,2,0)</f>
        <v>Janeiro</v>
      </c>
      <c r="N1592" s="24" t="e">
        <f t="shared" si="99"/>
        <v>#VALUE!</v>
      </c>
    </row>
    <row r="1593" spans="10:14" ht="57" customHeight="1" x14ac:dyDescent="0.2">
      <c r="J1593" s="29">
        <f t="shared" si="96"/>
        <v>0</v>
      </c>
      <c r="K1593" s="29">
        <f t="shared" si="97"/>
        <v>0</v>
      </c>
      <c r="L1593" s="24">
        <f t="shared" si="98"/>
        <v>1</v>
      </c>
      <c r="M1593" s="24" t="str">
        <f>VLOOKUP(L1593,mês!A:B,2,0)</f>
        <v>Janeiro</v>
      </c>
      <c r="N1593" s="24" t="e">
        <f t="shared" si="99"/>
        <v>#VALUE!</v>
      </c>
    </row>
    <row r="1594" spans="10:14" ht="57" customHeight="1" x14ac:dyDescent="0.2">
      <c r="J1594" s="29">
        <f t="shared" si="96"/>
        <v>0</v>
      </c>
      <c r="K1594" s="29">
        <f t="shared" si="97"/>
        <v>0</v>
      </c>
      <c r="L1594" s="24">
        <f t="shared" si="98"/>
        <v>1</v>
      </c>
      <c r="M1594" s="24" t="str">
        <f>VLOOKUP(L1594,mês!A:B,2,0)</f>
        <v>Janeiro</v>
      </c>
      <c r="N1594" s="24" t="e">
        <f t="shared" si="99"/>
        <v>#VALUE!</v>
      </c>
    </row>
    <row r="1595" spans="10:14" ht="57" customHeight="1" x14ac:dyDescent="0.2">
      <c r="J1595" s="29">
        <f t="shared" si="96"/>
        <v>0</v>
      </c>
      <c r="K1595" s="29">
        <f t="shared" si="97"/>
        <v>0</v>
      </c>
      <c r="L1595" s="24">
        <f t="shared" si="98"/>
        <v>1</v>
      </c>
      <c r="M1595" s="24" t="str">
        <f>VLOOKUP(L1595,mês!A:B,2,0)</f>
        <v>Janeiro</v>
      </c>
      <c r="N1595" s="24" t="e">
        <f t="shared" si="99"/>
        <v>#VALUE!</v>
      </c>
    </row>
    <row r="1596" spans="10:14" ht="57" customHeight="1" x14ac:dyDescent="0.2">
      <c r="J1596" s="29">
        <f t="shared" si="96"/>
        <v>0</v>
      </c>
      <c r="K1596" s="29">
        <f t="shared" si="97"/>
        <v>0</v>
      </c>
      <c r="L1596" s="24">
        <f t="shared" si="98"/>
        <v>1</v>
      </c>
      <c r="M1596" s="24" t="str">
        <f>VLOOKUP(L1596,mês!A:B,2,0)</f>
        <v>Janeiro</v>
      </c>
      <c r="N1596" s="24" t="e">
        <f t="shared" si="99"/>
        <v>#VALUE!</v>
      </c>
    </row>
    <row r="1597" spans="10:14" ht="57" customHeight="1" x14ac:dyDescent="0.2">
      <c r="J1597" s="29">
        <f t="shared" si="96"/>
        <v>0</v>
      </c>
      <c r="K1597" s="29">
        <f t="shared" si="97"/>
        <v>0</v>
      </c>
      <c r="L1597" s="24">
        <f t="shared" si="98"/>
        <v>1</v>
      </c>
      <c r="M1597" s="24" t="str">
        <f>VLOOKUP(L1597,mês!A:B,2,0)</f>
        <v>Janeiro</v>
      </c>
      <c r="N1597" s="24" t="e">
        <f t="shared" si="99"/>
        <v>#VALUE!</v>
      </c>
    </row>
    <row r="1598" spans="10:14" ht="57" customHeight="1" x14ac:dyDescent="0.2">
      <c r="J1598" s="29">
        <f t="shared" si="96"/>
        <v>0</v>
      </c>
      <c r="K1598" s="29">
        <f t="shared" si="97"/>
        <v>0</v>
      </c>
      <c r="L1598" s="24">
        <f t="shared" si="98"/>
        <v>1</v>
      </c>
      <c r="M1598" s="24" t="str">
        <f>VLOOKUP(L1598,mês!A:B,2,0)</f>
        <v>Janeiro</v>
      </c>
      <c r="N1598" s="24" t="e">
        <f t="shared" si="99"/>
        <v>#VALUE!</v>
      </c>
    </row>
    <row r="1599" spans="10:14" ht="57" customHeight="1" x14ac:dyDescent="0.2">
      <c r="J1599" s="29">
        <f t="shared" si="96"/>
        <v>0</v>
      </c>
      <c r="K1599" s="29">
        <f t="shared" si="97"/>
        <v>0</v>
      </c>
      <c r="L1599" s="24">
        <f t="shared" si="98"/>
        <v>1</v>
      </c>
      <c r="M1599" s="24" t="str">
        <f>VLOOKUP(L1599,mês!A:B,2,0)</f>
        <v>Janeiro</v>
      </c>
      <c r="N1599" s="24" t="e">
        <f t="shared" si="99"/>
        <v>#VALUE!</v>
      </c>
    </row>
    <row r="1600" spans="10:14" ht="57" customHeight="1" x14ac:dyDescent="0.2">
      <c r="J1600" s="29">
        <f t="shared" si="96"/>
        <v>0</v>
      </c>
      <c r="K1600" s="29">
        <f t="shared" si="97"/>
        <v>0</v>
      </c>
      <c r="L1600" s="24">
        <f t="shared" si="98"/>
        <v>1</v>
      </c>
      <c r="M1600" s="24" t="str">
        <f>VLOOKUP(L1600,mês!A:B,2,0)</f>
        <v>Janeiro</v>
      </c>
      <c r="N1600" s="24" t="e">
        <f t="shared" si="99"/>
        <v>#VALUE!</v>
      </c>
    </row>
    <row r="1601" spans="10:14" ht="57" customHeight="1" x14ac:dyDescent="0.2">
      <c r="J1601" s="29">
        <f t="shared" si="96"/>
        <v>0</v>
      </c>
      <c r="K1601" s="29">
        <f t="shared" si="97"/>
        <v>0</v>
      </c>
      <c r="L1601" s="24">
        <f t="shared" si="98"/>
        <v>1</v>
      </c>
      <c r="M1601" s="24" t="str">
        <f>VLOOKUP(L1601,mês!A:B,2,0)</f>
        <v>Janeiro</v>
      </c>
      <c r="N1601" s="24" t="e">
        <f t="shared" si="99"/>
        <v>#VALUE!</v>
      </c>
    </row>
    <row r="1602" spans="10:14" ht="57" customHeight="1" x14ac:dyDescent="0.2">
      <c r="J1602" s="29">
        <f t="shared" si="96"/>
        <v>0</v>
      </c>
      <c r="K1602" s="29">
        <f t="shared" si="97"/>
        <v>0</v>
      </c>
      <c r="L1602" s="24">
        <f t="shared" si="98"/>
        <v>1</v>
      </c>
      <c r="M1602" s="24" t="str">
        <f>VLOOKUP(L1602,mês!A:B,2,0)</f>
        <v>Janeiro</v>
      </c>
      <c r="N1602" s="24" t="e">
        <f t="shared" si="99"/>
        <v>#VALUE!</v>
      </c>
    </row>
    <row r="1603" spans="10:14" ht="57" customHeight="1" x14ac:dyDescent="0.2">
      <c r="J1603" s="29">
        <f t="shared" ref="J1603:J1666" si="100">IF(G1603="Não",0,H1603)</f>
        <v>0</v>
      </c>
      <c r="K1603" s="29">
        <f t="shared" ref="K1603:K1666" si="101">IF(G1603="Não",H1603,0)</f>
        <v>0</v>
      </c>
      <c r="L1603" s="24">
        <f t="shared" ref="L1603:L1666" si="102">MONTH(B1603)</f>
        <v>1</v>
      </c>
      <c r="M1603" s="24" t="str">
        <f>VLOOKUP(L1603,mês!A:B,2,0)</f>
        <v>Janeiro</v>
      </c>
      <c r="N1603" s="24" t="e">
        <f t="shared" ref="N1603:N1666" si="103">LEFT(A1603,SEARCH("-",A1603)-1)</f>
        <v>#VALUE!</v>
      </c>
    </row>
    <row r="1604" spans="10:14" ht="57" customHeight="1" x14ac:dyDescent="0.2">
      <c r="J1604" s="29">
        <f t="shared" si="100"/>
        <v>0</v>
      </c>
      <c r="K1604" s="29">
        <f t="shared" si="101"/>
        <v>0</v>
      </c>
      <c r="L1604" s="24">
        <f t="shared" si="102"/>
        <v>1</v>
      </c>
      <c r="M1604" s="24" t="str">
        <f>VLOOKUP(L1604,mês!A:B,2,0)</f>
        <v>Janeiro</v>
      </c>
      <c r="N1604" s="24" t="e">
        <f t="shared" si="103"/>
        <v>#VALUE!</v>
      </c>
    </row>
    <row r="1605" spans="10:14" ht="57" customHeight="1" x14ac:dyDescent="0.2">
      <c r="J1605" s="29">
        <f t="shared" si="100"/>
        <v>0</v>
      </c>
      <c r="K1605" s="29">
        <f t="shared" si="101"/>
        <v>0</v>
      </c>
      <c r="L1605" s="24">
        <f t="shared" si="102"/>
        <v>1</v>
      </c>
      <c r="M1605" s="24" t="str">
        <f>VLOOKUP(L1605,mês!A:B,2,0)</f>
        <v>Janeiro</v>
      </c>
      <c r="N1605" s="24" t="e">
        <f t="shared" si="103"/>
        <v>#VALUE!</v>
      </c>
    </row>
    <row r="1606" spans="10:14" ht="57" customHeight="1" x14ac:dyDescent="0.2">
      <c r="J1606" s="29">
        <f t="shared" si="100"/>
        <v>0</v>
      </c>
      <c r="K1606" s="29">
        <f t="shared" si="101"/>
        <v>0</v>
      </c>
      <c r="L1606" s="24">
        <f t="shared" si="102"/>
        <v>1</v>
      </c>
      <c r="M1606" s="24" t="str">
        <f>VLOOKUP(L1606,mês!A:B,2,0)</f>
        <v>Janeiro</v>
      </c>
      <c r="N1606" s="24" t="e">
        <f t="shared" si="103"/>
        <v>#VALUE!</v>
      </c>
    </row>
    <row r="1607" spans="10:14" ht="57" customHeight="1" x14ac:dyDescent="0.2">
      <c r="J1607" s="29">
        <f t="shared" si="100"/>
        <v>0</v>
      </c>
      <c r="K1607" s="29">
        <f t="shared" si="101"/>
        <v>0</v>
      </c>
      <c r="L1607" s="24">
        <f t="shared" si="102"/>
        <v>1</v>
      </c>
      <c r="M1607" s="24" t="str">
        <f>VLOOKUP(L1607,mês!A:B,2,0)</f>
        <v>Janeiro</v>
      </c>
      <c r="N1607" s="24" t="e">
        <f t="shared" si="103"/>
        <v>#VALUE!</v>
      </c>
    </row>
    <row r="1608" spans="10:14" ht="57" customHeight="1" x14ac:dyDescent="0.2">
      <c r="J1608" s="29">
        <f t="shared" si="100"/>
        <v>0</v>
      </c>
      <c r="K1608" s="29">
        <f t="shared" si="101"/>
        <v>0</v>
      </c>
      <c r="L1608" s="24">
        <f t="shared" si="102"/>
        <v>1</v>
      </c>
      <c r="M1608" s="24" t="str">
        <f>VLOOKUP(L1608,mês!A:B,2,0)</f>
        <v>Janeiro</v>
      </c>
      <c r="N1608" s="24" t="e">
        <f t="shared" si="103"/>
        <v>#VALUE!</v>
      </c>
    </row>
    <row r="1609" spans="10:14" ht="57" customHeight="1" x14ac:dyDescent="0.2">
      <c r="J1609" s="29">
        <f t="shared" si="100"/>
        <v>0</v>
      </c>
      <c r="K1609" s="29">
        <f t="shared" si="101"/>
        <v>0</v>
      </c>
      <c r="L1609" s="24">
        <f t="shared" si="102"/>
        <v>1</v>
      </c>
      <c r="M1609" s="24" t="str">
        <f>VLOOKUP(L1609,mês!A:B,2,0)</f>
        <v>Janeiro</v>
      </c>
      <c r="N1609" s="24" t="e">
        <f t="shared" si="103"/>
        <v>#VALUE!</v>
      </c>
    </row>
    <row r="1610" spans="10:14" ht="57" customHeight="1" x14ac:dyDescent="0.2">
      <c r="J1610" s="29">
        <f t="shared" si="100"/>
        <v>0</v>
      </c>
      <c r="K1610" s="29">
        <f t="shared" si="101"/>
        <v>0</v>
      </c>
      <c r="L1610" s="24">
        <f t="shared" si="102"/>
        <v>1</v>
      </c>
      <c r="M1610" s="24" t="str">
        <f>VLOOKUP(L1610,mês!A:B,2,0)</f>
        <v>Janeiro</v>
      </c>
      <c r="N1610" s="24" t="e">
        <f t="shared" si="103"/>
        <v>#VALUE!</v>
      </c>
    </row>
    <row r="1611" spans="10:14" ht="57" customHeight="1" x14ac:dyDescent="0.2">
      <c r="J1611" s="29">
        <f t="shared" si="100"/>
        <v>0</v>
      </c>
      <c r="K1611" s="29">
        <f t="shared" si="101"/>
        <v>0</v>
      </c>
      <c r="L1611" s="24">
        <f t="shared" si="102"/>
        <v>1</v>
      </c>
      <c r="M1611" s="24" t="str">
        <f>VLOOKUP(L1611,mês!A:B,2,0)</f>
        <v>Janeiro</v>
      </c>
      <c r="N1611" s="24" t="e">
        <f t="shared" si="103"/>
        <v>#VALUE!</v>
      </c>
    </row>
    <row r="1612" spans="10:14" ht="57" customHeight="1" x14ac:dyDescent="0.2">
      <c r="J1612" s="29">
        <f t="shared" si="100"/>
        <v>0</v>
      </c>
      <c r="K1612" s="29">
        <f t="shared" si="101"/>
        <v>0</v>
      </c>
      <c r="L1612" s="24">
        <f t="shared" si="102"/>
        <v>1</v>
      </c>
      <c r="M1612" s="24" t="str">
        <f>VLOOKUP(L1612,mês!A:B,2,0)</f>
        <v>Janeiro</v>
      </c>
      <c r="N1612" s="24" t="e">
        <f t="shared" si="103"/>
        <v>#VALUE!</v>
      </c>
    </row>
    <row r="1613" spans="10:14" ht="57" customHeight="1" x14ac:dyDescent="0.2">
      <c r="J1613" s="29">
        <f t="shared" si="100"/>
        <v>0</v>
      </c>
      <c r="K1613" s="29">
        <f t="shared" si="101"/>
        <v>0</v>
      </c>
      <c r="L1613" s="24">
        <f t="shared" si="102"/>
        <v>1</v>
      </c>
      <c r="M1613" s="24" t="str">
        <f>VLOOKUP(L1613,mês!A:B,2,0)</f>
        <v>Janeiro</v>
      </c>
      <c r="N1613" s="24" t="e">
        <f t="shared" si="103"/>
        <v>#VALUE!</v>
      </c>
    </row>
    <row r="1614" spans="10:14" ht="57" customHeight="1" x14ac:dyDescent="0.2">
      <c r="J1614" s="29">
        <f t="shared" si="100"/>
        <v>0</v>
      </c>
      <c r="K1614" s="29">
        <f t="shared" si="101"/>
        <v>0</v>
      </c>
      <c r="L1614" s="24">
        <f t="shared" si="102"/>
        <v>1</v>
      </c>
      <c r="M1614" s="24" t="str">
        <f>VLOOKUP(L1614,mês!A:B,2,0)</f>
        <v>Janeiro</v>
      </c>
      <c r="N1614" s="24" t="e">
        <f t="shared" si="103"/>
        <v>#VALUE!</v>
      </c>
    </row>
    <row r="1615" spans="10:14" ht="57" customHeight="1" x14ac:dyDescent="0.2">
      <c r="J1615" s="29">
        <f t="shared" si="100"/>
        <v>0</v>
      </c>
      <c r="K1615" s="29">
        <f t="shared" si="101"/>
        <v>0</v>
      </c>
      <c r="L1615" s="24">
        <f t="shared" si="102"/>
        <v>1</v>
      </c>
      <c r="M1615" s="24" t="str">
        <f>VLOOKUP(L1615,mês!A:B,2,0)</f>
        <v>Janeiro</v>
      </c>
      <c r="N1615" s="24" t="e">
        <f t="shared" si="103"/>
        <v>#VALUE!</v>
      </c>
    </row>
    <row r="1616" spans="10:14" ht="57" customHeight="1" x14ac:dyDescent="0.2">
      <c r="J1616" s="29">
        <f t="shared" si="100"/>
        <v>0</v>
      </c>
      <c r="K1616" s="29">
        <f t="shared" si="101"/>
        <v>0</v>
      </c>
      <c r="L1616" s="24">
        <f t="shared" si="102"/>
        <v>1</v>
      </c>
      <c r="M1616" s="24" t="str">
        <f>VLOOKUP(L1616,mês!A:B,2,0)</f>
        <v>Janeiro</v>
      </c>
      <c r="N1616" s="24" t="e">
        <f t="shared" si="103"/>
        <v>#VALUE!</v>
      </c>
    </row>
    <row r="1617" spans="10:14" ht="57" customHeight="1" x14ac:dyDescent="0.2">
      <c r="J1617" s="29">
        <f t="shared" si="100"/>
        <v>0</v>
      </c>
      <c r="K1617" s="29">
        <f t="shared" si="101"/>
        <v>0</v>
      </c>
      <c r="L1617" s="24">
        <f t="shared" si="102"/>
        <v>1</v>
      </c>
      <c r="M1617" s="24" t="str">
        <f>VLOOKUP(L1617,mês!A:B,2,0)</f>
        <v>Janeiro</v>
      </c>
      <c r="N1617" s="24" t="e">
        <f t="shared" si="103"/>
        <v>#VALUE!</v>
      </c>
    </row>
    <row r="1618" spans="10:14" ht="57" customHeight="1" x14ac:dyDescent="0.2">
      <c r="J1618" s="29">
        <f t="shared" si="100"/>
        <v>0</v>
      </c>
      <c r="K1618" s="29">
        <f t="shared" si="101"/>
        <v>0</v>
      </c>
      <c r="L1618" s="24">
        <f t="shared" si="102"/>
        <v>1</v>
      </c>
      <c r="M1618" s="24" t="str">
        <f>VLOOKUP(L1618,mês!A:B,2,0)</f>
        <v>Janeiro</v>
      </c>
      <c r="N1618" s="24" t="e">
        <f t="shared" si="103"/>
        <v>#VALUE!</v>
      </c>
    </row>
    <row r="1619" spans="10:14" ht="57" customHeight="1" x14ac:dyDescent="0.2">
      <c r="J1619" s="29">
        <f t="shared" si="100"/>
        <v>0</v>
      </c>
      <c r="K1619" s="29">
        <f t="shared" si="101"/>
        <v>0</v>
      </c>
      <c r="L1619" s="24">
        <f t="shared" si="102"/>
        <v>1</v>
      </c>
      <c r="M1619" s="24" t="str">
        <f>VLOOKUP(L1619,mês!A:B,2,0)</f>
        <v>Janeiro</v>
      </c>
      <c r="N1619" s="24" t="e">
        <f t="shared" si="103"/>
        <v>#VALUE!</v>
      </c>
    </row>
    <row r="1620" spans="10:14" ht="57" customHeight="1" x14ac:dyDescent="0.2">
      <c r="J1620" s="29">
        <f t="shared" si="100"/>
        <v>0</v>
      </c>
      <c r="K1620" s="29">
        <f t="shared" si="101"/>
        <v>0</v>
      </c>
      <c r="L1620" s="24">
        <f t="shared" si="102"/>
        <v>1</v>
      </c>
      <c r="M1620" s="24" t="str">
        <f>VLOOKUP(L1620,mês!A:B,2,0)</f>
        <v>Janeiro</v>
      </c>
      <c r="N1620" s="24" t="e">
        <f t="shared" si="103"/>
        <v>#VALUE!</v>
      </c>
    </row>
    <row r="1621" spans="10:14" ht="57" customHeight="1" x14ac:dyDescent="0.2">
      <c r="J1621" s="29">
        <f t="shared" si="100"/>
        <v>0</v>
      </c>
      <c r="K1621" s="29">
        <f t="shared" si="101"/>
        <v>0</v>
      </c>
      <c r="L1621" s="24">
        <f t="shared" si="102"/>
        <v>1</v>
      </c>
      <c r="M1621" s="24" t="str">
        <f>VLOOKUP(L1621,mês!A:B,2,0)</f>
        <v>Janeiro</v>
      </c>
      <c r="N1621" s="24" t="e">
        <f t="shared" si="103"/>
        <v>#VALUE!</v>
      </c>
    </row>
    <row r="1622" spans="10:14" ht="57" customHeight="1" x14ac:dyDescent="0.2">
      <c r="J1622" s="29">
        <f t="shared" si="100"/>
        <v>0</v>
      </c>
      <c r="K1622" s="29">
        <f t="shared" si="101"/>
        <v>0</v>
      </c>
      <c r="L1622" s="24">
        <f t="shared" si="102"/>
        <v>1</v>
      </c>
      <c r="M1622" s="24" t="str">
        <f>VLOOKUP(L1622,mês!A:B,2,0)</f>
        <v>Janeiro</v>
      </c>
      <c r="N1622" s="24" t="e">
        <f t="shared" si="103"/>
        <v>#VALUE!</v>
      </c>
    </row>
    <row r="1623" spans="10:14" ht="57" customHeight="1" x14ac:dyDescent="0.2">
      <c r="J1623" s="29">
        <f t="shared" si="100"/>
        <v>0</v>
      </c>
      <c r="K1623" s="29">
        <f t="shared" si="101"/>
        <v>0</v>
      </c>
      <c r="L1623" s="24">
        <f t="shared" si="102"/>
        <v>1</v>
      </c>
      <c r="M1623" s="24" t="str">
        <f>VLOOKUP(L1623,mês!A:B,2,0)</f>
        <v>Janeiro</v>
      </c>
      <c r="N1623" s="24" t="e">
        <f t="shared" si="103"/>
        <v>#VALUE!</v>
      </c>
    </row>
    <row r="1624" spans="10:14" ht="57" customHeight="1" x14ac:dyDescent="0.2">
      <c r="J1624" s="29">
        <f t="shared" si="100"/>
        <v>0</v>
      </c>
      <c r="K1624" s="29">
        <f t="shared" si="101"/>
        <v>0</v>
      </c>
      <c r="L1624" s="24">
        <f t="shared" si="102"/>
        <v>1</v>
      </c>
      <c r="M1624" s="24" t="str">
        <f>VLOOKUP(L1624,mês!A:B,2,0)</f>
        <v>Janeiro</v>
      </c>
      <c r="N1624" s="24" t="e">
        <f t="shared" si="103"/>
        <v>#VALUE!</v>
      </c>
    </row>
    <row r="1625" spans="10:14" ht="57" customHeight="1" x14ac:dyDescent="0.2">
      <c r="J1625" s="29">
        <f t="shared" si="100"/>
        <v>0</v>
      </c>
      <c r="K1625" s="29">
        <f t="shared" si="101"/>
        <v>0</v>
      </c>
      <c r="L1625" s="24">
        <f t="shared" si="102"/>
        <v>1</v>
      </c>
      <c r="M1625" s="24" t="str">
        <f>VLOOKUP(L1625,mês!A:B,2,0)</f>
        <v>Janeiro</v>
      </c>
      <c r="N1625" s="24" t="e">
        <f t="shared" si="103"/>
        <v>#VALUE!</v>
      </c>
    </row>
    <row r="1626" spans="10:14" ht="57" customHeight="1" x14ac:dyDescent="0.2">
      <c r="J1626" s="29">
        <f t="shared" si="100"/>
        <v>0</v>
      </c>
      <c r="K1626" s="29">
        <f t="shared" si="101"/>
        <v>0</v>
      </c>
      <c r="L1626" s="24">
        <f t="shared" si="102"/>
        <v>1</v>
      </c>
      <c r="M1626" s="24" t="str">
        <f>VLOOKUP(L1626,mês!A:B,2,0)</f>
        <v>Janeiro</v>
      </c>
      <c r="N1626" s="24" t="e">
        <f t="shared" si="103"/>
        <v>#VALUE!</v>
      </c>
    </row>
    <row r="1627" spans="10:14" ht="57" customHeight="1" x14ac:dyDescent="0.2">
      <c r="J1627" s="29">
        <f t="shared" si="100"/>
        <v>0</v>
      </c>
      <c r="K1627" s="29">
        <f t="shared" si="101"/>
        <v>0</v>
      </c>
      <c r="L1627" s="24">
        <f t="shared" si="102"/>
        <v>1</v>
      </c>
      <c r="M1627" s="24" t="str">
        <f>VLOOKUP(L1627,mês!A:B,2,0)</f>
        <v>Janeiro</v>
      </c>
      <c r="N1627" s="24" t="e">
        <f t="shared" si="103"/>
        <v>#VALUE!</v>
      </c>
    </row>
    <row r="1628" spans="10:14" ht="57" customHeight="1" x14ac:dyDescent="0.2">
      <c r="J1628" s="29">
        <f t="shared" si="100"/>
        <v>0</v>
      </c>
      <c r="K1628" s="29">
        <f t="shared" si="101"/>
        <v>0</v>
      </c>
      <c r="L1628" s="24">
        <f t="shared" si="102"/>
        <v>1</v>
      </c>
      <c r="M1628" s="24" t="str">
        <f>VLOOKUP(L1628,mês!A:B,2,0)</f>
        <v>Janeiro</v>
      </c>
      <c r="N1628" s="24" t="e">
        <f t="shared" si="103"/>
        <v>#VALUE!</v>
      </c>
    </row>
    <row r="1629" spans="10:14" ht="57" customHeight="1" x14ac:dyDescent="0.2">
      <c r="J1629" s="29">
        <f t="shared" si="100"/>
        <v>0</v>
      </c>
      <c r="K1629" s="29">
        <f t="shared" si="101"/>
        <v>0</v>
      </c>
      <c r="L1629" s="24">
        <f t="shared" si="102"/>
        <v>1</v>
      </c>
      <c r="M1629" s="24" t="str">
        <f>VLOOKUP(L1629,mês!A:B,2,0)</f>
        <v>Janeiro</v>
      </c>
      <c r="N1629" s="24" t="e">
        <f t="shared" si="103"/>
        <v>#VALUE!</v>
      </c>
    </row>
    <row r="1630" spans="10:14" ht="57" customHeight="1" x14ac:dyDescent="0.2">
      <c r="J1630" s="29">
        <f t="shared" si="100"/>
        <v>0</v>
      </c>
      <c r="K1630" s="29">
        <f t="shared" si="101"/>
        <v>0</v>
      </c>
      <c r="L1630" s="24">
        <f t="shared" si="102"/>
        <v>1</v>
      </c>
      <c r="M1630" s="24" t="str">
        <f>VLOOKUP(L1630,mês!A:B,2,0)</f>
        <v>Janeiro</v>
      </c>
      <c r="N1630" s="24" t="e">
        <f t="shared" si="103"/>
        <v>#VALUE!</v>
      </c>
    </row>
    <row r="1631" spans="10:14" ht="57" customHeight="1" x14ac:dyDescent="0.2">
      <c r="J1631" s="29">
        <f t="shared" si="100"/>
        <v>0</v>
      </c>
      <c r="K1631" s="29">
        <f t="shared" si="101"/>
        <v>0</v>
      </c>
      <c r="L1631" s="24">
        <f t="shared" si="102"/>
        <v>1</v>
      </c>
      <c r="M1631" s="24" t="str">
        <f>VLOOKUP(L1631,mês!A:B,2,0)</f>
        <v>Janeiro</v>
      </c>
      <c r="N1631" s="24" t="e">
        <f t="shared" si="103"/>
        <v>#VALUE!</v>
      </c>
    </row>
    <row r="1632" spans="10:14" ht="57" customHeight="1" x14ac:dyDescent="0.2">
      <c r="J1632" s="29">
        <f t="shared" si="100"/>
        <v>0</v>
      </c>
      <c r="K1632" s="29">
        <f t="shared" si="101"/>
        <v>0</v>
      </c>
      <c r="L1632" s="24">
        <f t="shared" si="102"/>
        <v>1</v>
      </c>
      <c r="M1632" s="24" t="str">
        <f>VLOOKUP(L1632,mês!A:B,2,0)</f>
        <v>Janeiro</v>
      </c>
      <c r="N1632" s="24" t="e">
        <f t="shared" si="103"/>
        <v>#VALUE!</v>
      </c>
    </row>
    <row r="1633" spans="10:14" ht="57" customHeight="1" x14ac:dyDescent="0.2">
      <c r="J1633" s="29">
        <f t="shared" si="100"/>
        <v>0</v>
      </c>
      <c r="K1633" s="29">
        <f t="shared" si="101"/>
        <v>0</v>
      </c>
      <c r="L1633" s="24">
        <f t="shared" si="102"/>
        <v>1</v>
      </c>
      <c r="M1633" s="24" t="str">
        <f>VLOOKUP(L1633,mês!A:B,2,0)</f>
        <v>Janeiro</v>
      </c>
      <c r="N1633" s="24" t="e">
        <f t="shared" si="103"/>
        <v>#VALUE!</v>
      </c>
    </row>
    <row r="1634" spans="10:14" ht="57" customHeight="1" x14ac:dyDescent="0.2">
      <c r="J1634" s="29">
        <f t="shared" si="100"/>
        <v>0</v>
      </c>
      <c r="K1634" s="29">
        <f t="shared" si="101"/>
        <v>0</v>
      </c>
      <c r="L1634" s="24">
        <f t="shared" si="102"/>
        <v>1</v>
      </c>
      <c r="M1634" s="24" t="str">
        <f>VLOOKUP(L1634,mês!A:B,2,0)</f>
        <v>Janeiro</v>
      </c>
      <c r="N1634" s="24" t="e">
        <f t="shared" si="103"/>
        <v>#VALUE!</v>
      </c>
    </row>
    <row r="1635" spans="10:14" ht="57" customHeight="1" x14ac:dyDescent="0.2">
      <c r="J1635" s="29">
        <f t="shared" si="100"/>
        <v>0</v>
      </c>
      <c r="K1635" s="29">
        <f t="shared" si="101"/>
        <v>0</v>
      </c>
      <c r="L1635" s="24">
        <f t="shared" si="102"/>
        <v>1</v>
      </c>
      <c r="M1635" s="24" t="str">
        <f>VLOOKUP(L1635,mês!A:B,2,0)</f>
        <v>Janeiro</v>
      </c>
      <c r="N1635" s="24" t="e">
        <f t="shared" si="103"/>
        <v>#VALUE!</v>
      </c>
    </row>
    <row r="1636" spans="10:14" ht="57" customHeight="1" x14ac:dyDescent="0.2">
      <c r="J1636" s="29">
        <f t="shared" si="100"/>
        <v>0</v>
      </c>
      <c r="K1636" s="29">
        <f t="shared" si="101"/>
        <v>0</v>
      </c>
      <c r="L1636" s="24">
        <f t="shared" si="102"/>
        <v>1</v>
      </c>
      <c r="M1636" s="24" t="str">
        <f>VLOOKUP(L1636,mês!A:B,2,0)</f>
        <v>Janeiro</v>
      </c>
      <c r="N1636" s="24" t="e">
        <f t="shared" si="103"/>
        <v>#VALUE!</v>
      </c>
    </row>
    <row r="1637" spans="10:14" ht="57" customHeight="1" x14ac:dyDescent="0.2">
      <c r="J1637" s="29">
        <f t="shared" si="100"/>
        <v>0</v>
      </c>
      <c r="K1637" s="29">
        <f t="shared" si="101"/>
        <v>0</v>
      </c>
      <c r="L1637" s="24">
        <f t="shared" si="102"/>
        <v>1</v>
      </c>
      <c r="M1637" s="24" t="str">
        <f>VLOOKUP(L1637,mês!A:B,2,0)</f>
        <v>Janeiro</v>
      </c>
      <c r="N1637" s="24" t="e">
        <f t="shared" si="103"/>
        <v>#VALUE!</v>
      </c>
    </row>
    <row r="1638" spans="10:14" ht="57" customHeight="1" x14ac:dyDescent="0.2">
      <c r="J1638" s="29">
        <f t="shared" si="100"/>
        <v>0</v>
      </c>
      <c r="K1638" s="29">
        <f t="shared" si="101"/>
        <v>0</v>
      </c>
      <c r="L1638" s="24">
        <f t="shared" si="102"/>
        <v>1</v>
      </c>
      <c r="M1638" s="24" t="str">
        <f>VLOOKUP(L1638,mês!A:B,2,0)</f>
        <v>Janeiro</v>
      </c>
      <c r="N1638" s="24" t="e">
        <f t="shared" si="103"/>
        <v>#VALUE!</v>
      </c>
    </row>
    <row r="1639" spans="10:14" ht="57" customHeight="1" x14ac:dyDescent="0.2">
      <c r="J1639" s="29">
        <f t="shared" si="100"/>
        <v>0</v>
      </c>
      <c r="K1639" s="29">
        <f t="shared" si="101"/>
        <v>0</v>
      </c>
      <c r="L1639" s="24">
        <f t="shared" si="102"/>
        <v>1</v>
      </c>
      <c r="M1639" s="24" t="str">
        <f>VLOOKUP(L1639,mês!A:B,2,0)</f>
        <v>Janeiro</v>
      </c>
      <c r="N1639" s="24" t="e">
        <f t="shared" si="103"/>
        <v>#VALUE!</v>
      </c>
    </row>
    <row r="1640" spans="10:14" ht="57" customHeight="1" x14ac:dyDescent="0.2">
      <c r="J1640" s="29">
        <f t="shared" si="100"/>
        <v>0</v>
      </c>
      <c r="K1640" s="29">
        <f t="shared" si="101"/>
        <v>0</v>
      </c>
      <c r="L1640" s="24">
        <f t="shared" si="102"/>
        <v>1</v>
      </c>
      <c r="M1640" s="24" t="str">
        <f>VLOOKUP(L1640,mês!A:B,2,0)</f>
        <v>Janeiro</v>
      </c>
      <c r="N1640" s="24" t="e">
        <f t="shared" si="103"/>
        <v>#VALUE!</v>
      </c>
    </row>
    <row r="1641" spans="10:14" ht="57" customHeight="1" x14ac:dyDescent="0.2">
      <c r="J1641" s="29">
        <f t="shared" si="100"/>
        <v>0</v>
      </c>
      <c r="K1641" s="29">
        <f t="shared" si="101"/>
        <v>0</v>
      </c>
      <c r="L1641" s="24">
        <f t="shared" si="102"/>
        <v>1</v>
      </c>
      <c r="M1641" s="24" t="str">
        <f>VLOOKUP(L1641,mês!A:B,2,0)</f>
        <v>Janeiro</v>
      </c>
      <c r="N1641" s="24" t="e">
        <f t="shared" si="103"/>
        <v>#VALUE!</v>
      </c>
    </row>
    <row r="1642" spans="10:14" ht="57" customHeight="1" x14ac:dyDescent="0.2">
      <c r="J1642" s="29">
        <f t="shared" si="100"/>
        <v>0</v>
      </c>
      <c r="K1642" s="29">
        <f t="shared" si="101"/>
        <v>0</v>
      </c>
      <c r="L1642" s="24">
        <f t="shared" si="102"/>
        <v>1</v>
      </c>
      <c r="M1642" s="24" t="str">
        <f>VLOOKUP(L1642,mês!A:B,2,0)</f>
        <v>Janeiro</v>
      </c>
      <c r="N1642" s="24" t="e">
        <f t="shared" si="103"/>
        <v>#VALUE!</v>
      </c>
    </row>
    <row r="1643" spans="10:14" ht="57" customHeight="1" x14ac:dyDescent="0.2">
      <c r="J1643" s="29">
        <f t="shared" si="100"/>
        <v>0</v>
      </c>
      <c r="K1643" s="29">
        <f t="shared" si="101"/>
        <v>0</v>
      </c>
      <c r="L1643" s="24">
        <f t="shared" si="102"/>
        <v>1</v>
      </c>
      <c r="M1643" s="24" t="str">
        <f>VLOOKUP(L1643,mês!A:B,2,0)</f>
        <v>Janeiro</v>
      </c>
      <c r="N1643" s="24" t="e">
        <f t="shared" si="103"/>
        <v>#VALUE!</v>
      </c>
    </row>
    <row r="1644" spans="10:14" ht="57" customHeight="1" x14ac:dyDescent="0.2">
      <c r="J1644" s="29">
        <f t="shared" si="100"/>
        <v>0</v>
      </c>
      <c r="K1644" s="29">
        <f t="shared" si="101"/>
        <v>0</v>
      </c>
      <c r="L1644" s="24">
        <f t="shared" si="102"/>
        <v>1</v>
      </c>
      <c r="M1644" s="24" t="str">
        <f>VLOOKUP(L1644,mês!A:B,2,0)</f>
        <v>Janeiro</v>
      </c>
      <c r="N1644" s="24" t="e">
        <f t="shared" si="103"/>
        <v>#VALUE!</v>
      </c>
    </row>
    <row r="1645" spans="10:14" ht="57" customHeight="1" x14ac:dyDescent="0.2">
      <c r="J1645" s="29">
        <f t="shared" si="100"/>
        <v>0</v>
      </c>
      <c r="K1645" s="29">
        <f t="shared" si="101"/>
        <v>0</v>
      </c>
      <c r="L1645" s="24">
        <f t="shared" si="102"/>
        <v>1</v>
      </c>
      <c r="M1645" s="24" t="str">
        <f>VLOOKUP(L1645,mês!A:B,2,0)</f>
        <v>Janeiro</v>
      </c>
      <c r="N1645" s="24" t="e">
        <f t="shared" si="103"/>
        <v>#VALUE!</v>
      </c>
    </row>
    <row r="1646" spans="10:14" ht="57" customHeight="1" x14ac:dyDescent="0.2">
      <c r="J1646" s="29">
        <f t="shared" si="100"/>
        <v>0</v>
      </c>
      <c r="K1646" s="29">
        <f t="shared" si="101"/>
        <v>0</v>
      </c>
      <c r="L1646" s="24">
        <f t="shared" si="102"/>
        <v>1</v>
      </c>
      <c r="M1646" s="24" t="str">
        <f>VLOOKUP(L1646,mês!A:B,2,0)</f>
        <v>Janeiro</v>
      </c>
      <c r="N1646" s="24" t="e">
        <f t="shared" si="103"/>
        <v>#VALUE!</v>
      </c>
    </row>
    <row r="1647" spans="10:14" ht="57" customHeight="1" x14ac:dyDescent="0.2">
      <c r="J1647" s="29">
        <f t="shared" si="100"/>
        <v>0</v>
      </c>
      <c r="K1647" s="29">
        <f t="shared" si="101"/>
        <v>0</v>
      </c>
      <c r="L1647" s="24">
        <f t="shared" si="102"/>
        <v>1</v>
      </c>
      <c r="M1647" s="24" t="str">
        <f>VLOOKUP(L1647,mês!A:B,2,0)</f>
        <v>Janeiro</v>
      </c>
      <c r="N1647" s="24" t="e">
        <f t="shared" si="103"/>
        <v>#VALUE!</v>
      </c>
    </row>
    <row r="1648" spans="10:14" ht="57" customHeight="1" x14ac:dyDescent="0.2">
      <c r="J1648" s="29">
        <f t="shared" si="100"/>
        <v>0</v>
      </c>
      <c r="K1648" s="29">
        <f t="shared" si="101"/>
        <v>0</v>
      </c>
      <c r="L1648" s="24">
        <f t="shared" si="102"/>
        <v>1</v>
      </c>
      <c r="M1648" s="24" t="str">
        <f>VLOOKUP(L1648,mês!A:B,2,0)</f>
        <v>Janeiro</v>
      </c>
      <c r="N1648" s="24" t="e">
        <f t="shared" si="103"/>
        <v>#VALUE!</v>
      </c>
    </row>
    <row r="1649" spans="10:14" ht="57" customHeight="1" x14ac:dyDescent="0.2">
      <c r="J1649" s="29">
        <f t="shared" si="100"/>
        <v>0</v>
      </c>
      <c r="K1649" s="29">
        <f t="shared" si="101"/>
        <v>0</v>
      </c>
      <c r="L1649" s="24">
        <f t="shared" si="102"/>
        <v>1</v>
      </c>
      <c r="M1649" s="24" t="str">
        <f>VLOOKUP(L1649,mês!A:B,2,0)</f>
        <v>Janeiro</v>
      </c>
      <c r="N1649" s="24" t="e">
        <f t="shared" si="103"/>
        <v>#VALUE!</v>
      </c>
    </row>
    <row r="1650" spans="10:14" ht="57" customHeight="1" x14ac:dyDescent="0.2">
      <c r="J1650" s="29">
        <f t="shared" si="100"/>
        <v>0</v>
      </c>
      <c r="K1650" s="29">
        <f t="shared" si="101"/>
        <v>0</v>
      </c>
      <c r="L1650" s="24">
        <f t="shared" si="102"/>
        <v>1</v>
      </c>
      <c r="M1650" s="24" t="str">
        <f>VLOOKUP(L1650,mês!A:B,2,0)</f>
        <v>Janeiro</v>
      </c>
      <c r="N1650" s="24" t="e">
        <f t="shared" si="103"/>
        <v>#VALUE!</v>
      </c>
    </row>
    <row r="1651" spans="10:14" ht="57" customHeight="1" x14ac:dyDescent="0.2">
      <c r="J1651" s="29">
        <f t="shared" si="100"/>
        <v>0</v>
      </c>
      <c r="K1651" s="29">
        <f t="shared" si="101"/>
        <v>0</v>
      </c>
      <c r="L1651" s="24">
        <f t="shared" si="102"/>
        <v>1</v>
      </c>
      <c r="M1651" s="24" t="str">
        <f>VLOOKUP(L1651,mês!A:B,2,0)</f>
        <v>Janeiro</v>
      </c>
      <c r="N1651" s="24" t="e">
        <f t="shared" si="103"/>
        <v>#VALUE!</v>
      </c>
    </row>
    <row r="1652" spans="10:14" ht="57" customHeight="1" x14ac:dyDescent="0.2">
      <c r="J1652" s="29">
        <f t="shared" si="100"/>
        <v>0</v>
      </c>
      <c r="K1652" s="29">
        <f t="shared" si="101"/>
        <v>0</v>
      </c>
      <c r="L1652" s="24">
        <f t="shared" si="102"/>
        <v>1</v>
      </c>
      <c r="M1652" s="24" t="str">
        <f>VLOOKUP(L1652,mês!A:B,2,0)</f>
        <v>Janeiro</v>
      </c>
      <c r="N1652" s="24" t="e">
        <f t="shared" si="103"/>
        <v>#VALUE!</v>
      </c>
    </row>
    <row r="1653" spans="10:14" ht="57" customHeight="1" x14ac:dyDescent="0.2">
      <c r="J1653" s="29">
        <f t="shared" si="100"/>
        <v>0</v>
      </c>
      <c r="K1653" s="29">
        <f t="shared" si="101"/>
        <v>0</v>
      </c>
      <c r="L1653" s="24">
        <f t="shared" si="102"/>
        <v>1</v>
      </c>
      <c r="M1653" s="24" t="str">
        <f>VLOOKUP(L1653,mês!A:B,2,0)</f>
        <v>Janeiro</v>
      </c>
      <c r="N1653" s="24" t="e">
        <f t="shared" si="103"/>
        <v>#VALUE!</v>
      </c>
    </row>
    <row r="1654" spans="10:14" ht="57" customHeight="1" x14ac:dyDescent="0.2">
      <c r="J1654" s="29">
        <f t="shared" si="100"/>
        <v>0</v>
      </c>
      <c r="K1654" s="29">
        <f t="shared" si="101"/>
        <v>0</v>
      </c>
      <c r="L1654" s="24">
        <f t="shared" si="102"/>
        <v>1</v>
      </c>
      <c r="M1654" s="24" t="str">
        <f>VLOOKUP(L1654,mês!A:B,2,0)</f>
        <v>Janeiro</v>
      </c>
      <c r="N1654" s="24" t="e">
        <f t="shared" si="103"/>
        <v>#VALUE!</v>
      </c>
    </row>
    <row r="1655" spans="10:14" ht="57" customHeight="1" x14ac:dyDescent="0.2">
      <c r="J1655" s="29">
        <f t="shared" si="100"/>
        <v>0</v>
      </c>
      <c r="K1655" s="29">
        <f t="shared" si="101"/>
        <v>0</v>
      </c>
      <c r="L1655" s="24">
        <f t="shared" si="102"/>
        <v>1</v>
      </c>
      <c r="M1655" s="24" t="str">
        <f>VLOOKUP(L1655,mês!A:B,2,0)</f>
        <v>Janeiro</v>
      </c>
      <c r="N1655" s="24" t="e">
        <f t="shared" si="103"/>
        <v>#VALUE!</v>
      </c>
    </row>
    <row r="1656" spans="10:14" ht="57" customHeight="1" x14ac:dyDescent="0.2">
      <c r="J1656" s="29">
        <f t="shared" si="100"/>
        <v>0</v>
      </c>
      <c r="K1656" s="29">
        <f t="shared" si="101"/>
        <v>0</v>
      </c>
      <c r="L1656" s="24">
        <f t="shared" si="102"/>
        <v>1</v>
      </c>
      <c r="M1656" s="24" t="str">
        <f>VLOOKUP(L1656,mês!A:B,2,0)</f>
        <v>Janeiro</v>
      </c>
      <c r="N1656" s="24" t="e">
        <f t="shared" si="103"/>
        <v>#VALUE!</v>
      </c>
    </row>
    <row r="1657" spans="10:14" ht="57" customHeight="1" x14ac:dyDescent="0.2">
      <c r="J1657" s="29">
        <f t="shared" si="100"/>
        <v>0</v>
      </c>
      <c r="K1657" s="29">
        <f t="shared" si="101"/>
        <v>0</v>
      </c>
      <c r="L1657" s="24">
        <f t="shared" si="102"/>
        <v>1</v>
      </c>
      <c r="M1657" s="24" t="str">
        <f>VLOOKUP(L1657,mês!A:B,2,0)</f>
        <v>Janeiro</v>
      </c>
      <c r="N1657" s="24" t="e">
        <f t="shared" si="103"/>
        <v>#VALUE!</v>
      </c>
    </row>
    <row r="1658" spans="10:14" ht="57" customHeight="1" x14ac:dyDescent="0.2">
      <c r="J1658" s="29">
        <f t="shared" si="100"/>
        <v>0</v>
      </c>
      <c r="K1658" s="29">
        <f t="shared" si="101"/>
        <v>0</v>
      </c>
      <c r="L1658" s="24">
        <f t="shared" si="102"/>
        <v>1</v>
      </c>
      <c r="M1658" s="24" t="str">
        <f>VLOOKUP(L1658,mês!A:B,2,0)</f>
        <v>Janeiro</v>
      </c>
      <c r="N1658" s="24" t="e">
        <f t="shared" si="103"/>
        <v>#VALUE!</v>
      </c>
    </row>
    <row r="1659" spans="10:14" ht="57" customHeight="1" x14ac:dyDescent="0.2">
      <c r="J1659" s="29">
        <f t="shared" si="100"/>
        <v>0</v>
      </c>
      <c r="K1659" s="29">
        <f t="shared" si="101"/>
        <v>0</v>
      </c>
      <c r="L1659" s="24">
        <f t="shared" si="102"/>
        <v>1</v>
      </c>
      <c r="M1659" s="24" t="str">
        <f>VLOOKUP(L1659,mês!A:B,2,0)</f>
        <v>Janeiro</v>
      </c>
      <c r="N1659" s="24" t="e">
        <f t="shared" si="103"/>
        <v>#VALUE!</v>
      </c>
    </row>
    <row r="1660" spans="10:14" ht="57" customHeight="1" x14ac:dyDescent="0.2">
      <c r="J1660" s="29">
        <f t="shared" si="100"/>
        <v>0</v>
      </c>
      <c r="K1660" s="29">
        <f t="shared" si="101"/>
        <v>0</v>
      </c>
      <c r="L1660" s="24">
        <f t="shared" si="102"/>
        <v>1</v>
      </c>
      <c r="M1660" s="24" t="str">
        <f>VLOOKUP(L1660,mês!A:B,2,0)</f>
        <v>Janeiro</v>
      </c>
      <c r="N1660" s="24" t="e">
        <f t="shared" si="103"/>
        <v>#VALUE!</v>
      </c>
    </row>
    <row r="1661" spans="10:14" ht="57" customHeight="1" x14ac:dyDescent="0.2">
      <c r="J1661" s="29">
        <f t="shared" si="100"/>
        <v>0</v>
      </c>
      <c r="K1661" s="29">
        <f t="shared" si="101"/>
        <v>0</v>
      </c>
      <c r="L1661" s="24">
        <f t="shared" si="102"/>
        <v>1</v>
      </c>
      <c r="M1661" s="24" t="str">
        <f>VLOOKUP(L1661,mês!A:B,2,0)</f>
        <v>Janeiro</v>
      </c>
      <c r="N1661" s="24" t="e">
        <f t="shared" si="103"/>
        <v>#VALUE!</v>
      </c>
    </row>
    <row r="1662" spans="10:14" ht="57" customHeight="1" x14ac:dyDescent="0.2">
      <c r="J1662" s="29">
        <f t="shared" si="100"/>
        <v>0</v>
      </c>
      <c r="K1662" s="29">
        <f t="shared" si="101"/>
        <v>0</v>
      </c>
      <c r="L1662" s="24">
        <f t="shared" si="102"/>
        <v>1</v>
      </c>
      <c r="M1662" s="24" t="str">
        <f>VLOOKUP(L1662,mês!A:B,2,0)</f>
        <v>Janeiro</v>
      </c>
      <c r="N1662" s="24" t="e">
        <f t="shared" si="103"/>
        <v>#VALUE!</v>
      </c>
    </row>
    <row r="1663" spans="10:14" ht="57" customHeight="1" x14ac:dyDescent="0.2">
      <c r="J1663" s="29">
        <f t="shared" si="100"/>
        <v>0</v>
      </c>
      <c r="K1663" s="29">
        <f t="shared" si="101"/>
        <v>0</v>
      </c>
      <c r="L1663" s="24">
        <f t="shared" si="102"/>
        <v>1</v>
      </c>
      <c r="M1663" s="24" t="str">
        <f>VLOOKUP(L1663,mês!A:B,2,0)</f>
        <v>Janeiro</v>
      </c>
      <c r="N1663" s="24" t="e">
        <f t="shared" si="103"/>
        <v>#VALUE!</v>
      </c>
    </row>
    <row r="1664" spans="10:14" ht="57" customHeight="1" x14ac:dyDescent="0.2">
      <c r="J1664" s="29">
        <f t="shared" si="100"/>
        <v>0</v>
      </c>
      <c r="K1664" s="29">
        <f t="shared" si="101"/>
        <v>0</v>
      </c>
      <c r="L1664" s="24">
        <f t="shared" si="102"/>
        <v>1</v>
      </c>
      <c r="M1664" s="24" t="str">
        <f>VLOOKUP(L1664,mês!A:B,2,0)</f>
        <v>Janeiro</v>
      </c>
      <c r="N1664" s="24" t="e">
        <f t="shared" si="103"/>
        <v>#VALUE!</v>
      </c>
    </row>
    <row r="1665" spans="10:14" ht="57" customHeight="1" x14ac:dyDescent="0.2">
      <c r="J1665" s="29">
        <f t="shared" si="100"/>
        <v>0</v>
      </c>
      <c r="K1665" s="29">
        <f t="shared" si="101"/>
        <v>0</v>
      </c>
      <c r="L1665" s="24">
        <f t="shared" si="102"/>
        <v>1</v>
      </c>
      <c r="M1665" s="24" t="str">
        <f>VLOOKUP(L1665,mês!A:B,2,0)</f>
        <v>Janeiro</v>
      </c>
      <c r="N1665" s="24" t="e">
        <f t="shared" si="103"/>
        <v>#VALUE!</v>
      </c>
    </row>
    <row r="1666" spans="10:14" ht="57" customHeight="1" x14ac:dyDescent="0.2">
      <c r="J1666" s="29">
        <f t="shared" si="100"/>
        <v>0</v>
      </c>
      <c r="K1666" s="29">
        <f t="shared" si="101"/>
        <v>0</v>
      </c>
      <c r="L1666" s="24">
        <f t="shared" si="102"/>
        <v>1</v>
      </c>
      <c r="M1666" s="24" t="str">
        <f>VLOOKUP(L1666,mês!A:B,2,0)</f>
        <v>Janeiro</v>
      </c>
      <c r="N1666" s="24" t="e">
        <f t="shared" si="103"/>
        <v>#VALUE!</v>
      </c>
    </row>
    <row r="1667" spans="10:14" ht="57" customHeight="1" x14ac:dyDescent="0.2">
      <c r="J1667" s="29">
        <f t="shared" ref="J1667:J1730" si="104">IF(G1667="Não",0,H1667)</f>
        <v>0</v>
      </c>
      <c r="K1667" s="29">
        <f t="shared" ref="K1667:K1730" si="105">IF(G1667="Não",H1667,0)</f>
        <v>0</v>
      </c>
      <c r="L1667" s="24">
        <f t="shared" ref="L1667:L1730" si="106">MONTH(B1667)</f>
        <v>1</v>
      </c>
      <c r="M1667" s="24" t="str">
        <f>VLOOKUP(L1667,mês!A:B,2,0)</f>
        <v>Janeiro</v>
      </c>
      <c r="N1667" s="24" t="e">
        <f t="shared" ref="N1667:N1730" si="107">LEFT(A1667,SEARCH("-",A1667)-1)</f>
        <v>#VALUE!</v>
      </c>
    </row>
    <row r="1668" spans="10:14" ht="57" customHeight="1" x14ac:dyDescent="0.2">
      <c r="J1668" s="29">
        <f t="shared" si="104"/>
        <v>0</v>
      </c>
      <c r="K1668" s="29">
        <f t="shared" si="105"/>
        <v>0</v>
      </c>
      <c r="L1668" s="24">
        <f t="shared" si="106"/>
        <v>1</v>
      </c>
      <c r="M1668" s="24" t="str">
        <f>VLOOKUP(L1668,mês!A:B,2,0)</f>
        <v>Janeiro</v>
      </c>
      <c r="N1668" s="24" t="e">
        <f t="shared" si="107"/>
        <v>#VALUE!</v>
      </c>
    </row>
    <row r="1669" spans="10:14" ht="57" customHeight="1" x14ac:dyDescent="0.2">
      <c r="J1669" s="29">
        <f t="shared" si="104"/>
        <v>0</v>
      </c>
      <c r="K1669" s="29">
        <f t="shared" si="105"/>
        <v>0</v>
      </c>
      <c r="L1669" s="24">
        <f t="shared" si="106"/>
        <v>1</v>
      </c>
      <c r="M1669" s="24" t="str">
        <f>VLOOKUP(L1669,mês!A:B,2,0)</f>
        <v>Janeiro</v>
      </c>
      <c r="N1669" s="24" t="e">
        <f t="shared" si="107"/>
        <v>#VALUE!</v>
      </c>
    </row>
    <row r="1670" spans="10:14" ht="57" customHeight="1" x14ac:dyDescent="0.2">
      <c r="J1670" s="29">
        <f t="shared" si="104"/>
        <v>0</v>
      </c>
      <c r="K1670" s="29">
        <f t="shared" si="105"/>
        <v>0</v>
      </c>
      <c r="L1670" s="24">
        <f t="shared" si="106"/>
        <v>1</v>
      </c>
      <c r="M1670" s="24" t="str">
        <f>VLOOKUP(L1670,mês!A:B,2,0)</f>
        <v>Janeiro</v>
      </c>
      <c r="N1670" s="24" t="e">
        <f t="shared" si="107"/>
        <v>#VALUE!</v>
      </c>
    </row>
    <row r="1671" spans="10:14" ht="57" customHeight="1" x14ac:dyDescent="0.2">
      <c r="J1671" s="29">
        <f t="shared" si="104"/>
        <v>0</v>
      </c>
      <c r="K1671" s="29">
        <f t="shared" si="105"/>
        <v>0</v>
      </c>
      <c r="L1671" s="24">
        <f t="shared" si="106"/>
        <v>1</v>
      </c>
      <c r="M1671" s="24" t="str">
        <f>VLOOKUP(L1671,mês!A:B,2,0)</f>
        <v>Janeiro</v>
      </c>
      <c r="N1671" s="24" t="e">
        <f t="shared" si="107"/>
        <v>#VALUE!</v>
      </c>
    </row>
    <row r="1672" spans="10:14" ht="57" customHeight="1" x14ac:dyDescent="0.2">
      <c r="J1672" s="29">
        <f t="shared" si="104"/>
        <v>0</v>
      </c>
      <c r="K1672" s="29">
        <f t="shared" si="105"/>
        <v>0</v>
      </c>
      <c r="L1672" s="24">
        <f t="shared" si="106"/>
        <v>1</v>
      </c>
      <c r="M1672" s="24" t="str">
        <f>VLOOKUP(L1672,mês!A:B,2,0)</f>
        <v>Janeiro</v>
      </c>
      <c r="N1672" s="24" t="e">
        <f t="shared" si="107"/>
        <v>#VALUE!</v>
      </c>
    </row>
    <row r="1673" spans="10:14" ht="57" customHeight="1" x14ac:dyDescent="0.2">
      <c r="J1673" s="29">
        <f t="shared" si="104"/>
        <v>0</v>
      </c>
      <c r="K1673" s="29">
        <f t="shared" si="105"/>
        <v>0</v>
      </c>
      <c r="L1673" s="24">
        <f t="shared" si="106"/>
        <v>1</v>
      </c>
      <c r="M1673" s="24" t="str">
        <f>VLOOKUP(L1673,mês!A:B,2,0)</f>
        <v>Janeiro</v>
      </c>
      <c r="N1673" s="24" t="e">
        <f t="shared" si="107"/>
        <v>#VALUE!</v>
      </c>
    </row>
    <row r="1674" spans="10:14" ht="57" customHeight="1" x14ac:dyDescent="0.2">
      <c r="J1674" s="29">
        <f t="shared" si="104"/>
        <v>0</v>
      </c>
      <c r="K1674" s="29">
        <f t="shared" si="105"/>
        <v>0</v>
      </c>
      <c r="L1674" s="24">
        <f t="shared" si="106"/>
        <v>1</v>
      </c>
      <c r="M1674" s="24" t="str">
        <f>VLOOKUP(L1674,mês!A:B,2,0)</f>
        <v>Janeiro</v>
      </c>
      <c r="N1674" s="24" t="e">
        <f t="shared" si="107"/>
        <v>#VALUE!</v>
      </c>
    </row>
    <row r="1675" spans="10:14" ht="57" customHeight="1" x14ac:dyDescent="0.2">
      <c r="J1675" s="29">
        <f t="shared" si="104"/>
        <v>0</v>
      </c>
      <c r="K1675" s="29">
        <f t="shared" si="105"/>
        <v>0</v>
      </c>
      <c r="L1675" s="24">
        <f t="shared" si="106"/>
        <v>1</v>
      </c>
      <c r="M1675" s="24" t="str">
        <f>VLOOKUP(L1675,mês!A:B,2,0)</f>
        <v>Janeiro</v>
      </c>
      <c r="N1675" s="24" t="e">
        <f t="shared" si="107"/>
        <v>#VALUE!</v>
      </c>
    </row>
    <row r="1676" spans="10:14" ht="57" customHeight="1" x14ac:dyDescent="0.2">
      <c r="J1676" s="29">
        <f t="shared" si="104"/>
        <v>0</v>
      </c>
      <c r="K1676" s="29">
        <f t="shared" si="105"/>
        <v>0</v>
      </c>
      <c r="L1676" s="24">
        <f t="shared" si="106"/>
        <v>1</v>
      </c>
      <c r="M1676" s="24" t="str">
        <f>VLOOKUP(L1676,mês!A:B,2,0)</f>
        <v>Janeiro</v>
      </c>
      <c r="N1676" s="24" t="e">
        <f t="shared" si="107"/>
        <v>#VALUE!</v>
      </c>
    </row>
    <row r="1677" spans="10:14" ht="57" customHeight="1" x14ac:dyDescent="0.2">
      <c r="J1677" s="29">
        <f t="shared" si="104"/>
        <v>0</v>
      </c>
      <c r="K1677" s="29">
        <f t="shared" si="105"/>
        <v>0</v>
      </c>
      <c r="L1677" s="24">
        <f t="shared" si="106"/>
        <v>1</v>
      </c>
      <c r="M1677" s="24" t="str">
        <f>VLOOKUP(L1677,mês!A:B,2,0)</f>
        <v>Janeiro</v>
      </c>
      <c r="N1677" s="24" t="e">
        <f t="shared" si="107"/>
        <v>#VALUE!</v>
      </c>
    </row>
    <row r="1678" spans="10:14" ht="57" customHeight="1" x14ac:dyDescent="0.2">
      <c r="J1678" s="29">
        <f t="shared" si="104"/>
        <v>0</v>
      </c>
      <c r="K1678" s="29">
        <f t="shared" si="105"/>
        <v>0</v>
      </c>
      <c r="L1678" s="24">
        <f t="shared" si="106"/>
        <v>1</v>
      </c>
      <c r="M1678" s="24" t="str">
        <f>VLOOKUP(L1678,mês!A:B,2,0)</f>
        <v>Janeiro</v>
      </c>
      <c r="N1678" s="24" t="e">
        <f t="shared" si="107"/>
        <v>#VALUE!</v>
      </c>
    </row>
    <row r="1679" spans="10:14" ht="57" customHeight="1" x14ac:dyDescent="0.2">
      <c r="J1679" s="29">
        <f t="shared" si="104"/>
        <v>0</v>
      </c>
      <c r="K1679" s="29">
        <f t="shared" si="105"/>
        <v>0</v>
      </c>
      <c r="L1679" s="24">
        <f t="shared" si="106"/>
        <v>1</v>
      </c>
      <c r="M1679" s="24" t="str">
        <f>VLOOKUP(L1679,mês!A:B,2,0)</f>
        <v>Janeiro</v>
      </c>
      <c r="N1679" s="24" t="e">
        <f t="shared" si="107"/>
        <v>#VALUE!</v>
      </c>
    </row>
    <row r="1680" spans="10:14" ht="57" customHeight="1" x14ac:dyDescent="0.2">
      <c r="J1680" s="29">
        <f t="shared" si="104"/>
        <v>0</v>
      </c>
      <c r="K1680" s="29">
        <f t="shared" si="105"/>
        <v>0</v>
      </c>
      <c r="L1680" s="24">
        <f t="shared" si="106"/>
        <v>1</v>
      </c>
      <c r="M1680" s="24" t="str">
        <f>VLOOKUP(L1680,mês!A:B,2,0)</f>
        <v>Janeiro</v>
      </c>
      <c r="N1680" s="24" t="e">
        <f t="shared" si="107"/>
        <v>#VALUE!</v>
      </c>
    </row>
    <row r="1681" spans="10:14" ht="57" customHeight="1" x14ac:dyDescent="0.2">
      <c r="J1681" s="29">
        <f t="shared" si="104"/>
        <v>0</v>
      </c>
      <c r="K1681" s="29">
        <f t="shared" si="105"/>
        <v>0</v>
      </c>
      <c r="L1681" s="24">
        <f t="shared" si="106"/>
        <v>1</v>
      </c>
      <c r="M1681" s="24" t="str">
        <f>VLOOKUP(L1681,mês!A:B,2,0)</f>
        <v>Janeiro</v>
      </c>
      <c r="N1681" s="24" t="e">
        <f t="shared" si="107"/>
        <v>#VALUE!</v>
      </c>
    </row>
    <row r="1682" spans="10:14" ht="57" customHeight="1" x14ac:dyDescent="0.2">
      <c r="J1682" s="29">
        <f t="shared" si="104"/>
        <v>0</v>
      </c>
      <c r="K1682" s="29">
        <f t="shared" si="105"/>
        <v>0</v>
      </c>
      <c r="L1682" s="24">
        <f t="shared" si="106"/>
        <v>1</v>
      </c>
      <c r="M1682" s="24" t="str">
        <f>VLOOKUP(L1682,mês!A:B,2,0)</f>
        <v>Janeiro</v>
      </c>
      <c r="N1682" s="24" t="e">
        <f t="shared" si="107"/>
        <v>#VALUE!</v>
      </c>
    </row>
    <row r="1683" spans="10:14" ht="57" customHeight="1" x14ac:dyDescent="0.2">
      <c r="J1683" s="29">
        <f t="shared" si="104"/>
        <v>0</v>
      </c>
      <c r="K1683" s="29">
        <f t="shared" si="105"/>
        <v>0</v>
      </c>
      <c r="L1683" s="24">
        <f t="shared" si="106"/>
        <v>1</v>
      </c>
      <c r="M1683" s="24" t="str">
        <f>VLOOKUP(L1683,mês!A:B,2,0)</f>
        <v>Janeiro</v>
      </c>
      <c r="N1683" s="24" t="e">
        <f t="shared" si="107"/>
        <v>#VALUE!</v>
      </c>
    </row>
    <row r="1684" spans="10:14" ht="57" customHeight="1" x14ac:dyDescent="0.2">
      <c r="J1684" s="29">
        <f t="shared" si="104"/>
        <v>0</v>
      </c>
      <c r="K1684" s="29">
        <f t="shared" si="105"/>
        <v>0</v>
      </c>
      <c r="L1684" s="24">
        <f t="shared" si="106"/>
        <v>1</v>
      </c>
      <c r="M1684" s="24" t="str">
        <f>VLOOKUP(L1684,mês!A:B,2,0)</f>
        <v>Janeiro</v>
      </c>
      <c r="N1684" s="24" t="e">
        <f t="shared" si="107"/>
        <v>#VALUE!</v>
      </c>
    </row>
    <row r="1685" spans="10:14" ht="57" customHeight="1" x14ac:dyDescent="0.2">
      <c r="J1685" s="29">
        <f t="shared" si="104"/>
        <v>0</v>
      </c>
      <c r="K1685" s="29">
        <f t="shared" si="105"/>
        <v>0</v>
      </c>
      <c r="L1685" s="24">
        <f t="shared" si="106"/>
        <v>1</v>
      </c>
      <c r="M1685" s="24" t="str">
        <f>VLOOKUP(L1685,mês!A:B,2,0)</f>
        <v>Janeiro</v>
      </c>
      <c r="N1685" s="24" t="e">
        <f t="shared" si="107"/>
        <v>#VALUE!</v>
      </c>
    </row>
    <row r="1686" spans="10:14" ht="57" customHeight="1" x14ac:dyDescent="0.2">
      <c r="J1686" s="29">
        <f t="shared" si="104"/>
        <v>0</v>
      </c>
      <c r="K1686" s="29">
        <f t="shared" si="105"/>
        <v>0</v>
      </c>
      <c r="L1686" s="24">
        <f t="shared" si="106"/>
        <v>1</v>
      </c>
      <c r="M1686" s="24" t="str">
        <f>VLOOKUP(L1686,mês!A:B,2,0)</f>
        <v>Janeiro</v>
      </c>
      <c r="N1686" s="24" t="e">
        <f t="shared" si="107"/>
        <v>#VALUE!</v>
      </c>
    </row>
    <row r="1687" spans="10:14" ht="57" customHeight="1" x14ac:dyDescent="0.2">
      <c r="J1687" s="29">
        <f t="shared" si="104"/>
        <v>0</v>
      </c>
      <c r="K1687" s="29">
        <f t="shared" si="105"/>
        <v>0</v>
      </c>
      <c r="L1687" s="24">
        <f t="shared" si="106"/>
        <v>1</v>
      </c>
      <c r="M1687" s="24" t="str">
        <f>VLOOKUP(L1687,mês!A:B,2,0)</f>
        <v>Janeiro</v>
      </c>
      <c r="N1687" s="24" t="e">
        <f t="shared" si="107"/>
        <v>#VALUE!</v>
      </c>
    </row>
    <row r="1688" spans="10:14" ht="57" customHeight="1" x14ac:dyDescent="0.2">
      <c r="J1688" s="29">
        <f t="shared" si="104"/>
        <v>0</v>
      </c>
      <c r="K1688" s="29">
        <f t="shared" si="105"/>
        <v>0</v>
      </c>
      <c r="L1688" s="24">
        <f t="shared" si="106"/>
        <v>1</v>
      </c>
      <c r="M1688" s="24" t="str">
        <f>VLOOKUP(L1688,mês!A:B,2,0)</f>
        <v>Janeiro</v>
      </c>
      <c r="N1688" s="24" t="e">
        <f t="shared" si="107"/>
        <v>#VALUE!</v>
      </c>
    </row>
    <row r="1689" spans="10:14" ht="57" customHeight="1" x14ac:dyDescent="0.2">
      <c r="J1689" s="29">
        <f t="shared" si="104"/>
        <v>0</v>
      </c>
      <c r="K1689" s="29">
        <f t="shared" si="105"/>
        <v>0</v>
      </c>
      <c r="L1689" s="24">
        <f t="shared" si="106"/>
        <v>1</v>
      </c>
      <c r="M1689" s="24" t="str">
        <f>VLOOKUP(L1689,mês!A:B,2,0)</f>
        <v>Janeiro</v>
      </c>
      <c r="N1689" s="24" t="e">
        <f t="shared" si="107"/>
        <v>#VALUE!</v>
      </c>
    </row>
    <row r="1690" spans="10:14" ht="57" customHeight="1" x14ac:dyDescent="0.2">
      <c r="J1690" s="29">
        <f t="shared" si="104"/>
        <v>0</v>
      </c>
      <c r="K1690" s="29">
        <f t="shared" si="105"/>
        <v>0</v>
      </c>
      <c r="L1690" s="24">
        <f t="shared" si="106"/>
        <v>1</v>
      </c>
      <c r="M1690" s="24" t="str">
        <f>VLOOKUP(L1690,mês!A:B,2,0)</f>
        <v>Janeiro</v>
      </c>
      <c r="N1690" s="24" t="e">
        <f t="shared" si="107"/>
        <v>#VALUE!</v>
      </c>
    </row>
    <row r="1691" spans="10:14" ht="57" customHeight="1" x14ac:dyDescent="0.2">
      <c r="J1691" s="29">
        <f t="shared" si="104"/>
        <v>0</v>
      </c>
      <c r="K1691" s="29">
        <f t="shared" si="105"/>
        <v>0</v>
      </c>
      <c r="L1691" s="24">
        <f t="shared" si="106"/>
        <v>1</v>
      </c>
      <c r="M1691" s="24" t="str">
        <f>VLOOKUP(L1691,mês!A:B,2,0)</f>
        <v>Janeiro</v>
      </c>
      <c r="N1691" s="24" t="e">
        <f t="shared" si="107"/>
        <v>#VALUE!</v>
      </c>
    </row>
    <row r="1692" spans="10:14" ht="57" customHeight="1" x14ac:dyDescent="0.2">
      <c r="J1692" s="29">
        <f t="shared" si="104"/>
        <v>0</v>
      </c>
      <c r="K1692" s="29">
        <f t="shared" si="105"/>
        <v>0</v>
      </c>
      <c r="L1692" s="24">
        <f t="shared" si="106"/>
        <v>1</v>
      </c>
      <c r="M1692" s="24" t="str">
        <f>VLOOKUP(L1692,mês!A:B,2,0)</f>
        <v>Janeiro</v>
      </c>
      <c r="N1692" s="24" t="e">
        <f t="shared" si="107"/>
        <v>#VALUE!</v>
      </c>
    </row>
    <row r="1693" spans="10:14" ht="57" customHeight="1" x14ac:dyDescent="0.2">
      <c r="J1693" s="29">
        <f t="shared" si="104"/>
        <v>0</v>
      </c>
      <c r="K1693" s="29">
        <f t="shared" si="105"/>
        <v>0</v>
      </c>
      <c r="L1693" s="24">
        <f t="shared" si="106"/>
        <v>1</v>
      </c>
      <c r="M1693" s="24" t="str">
        <f>VLOOKUP(L1693,mês!A:B,2,0)</f>
        <v>Janeiro</v>
      </c>
      <c r="N1693" s="24" t="e">
        <f t="shared" si="107"/>
        <v>#VALUE!</v>
      </c>
    </row>
    <row r="1694" spans="10:14" ht="57" customHeight="1" x14ac:dyDescent="0.2">
      <c r="J1694" s="29">
        <f t="shared" si="104"/>
        <v>0</v>
      </c>
      <c r="K1694" s="29">
        <f t="shared" si="105"/>
        <v>0</v>
      </c>
      <c r="L1694" s="24">
        <f t="shared" si="106"/>
        <v>1</v>
      </c>
      <c r="M1694" s="24" t="str">
        <f>VLOOKUP(L1694,mês!A:B,2,0)</f>
        <v>Janeiro</v>
      </c>
      <c r="N1694" s="24" t="e">
        <f t="shared" si="107"/>
        <v>#VALUE!</v>
      </c>
    </row>
    <row r="1695" spans="10:14" ht="57" customHeight="1" x14ac:dyDescent="0.2">
      <c r="J1695" s="29">
        <f t="shared" si="104"/>
        <v>0</v>
      </c>
      <c r="K1695" s="29">
        <f t="shared" si="105"/>
        <v>0</v>
      </c>
      <c r="L1695" s="24">
        <f t="shared" si="106"/>
        <v>1</v>
      </c>
      <c r="M1695" s="24" t="str">
        <f>VLOOKUP(L1695,mês!A:B,2,0)</f>
        <v>Janeiro</v>
      </c>
      <c r="N1695" s="24" t="e">
        <f t="shared" si="107"/>
        <v>#VALUE!</v>
      </c>
    </row>
    <row r="1696" spans="10:14" ht="57" customHeight="1" x14ac:dyDescent="0.2">
      <c r="J1696" s="29">
        <f t="shared" si="104"/>
        <v>0</v>
      </c>
      <c r="K1696" s="29">
        <f t="shared" si="105"/>
        <v>0</v>
      </c>
      <c r="L1696" s="24">
        <f t="shared" si="106"/>
        <v>1</v>
      </c>
      <c r="M1696" s="24" t="str">
        <f>VLOOKUP(L1696,mês!A:B,2,0)</f>
        <v>Janeiro</v>
      </c>
      <c r="N1696" s="24" t="e">
        <f t="shared" si="107"/>
        <v>#VALUE!</v>
      </c>
    </row>
    <row r="1697" spans="10:14" ht="57" customHeight="1" x14ac:dyDescent="0.2">
      <c r="J1697" s="29">
        <f t="shared" si="104"/>
        <v>0</v>
      </c>
      <c r="K1697" s="29">
        <f t="shared" si="105"/>
        <v>0</v>
      </c>
      <c r="L1697" s="24">
        <f t="shared" si="106"/>
        <v>1</v>
      </c>
      <c r="M1697" s="24" t="str">
        <f>VLOOKUP(L1697,mês!A:B,2,0)</f>
        <v>Janeiro</v>
      </c>
      <c r="N1697" s="24" t="e">
        <f t="shared" si="107"/>
        <v>#VALUE!</v>
      </c>
    </row>
    <row r="1698" spans="10:14" ht="57" customHeight="1" x14ac:dyDescent="0.2">
      <c r="J1698" s="29">
        <f t="shared" si="104"/>
        <v>0</v>
      </c>
      <c r="K1698" s="29">
        <f t="shared" si="105"/>
        <v>0</v>
      </c>
      <c r="L1698" s="24">
        <f t="shared" si="106"/>
        <v>1</v>
      </c>
      <c r="M1698" s="24" t="str">
        <f>VLOOKUP(L1698,mês!A:B,2,0)</f>
        <v>Janeiro</v>
      </c>
      <c r="N1698" s="24" t="e">
        <f t="shared" si="107"/>
        <v>#VALUE!</v>
      </c>
    </row>
    <row r="1699" spans="10:14" ht="57" customHeight="1" x14ac:dyDescent="0.2">
      <c r="J1699" s="29">
        <f t="shared" si="104"/>
        <v>0</v>
      </c>
      <c r="K1699" s="29">
        <f t="shared" si="105"/>
        <v>0</v>
      </c>
      <c r="L1699" s="24">
        <f t="shared" si="106"/>
        <v>1</v>
      </c>
      <c r="M1699" s="24" t="str">
        <f>VLOOKUP(L1699,mês!A:B,2,0)</f>
        <v>Janeiro</v>
      </c>
      <c r="N1699" s="24" t="e">
        <f t="shared" si="107"/>
        <v>#VALUE!</v>
      </c>
    </row>
    <row r="1700" spans="10:14" ht="57" customHeight="1" x14ac:dyDescent="0.2">
      <c r="J1700" s="29">
        <f t="shared" si="104"/>
        <v>0</v>
      </c>
      <c r="K1700" s="29">
        <f t="shared" si="105"/>
        <v>0</v>
      </c>
      <c r="L1700" s="24">
        <f t="shared" si="106"/>
        <v>1</v>
      </c>
      <c r="M1700" s="24" t="str">
        <f>VLOOKUP(L1700,mês!A:B,2,0)</f>
        <v>Janeiro</v>
      </c>
      <c r="N1700" s="24" t="e">
        <f t="shared" si="107"/>
        <v>#VALUE!</v>
      </c>
    </row>
    <row r="1701" spans="10:14" ht="57" customHeight="1" x14ac:dyDescent="0.2">
      <c r="J1701" s="29">
        <f t="shared" si="104"/>
        <v>0</v>
      </c>
      <c r="K1701" s="29">
        <f t="shared" si="105"/>
        <v>0</v>
      </c>
      <c r="L1701" s="24">
        <f t="shared" si="106"/>
        <v>1</v>
      </c>
      <c r="M1701" s="24" t="str">
        <f>VLOOKUP(L1701,mês!A:B,2,0)</f>
        <v>Janeiro</v>
      </c>
      <c r="N1701" s="24" t="e">
        <f t="shared" si="107"/>
        <v>#VALUE!</v>
      </c>
    </row>
    <row r="1702" spans="10:14" ht="57" customHeight="1" x14ac:dyDescent="0.2">
      <c r="J1702" s="29">
        <f t="shared" si="104"/>
        <v>0</v>
      </c>
      <c r="K1702" s="29">
        <f t="shared" si="105"/>
        <v>0</v>
      </c>
      <c r="L1702" s="24">
        <f t="shared" si="106"/>
        <v>1</v>
      </c>
      <c r="M1702" s="24" t="str">
        <f>VLOOKUP(L1702,mês!A:B,2,0)</f>
        <v>Janeiro</v>
      </c>
      <c r="N1702" s="24" t="e">
        <f t="shared" si="107"/>
        <v>#VALUE!</v>
      </c>
    </row>
    <row r="1703" spans="10:14" ht="57" customHeight="1" x14ac:dyDescent="0.2">
      <c r="J1703" s="29">
        <f t="shared" si="104"/>
        <v>0</v>
      </c>
      <c r="K1703" s="29">
        <f t="shared" si="105"/>
        <v>0</v>
      </c>
      <c r="L1703" s="24">
        <f t="shared" si="106"/>
        <v>1</v>
      </c>
      <c r="M1703" s="24" t="str">
        <f>VLOOKUP(L1703,mês!A:B,2,0)</f>
        <v>Janeiro</v>
      </c>
      <c r="N1703" s="24" t="e">
        <f t="shared" si="107"/>
        <v>#VALUE!</v>
      </c>
    </row>
    <row r="1704" spans="10:14" ht="57" customHeight="1" x14ac:dyDescent="0.2">
      <c r="J1704" s="29">
        <f t="shared" si="104"/>
        <v>0</v>
      </c>
      <c r="K1704" s="29">
        <f t="shared" si="105"/>
        <v>0</v>
      </c>
      <c r="L1704" s="24">
        <f t="shared" si="106"/>
        <v>1</v>
      </c>
      <c r="M1704" s="24" t="str">
        <f>VLOOKUP(L1704,mês!A:B,2,0)</f>
        <v>Janeiro</v>
      </c>
      <c r="N1704" s="24" t="e">
        <f t="shared" si="107"/>
        <v>#VALUE!</v>
      </c>
    </row>
    <row r="1705" spans="10:14" ht="57" customHeight="1" x14ac:dyDescent="0.2">
      <c r="J1705" s="29">
        <f t="shared" si="104"/>
        <v>0</v>
      </c>
      <c r="K1705" s="29">
        <f t="shared" si="105"/>
        <v>0</v>
      </c>
      <c r="L1705" s="24">
        <f t="shared" si="106"/>
        <v>1</v>
      </c>
      <c r="M1705" s="24" t="str">
        <f>VLOOKUP(L1705,mês!A:B,2,0)</f>
        <v>Janeiro</v>
      </c>
      <c r="N1705" s="24" t="e">
        <f t="shared" si="107"/>
        <v>#VALUE!</v>
      </c>
    </row>
    <row r="1706" spans="10:14" ht="57" customHeight="1" x14ac:dyDescent="0.2">
      <c r="J1706" s="29">
        <f t="shared" si="104"/>
        <v>0</v>
      </c>
      <c r="K1706" s="29">
        <f t="shared" si="105"/>
        <v>0</v>
      </c>
      <c r="L1706" s="24">
        <f t="shared" si="106"/>
        <v>1</v>
      </c>
      <c r="M1706" s="24" t="str">
        <f>VLOOKUP(L1706,mês!A:B,2,0)</f>
        <v>Janeiro</v>
      </c>
      <c r="N1706" s="24" t="e">
        <f t="shared" si="107"/>
        <v>#VALUE!</v>
      </c>
    </row>
    <row r="1707" spans="10:14" ht="57" customHeight="1" x14ac:dyDescent="0.2">
      <c r="J1707" s="29">
        <f t="shared" si="104"/>
        <v>0</v>
      </c>
      <c r="K1707" s="29">
        <f t="shared" si="105"/>
        <v>0</v>
      </c>
      <c r="L1707" s="24">
        <f t="shared" si="106"/>
        <v>1</v>
      </c>
      <c r="M1707" s="24" t="str">
        <f>VLOOKUP(L1707,mês!A:B,2,0)</f>
        <v>Janeiro</v>
      </c>
      <c r="N1707" s="24" t="e">
        <f t="shared" si="107"/>
        <v>#VALUE!</v>
      </c>
    </row>
    <row r="1708" spans="10:14" ht="57" customHeight="1" x14ac:dyDescent="0.2">
      <c r="J1708" s="29">
        <f t="shared" si="104"/>
        <v>0</v>
      </c>
      <c r="K1708" s="29">
        <f t="shared" si="105"/>
        <v>0</v>
      </c>
      <c r="L1708" s="24">
        <f t="shared" si="106"/>
        <v>1</v>
      </c>
      <c r="M1708" s="24" t="str">
        <f>VLOOKUP(L1708,mês!A:B,2,0)</f>
        <v>Janeiro</v>
      </c>
      <c r="N1708" s="24" t="e">
        <f t="shared" si="107"/>
        <v>#VALUE!</v>
      </c>
    </row>
    <row r="1709" spans="10:14" ht="57" customHeight="1" x14ac:dyDescent="0.2">
      <c r="J1709" s="29">
        <f t="shared" si="104"/>
        <v>0</v>
      </c>
      <c r="K1709" s="29">
        <f t="shared" si="105"/>
        <v>0</v>
      </c>
      <c r="L1709" s="24">
        <f t="shared" si="106"/>
        <v>1</v>
      </c>
      <c r="M1709" s="24" t="str">
        <f>VLOOKUP(L1709,mês!A:B,2,0)</f>
        <v>Janeiro</v>
      </c>
      <c r="N1709" s="24" t="e">
        <f t="shared" si="107"/>
        <v>#VALUE!</v>
      </c>
    </row>
    <row r="1710" spans="10:14" ht="57" customHeight="1" x14ac:dyDescent="0.2">
      <c r="J1710" s="29">
        <f t="shared" si="104"/>
        <v>0</v>
      </c>
      <c r="K1710" s="29">
        <f t="shared" si="105"/>
        <v>0</v>
      </c>
      <c r="L1710" s="24">
        <f t="shared" si="106"/>
        <v>1</v>
      </c>
      <c r="M1710" s="24" t="str">
        <f>VLOOKUP(L1710,mês!A:B,2,0)</f>
        <v>Janeiro</v>
      </c>
      <c r="N1710" s="24" t="e">
        <f t="shared" si="107"/>
        <v>#VALUE!</v>
      </c>
    </row>
    <row r="1711" spans="10:14" ht="57" customHeight="1" x14ac:dyDescent="0.2">
      <c r="J1711" s="29">
        <f t="shared" si="104"/>
        <v>0</v>
      </c>
      <c r="K1711" s="29">
        <f t="shared" si="105"/>
        <v>0</v>
      </c>
      <c r="L1711" s="24">
        <f t="shared" si="106"/>
        <v>1</v>
      </c>
      <c r="M1711" s="24" t="str">
        <f>VLOOKUP(L1711,mês!A:B,2,0)</f>
        <v>Janeiro</v>
      </c>
      <c r="N1711" s="24" t="e">
        <f t="shared" si="107"/>
        <v>#VALUE!</v>
      </c>
    </row>
    <row r="1712" spans="10:14" ht="57" customHeight="1" x14ac:dyDescent="0.2">
      <c r="J1712" s="29">
        <f t="shared" si="104"/>
        <v>0</v>
      </c>
      <c r="K1712" s="29">
        <f t="shared" si="105"/>
        <v>0</v>
      </c>
      <c r="L1712" s="24">
        <f t="shared" si="106"/>
        <v>1</v>
      </c>
      <c r="M1712" s="24" t="str">
        <f>VLOOKUP(L1712,mês!A:B,2,0)</f>
        <v>Janeiro</v>
      </c>
      <c r="N1712" s="24" t="e">
        <f t="shared" si="107"/>
        <v>#VALUE!</v>
      </c>
    </row>
    <row r="1713" spans="10:14" ht="57" customHeight="1" x14ac:dyDescent="0.2">
      <c r="J1713" s="29">
        <f t="shared" si="104"/>
        <v>0</v>
      </c>
      <c r="K1713" s="29">
        <f t="shared" si="105"/>
        <v>0</v>
      </c>
      <c r="L1713" s="24">
        <f t="shared" si="106"/>
        <v>1</v>
      </c>
      <c r="M1713" s="24" t="str">
        <f>VLOOKUP(L1713,mês!A:B,2,0)</f>
        <v>Janeiro</v>
      </c>
      <c r="N1713" s="24" t="e">
        <f t="shared" si="107"/>
        <v>#VALUE!</v>
      </c>
    </row>
    <row r="1714" spans="10:14" ht="57" customHeight="1" x14ac:dyDescent="0.2">
      <c r="J1714" s="29">
        <f t="shared" si="104"/>
        <v>0</v>
      </c>
      <c r="K1714" s="29">
        <f t="shared" si="105"/>
        <v>0</v>
      </c>
      <c r="L1714" s="24">
        <f t="shared" si="106"/>
        <v>1</v>
      </c>
      <c r="M1714" s="24" t="str">
        <f>VLOOKUP(L1714,mês!A:B,2,0)</f>
        <v>Janeiro</v>
      </c>
      <c r="N1714" s="24" t="e">
        <f t="shared" si="107"/>
        <v>#VALUE!</v>
      </c>
    </row>
    <row r="1715" spans="10:14" ht="57" customHeight="1" x14ac:dyDescent="0.2">
      <c r="J1715" s="29">
        <f t="shared" si="104"/>
        <v>0</v>
      </c>
      <c r="K1715" s="29">
        <f t="shared" si="105"/>
        <v>0</v>
      </c>
      <c r="L1715" s="24">
        <f t="shared" si="106"/>
        <v>1</v>
      </c>
      <c r="M1715" s="24" t="str">
        <f>VLOOKUP(L1715,mês!A:B,2,0)</f>
        <v>Janeiro</v>
      </c>
      <c r="N1715" s="24" t="e">
        <f t="shared" si="107"/>
        <v>#VALUE!</v>
      </c>
    </row>
    <row r="1716" spans="10:14" ht="57" customHeight="1" x14ac:dyDescent="0.2">
      <c r="J1716" s="29">
        <f t="shared" si="104"/>
        <v>0</v>
      </c>
      <c r="K1716" s="29">
        <f t="shared" si="105"/>
        <v>0</v>
      </c>
      <c r="L1716" s="24">
        <f t="shared" si="106"/>
        <v>1</v>
      </c>
      <c r="M1716" s="24" t="str">
        <f>VLOOKUP(L1716,mês!A:B,2,0)</f>
        <v>Janeiro</v>
      </c>
      <c r="N1716" s="24" t="e">
        <f t="shared" si="107"/>
        <v>#VALUE!</v>
      </c>
    </row>
    <row r="1717" spans="10:14" ht="57" customHeight="1" x14ac:dyDescent="0.2">
      <c r="J1717" s="29">
        <f t="shared" si="104"/>
        <v>0</v>
      </c>
      <c r="K1717" s="29">
        <f t="shared" si="105"/>
        <v>0</v>
      </c>
      <c r="L1717" s="24">
        <f t="shared" si="106"/>
        <v>1</v>
      </c>
      <c r="M1717" s="24" t="str">
        <f>VLOOKUP(L1717,mês!A:B,2,0)</f>
        <v>Janeiro</v>
      </c>
      <c r="N1717" s="24" t="e">
        <f t="shared" si="107"/>
        <v>#VALUE!</v>
      </c>
    </row>
    <row r="1718" spans="10:14" ht="57" customHeight="1" x14ac:dyDescent="0.2">
      <c r="J1718" s="29">
        <f t="shared" si="104"/>
        <v>0</v>
      </c>
      <c r="K1718" s="29">
        <f t="shared" si="105"/>
        <v>0</v>
      </c>
      <c r="L1718" s="24">
        <f t="shared" si="106"/>
        <v>1</v>
      </c>
      <c r="M1718" s="24" t="str">
        <f>VLOOKUP(L1718,mês!A:B,2,0)</f>
        <v>Janeiro</v>
      </c>
      <c r="N1718" s="24" t="e">
        <f t="shared" si="107"/>
        <v>#VALUE!</v>
      </c>
    </row>
    <row r="1719" spans="10:14" ht="57" customHeight="1" x14ac:dyDescent="0.2">
      <c r="J1719" s="29">
        <f t="shared" si="104"/>
        <v>0</v>
      </c>
      <c r="K1719" s="29">
        <f t="shared" si="105"/>
        <v>0</v>
      </c>
      <c r="L1719" s="24">
        <f t="shared" si="106"/>
        <v>1</v>
      </c>
      <c r="M1719" s="24" t="str">
        <f>VLOOKUP(L1719,mês!A:B,2,0)</f>
        <v>Janeiro</v>
      </c>
      <c r="N1719" s="24" t="e">
        <f t="shared" si="107"/>
        <v>#VALUE!</v>
      </c>
    </row>
    <row r="1720" spans="10:14" ht="57" customHeight="1" x14ac:dyDescent="0.2">
      <c r="J1720" s="29">
        <f t="shared" si="104"/>
        <v>0</v>
      </c>
      <c r="K1720" s="29">
        <f t="shared" si="105"/>
        <v>0</v>
      </c>
      <c r="L1720" s="24">
        <f t="shared" si="106"/>
        <v>1</v>
      </c>
      <c r="M1720" s="24" t="str">
        <f>VLOOKUP(L1720,mês!A:B,2,0)</f>
        <v>Janeiro</v>
      </c>
      <c r="N1720" s="24" t="e">
        <f t="shared" si="107"/>
        <v>#VALUE!</v>
      </c>
    </row>
    <row r="1721" spans="10:14" ht="57" customHeight="1" x14ac:dyDescent="0.2">
      <c r="J1721" s="29">
        <f t="shared" si="104"/>
        <v>0</v>
      </c>
      <c r="K1721" s="29">
        <f t="shared" si="105"/>
        <v>0</v>
      </c>
      <c r="L1721" s="24">
        <f t="shared" si="106"/>
        <v>1</v>
      </c>
      <c r="M1721" s="24" t="str">
        <f>VLOOKUP(L1721,mês!A:B,2,0)</f>
        <v>Janeiro</v>
      </c>
      <c r="N1721" s="24" t="e">
        <f t="shared" si="107"/>
        <v>#VALUE!</v>
      </c>
    </row>
    <row r="1722" spans="10:14" ht="57" customHeight="1" x14ac:dyDescent="0.2">
      <c r="J1722" s="29">
        <f t="shared" si="104"/>
        <v>0</v>
      </c>
      <c r="K1722" s="29">
        <f t="shared" si="105"/>
        <v>0</v>
      </c>
      <c r="L1722" s="24">
        <f t="shared" si="106"/>
        <v>1</v>
      </c>
      <c r="M1722" s="24" t="str">
        <f>VLOOKUP(L1722,mês!A:B,2,0)</f>
        <v>Janeiro</v>
      </c>
      <c r="N1722" s="24" t="e">
        <f t="shared" si="107"/>
        <v>#VALUE!</v>
      </c>
    </row>
    <row r="1723" spans="10:14" ht="57" customHeight="1" x14ac:dyDescent="0.2">
      <c r="J1723" s="29">
        <f t="shared" si="104"/>
        <v>0</v>
      </c>
      <c r="K1723" s="29">
        <f t="shared" si="105"/>
        <v>0</v>
      </c>
      <c r="L1723" s="24">
        <f t="shared" si="106"/>
        <v>1</v>
      </c>
      <c r="M1723" s="24" t="str">
        <f>VLOOKUP(L1723,mês!A:B,2,0)</f>
        <v>Janeiro</v>
      </c>
      <c r="N1723" s="24" t="e">
        <f t="shared" si="107"/>
        <v>#VALUE!</v>
      </c>
    </row>
    <row r="1724" spans="10:14" ht="57" customHeight="1" x14ac:dyDescent="0.2">
      <c r="J1724" s="29">
        <f t="shared" si="104"/>
        <v>0</v>
      </c>
      <c r="K1724" s="29">
        <f t="shared" si="105"/>
        <v>0</v>
      </c>
      <c r="L1724" s="24">
        <f t="shared" si="106"/>
        <v>1</v>
      </c>
      <c r="M1724" s="24" t="str">
        <f>VLOOKUP(L1724,mês!A:B,2,0)</f>
        <v>Janeiro</v>
      </c>
      <c r="N1724" s="24" t="e">
        <f t="shared" si="107"/>
        <v>#VALUE!</v>
      </c>
    </row>
    <row r="1725" spans="10:14" ht="57" customHeight="1" x14ac:dyDescent="0.2">
      <c r="J1725" s="29">
        <f t="shared" si="104"/>
        <v>0</v>
      </c>
      <c r="K1725" s="29">
        <f t="shared" si="105"/>
        <v>0</v>
      </c>
      <c r="L1725" s="24">
        <f t="shared" si="106"/>
        <v>1</v>
      </c>
      <c r="M1725" s="24" t="str">
        <f>VLOOKUP(L1725,mês!A:B,2,0)</f>
        <v>Janeiro</v>
      </c>
      <c r="N1725" s="24" t="e">
        <f t="shared" si="107"/>
        <v>#VALUE!</v>
      </c>
    </row>
    <row r="1726" spans="10:14" ht="57" customHeight="1" x14ac:dyDescent="0.2">
      <c r="J1726" s="29">
        <f t="shared" si="104"/>
        <v>0</v>
      </c>
      <c r="K1726" s="29">
        <f t="shared" si="105"/>
        <v>0</v>
      </c>
      <c r="L1726" s="24">
        <f t="shared" si="106"/>
        <v>1</v>
      </c>
      <c r="M1726" s="24" t="str">
        <f>VLOOKUP(L1726,mês!A:B,2,0)</f>
        <v>Janeiro</v>
      </c>
      <c r="N1726" s="24" t="e">
        <f t="shared" si="107"/>
        <v>#VALUE!</v>
      </c>
    </row>
    <row r="1727" spans="10:14" ht="57" customHeight="1" x14ac:dyDescent="0.2">
      <c r="J1727" s="29">
        <f t="shared" si="104"/>
        <v>0</v>
      </c>
      <c r="K1727" s="29">
        <f t="shared" si="105"/>
        <v>0</v>
      </c>
      <c r="L1727" s="24">
        <f t="shared" si="106"/>
        <v>1</v>
      </c>
      <c r="M1727" s="24" t="str">
        <f>VLOOKUP(L1727,mês!A:B,2,0)</f>
        <v>Janeiro</v>
      </c>
      <c r="N1727" s="24" t="e">
        <f t="shared" si="107"/>
        <v>#VALUE!</v>
      </c>
    </row>
    <row r="1728" spans="10:14" ht="57" customHeight="1" x14ac:dyDescent="0.2">
      <c r="J1728" s="29">
        <f t="shared" si="104"/>
        <v>0</v>
      </c>
      <c r="K1728" s="29">
        <f t="shared" si="105"/>
        <v>0</v>
      </c>
      <c r="L1728" s="24">
        <f t="shared" si="106"/>
        <v>1</v>
      </c>
      <c r="M1728" s="24" t="str">
        <f>VLOOKUP(L1728,mês!A:B,2,0)</f>
        <v>Janeiro</v>
      </c>
      <c r="N1728" s="24" t="e">
        <f t="shared" si="107"/>
        <v>#VALUE!</v>
      </c>
    </row>
    <row r="1729" spans="10:14" ht="57" customHeight="1" x14ac:dyDescent="0.2">
      <c r="J1729" s="29">
        <f t="shared" si="104"/>
        <v>0</v>
      </c>
      <c r="K1729" s="29">
        <f t="shared" si="105"/>
        <v>0</v>
      </c>
      <c r="L1729" s="24">
        <f t="shared" si="106"/>
        <v>1</v>
      </c>
      <c r="M1729" s="24" t="str">
        <f>VLOOKUP(L1729,mês!A:B,2,0)</f>
        <v>Janeiro</v>
      </c>
      <c r="N1729" s="24" t="e">
        <f t="shared" si="107"/>
        <v>#VALUE!</v>
      </c>
    </row>
    <row r="1730" spans="10:14" ht="57" customHeight="1" x14ac:dyDescent="0.2">
      <c r="J1730" s="29">
        <f t="shared" si="104"/>
        <v>0</v>
      </c>
      <c r="K1730" s="29">
        <f t="shared" si="105"/>
        <v>0</v>
      </c>
      <c r="L1730" s="24">
        <f t="shared" si="106"/>
        <v>1</v>
      </c>
      <c r="M1730" s="24" t="str">
        <f>VLOOKUP(L1730,mês!A:B,2,0)</f>
        <v>Janeiro</v>
      </c>
      <c r="N1730" s="24" t="e">
        <f t="shared" si="107"/>
        <v>#VALUE!</v>
      </c>
    </row>
    <row r="1731" spans="10:14" ht="57" customHeight="1" x14ac:dyDescent="0.2">
      <c r="J1731" s="29">
        <f t="shared" ref="J1731:J1794" si="108">IF(G1731="Não",0,H1731)</f>
        <v>0</v>
      </c>
      <c r="K1731" s="29">
        <f t="shared" ref="K1731:K1794" si="109">IF(G1731="Não",H1731,0)</f>
        <v>0</v>
      </c>
      <c r="L1731" s="24">
        <f t="shared" ref="L1731:L1794" si="110">MONTH(B1731)</f>
        <v>1</v>
      </c>
      <c r="M1731" s="24" t="str">
        <f>VLOOKUP(L1731,mês!A:B,2,0)</f>
        <v>Janeiro</v>
      </c>
      <c r="N1731" s="24" t="e">
        <f t="shared" ref="N1731:N1794" si="111">LEFT(A1731,SEARCH("-",A1731)-1)</f>
        <v>#VALUE!</v>
      </c>
    </row>
    <row r="1732" spans="10:14" ht="57" customHeight="1" x14ac:dyDescent="0.2">
      <c r="J1732" s="29">
        <f t="shared" si="108"/>
        <v>0</v>
      </c>
      <c r="K1732" s="29">
        <f t="shared" si="109"/>
        <v>0</v>
      </c>
      <c r="L1732" s="24">
        <f t="shared" si="110"/>
        <v>1</v>
      </c>
      <c r="M1732" s="24" t="str">
        <f>VLOOKUP(L1732,mês!A:B,2,0)</f>
        <v>Janeiro</v>
      </c>
      <c r="N1732" s="24" t="e">
        <f t="shared" si="111"/>
        <v>#VALUE!</v>
      </c>
    </row>
    <row r="1733" spans="10:14" ht="57" customHeight="1" x14ac:dyDescent="0.2">
      <c r="J1733" s="29">
        <f t="shared" si="108"/>
        <v>0</v>
      </c>
      <c r="K1733" s="29">
        <f t="shared" si="109"/>
        <v>0</v>
      </c>
      <c r="L1733" s="24">
        <f t="shared" si="110"/>
        <v>1</v>
      </c>
      <c r="M1733" s="24" t="str">
        <f>VLOOKUP(L1733,mês!A:B,2,0)</f>
        <v>Janeiro</v>
      </c>
      <c r="N1733" s="24" t="e">
        <f t="shared" si="111"/>
        <v>#VALUE!</v>
      </c>
    </row>
    <row r="1734" spans="10:14" ht="57" customHeight="1" x14ac:dyDescent="0.2">
      <c r="J1734" s="29">
        <f t="shared" si="108"/>
        <v>0</v>
      </c>
      <c r="K1734" s="29">
        <f t="shared" si="109"/>
        <v>0</v>
      </c>
      <c r="L1734" s="24">
        <f t="shared" si="110"/>
        <v>1</v>
      </c>
      <c r="M1734" s="24" t="str">
        <f>VLOOKUP(L1734,mês!A:B,2,0)</f>
        <v>Janeiro</v>
      </c>
      <c r="N1734" s="24" t="e">
        <f t="shared" si="111"/>
        <v>#VALUE!</v>
      </c>
    </row>
    <row r="1735" spans="10:14" ht="57" customHeight="1" x14ac:dyDescent="0.2">
      <c r="J1735" s="29">
        <f t="shared" si="108"/>
        <v>0</v>
      </c>
      <c r="K1735" s="29">
        <f t="shared" si="109"/>
        <v>0</v>
      </c>
      <c r="L1735" s="24">
        <f t="shared" si="110"/>
        <v>1</v>
      </c>
      <c r="M1735" s="24" t="str">
        <f>VLOOKUP(L1735,mês!A:B,2,0)</f>
        <v>Janeiro</v>
      </c>
      <c r="N1735" s="24" t="e">
        <f t="shared" si="111"/>
        <v>#VALUE!</v>
      </c>
    </row>
    <row r="1736" spans="10:14" ht="57" customHeight="1" x14ac:dyDescent="0.2">
      <c r="J1736" s="29">
        <f t="shared" si="108"/>
        <v>0</v>
      </c>
      <c r="K1736" s="29">
        <f t="shared" si="109"/>
        <v>0</v>
      </c>
      <c r="L1736" s="24">
        <f t="shared" si="110"/>
        <v>1</v>
      </c>
      <c r="M1736" s="24" t="str">
        <f>VLOOKUP(L1736,mês!A:B,2,0)</f>
        <v>Janeiro</v>
      </c>
      <c r="N1736" s="24" t="e">
        <f t="shared" si="111"/>
        <v>#VALUE!</v>
      </c>
    </row>
    <row r="1737" spans="10:14" ht="57" customHeight="1" x14ac:dyDescent="0.2">
      <c r="J1737" s="29">
        <f t="shared" si="108"/>
        <v>0</v>
      </c>
      <c r="K1737" s="29">
        <f t="shared" si="109"/>
        <v>0</v>
      </c>
      <c r="L1737" s="24">
        <f t="shared" si="110"/>
        <v>1</v>
      </c>
      <c r="M1737" s="24" t="str">
        <f>VLOOKUP(L1737,mês!A:B,2,0)</f>
        <v>Janeiro</v>
      </c>
      <c r="N1737" s="24" t="e">
        <f t="shared" si="111"/>
        <v>#VALUE!</v>
      </c>
    </row>
    <row r="1738" spans="10:14" ht="57" customHeight="1" x14ac:dyDescent="0.2">
      <c r="J1738" s="29">
        <f t="shared" si="108"/>
        <v>0</v>
      </c>
      <c r="K1738" s="29">
        <f t="shared" si="109"/>
        <v>0</v>
      </c>
      <c r="L1738" s="24">
        <f t="shared" si="110"/>
        <v>1</v>
      </c>
      <c r="M1738" s="24" t="str">
        <f>VLOOKUP(L1738,mês!A:B,2,0)</f>
        <v>Janeiro</v>
      </c>
      <c r="N1738" s="24" t="e">
        <f t="shared" si="111"/>
        <v>#VALUE!</v>
      </c>
    </row>
    <row r="1739" spans="10:14" ht="57" customHeight="1" x14ac:dyDescent="0.2">
      <c r="J1739" s="29">
        <f t="shared" si="108"/>
        <v>0</v>
      </c>
      <c r="K1739" s="29">
        <f t="shared" si="109"/>
        <v>0</v>
      </c>
      <c r="L1739" s="24">
        <f t="shared" si="110"/>
        <v>1</v>
      </c>
      <c r="M1739" s="24" t="str">
        <f>VLOOKUP(L1739,mês!A:B,2,0)</f>
        <v>Janeiro</v>
      </c>
      <c r="N1739" s="24" t="e">
        <f t="shared" si="111"/>
        <v>#VALUE!</v>
      </c>
    </row>
    <row r="1740" spans="10:14" ht="57" customHeight="1" x14ac:dyDescent="0.2">
      <c r="J1740" s="29">
        <f t="shared" si="108"/>
        <v>0</v>
      </c>
      <c r="K1740" s="29">
        <f t="shared" si="109"/>
        <v>0</v>
      </c>
      <c r="L1740" s="24">
        <f t="shared" si="110"/>
        <v>1</v>
      </c>
      <c r="M1740" s="24" t="str">
        <f>VLOOKUP(L1740,mês!A:B,2,0)</f>
        <v>Janeiro</v>
      </c>
      <c r="N1740" s="24" t="e">
        <f t="shared" si="111"/>
        <v>#VALUE!</v>
      </c>
    </row>
    <row r="1741" spans="10:14" ht="57" customHeight="1" x14ac:dyDescent="0.2">
      <c r="J1741" s="29">
        <f t="shared" si="108"/>
        <v>0</v>
      </c>
      <c r="K1741" s="29">
        <f t="shared" si="109"/>
        <v>0</v>
      </c>
      <c r="L1741" s="24">
        <f t="shared" si="110"/>
        <v>1</v>
      </c>
      <c r="M1741" s="24" t="str">
        <f>VLOOKUP(L1741,mês!A:B,2,0)</f>
        <v>Janeiro</v>
      </c>
      <c r="N1741" s="24" t="e">
        <f t="shared" si="111"/>
        <v>#VALUE!</v>
      </c>
    </row>
    <row r="1742" spans="10:14" ht="57" customHeight="1" x14ac:dyDescent="0.2">
      <c r="J1742" s="29">
        <f t="shared" si="108"/>
        <v>0</v>
      </c>
      <c r="K1742" s="29">
        <f t="shared" si="109"/>
        <v>0</v>
      </c>
      <c r="L1742" s="24">
        <f t="shared" si="110"/>
        <v>1</v>
      </c>
      <c r="M1742" s="24" t="str">
        <f>VLOOKUP(L1742,mês!A:B,2,0)</f>
        <v>Janeiro</v>
      </c>
      <c r="N1742" s="24" t="e">
        <f t="shared" si="111"/>
        <v>#VALUE!</v>
      </c>
    </row>
    <row r="1743" spans="10:14" ht="57" customHeight="1" x14ac:dyDescent="0.2">
      <c r="J1743" s="29">
        <f t="shared" si="108"/>
        <v>0</v>
      </c>
      <c r="K1743" s="29">
        <f t="shared" si="109"/>
        <v>0</v>
      </c>
      <c r="L1743" s="24">
        <f t="shared" si="110"/>
        <v>1</v>
      </c>
      <c r="M1743" s="24" t="str">
        <f>VLOOKUP(L1743,mês!A:B,2,0)</f>
        <v>Janeiro</v>
      </c>
      <c r="N1743" s="24" t="e">
        <f t="shared" si="111"/>
        <v>#VALUE!</v>
      </c>
    </row>
    <row r="1744" spans="10:14" ht="57" customHeight="1" x14ac:dyDescent="0.2">
      <c r="J1744" s="29">
        <f t="shared" si="108"/>
        <v>0</v>
      </c>
      <c r="K1744" s="29">
        <f t="shared" si="109"/>
        <v>0</v>
      </c>
      <c r="L1744" s="24">
        <f t="shared" si="110"/>
        <v>1</v>
      </c>
      <c r="M1744" s="24" t="str">
        <f>VLOOKUP(L1744,mês!A:B,2,0)</f>
        <v>Janeiro</v>
      </c>
      <c r="N1744" s="24" t="e">
        <f t="shared" si="111"/>
        <v>#VALUE!</v>
      </c>
    </row>
    <row r="1745" spans="10:14" ht="57" customHeight="1" x14ac:dyDescent="0.2">
      <c r="J1745" s="29">
        <f t="shared" si="108"/>
        <v>0</v>
      </c>
      <c r="K1745" s="29">
        <f t="shared" si="109"/>
        <v>0</v>
      </c>
      <c r="L1745" s="24">
        <f t="shared" si="110"/>
        <v>1</v>
      </c>
      <c r="M1745" s="24" t="str">
        <f>VLOOKUP(L1745,mês!A:B,2,0)</f>
        <v>Janeiro</v>
      </c>
      <c r="N1745" s="24" t="e">
        <f t="shared" si="111"/>
        <v>#VALUE!</v>
      </c>
    </row>
    <row r="1746" spans="10:14" ht="57" customHeight="1" x14ac:dyDescent="0.2">
      <c r="J1746" s="29">
        <f t="shared" si="108"/>
        <v>0</v>
      </c>
      <c r="K1746" s="29">
        <f t="shared" si="109"/>
        <v>0</v>
      </c>
      <c r="L1746" s="24">
        <f t="shared" si="110"/>
        <v>1</v>
      </c>
      <c r="M1746" s="24" t="str">
        <f>VLOOKUP(L1746,mês!A:B,2,0)</f>
        <v>Janeiro</v>
      </c>
      <c r="N1746" s="24" t="e">
        <f t="shared" si="111"/>
        <v>#VALUE!</v>
      </c>
    </row>
    <row r="1747" spans="10:14" ht="57" customHeight="1" x14ac:dyDescent="0.2">
      <c r="J1747" s="29">
        <f t="shared" si="108"/>
        <v>0</v>
      </c>
      <c r="K1747" s="29">
        <f t="shared" si="109"/>
        <v>0</v>
      </c>
      <c r="L1747" s="24">
        <f t="shared" si="110"/>
        <v>1</v>
      </c>
      <c r="M1747" s="24" t="str">
        <f>VLOOKUP(L1747,mês!A:B,2,0)</f>
        <v>Janeiro</v>
      </c>
      <c r="N1747" s="24" t="e">
        <f t="shared" si="111"/>
        <v>#VALUE!</v>
      </c>
    </row>
    <row r="1748" spans="10:14" ht="57" customHeight="1" x14ac:dyDescent="0.2">
      <c r="J1748" s="29">
        <f t="shared" si="108"/>
        <v>0</v>
      </c>
      <c r="K1748" s="29">
        <f t="shared" si="109"/>
        <v>0</v>
      </c>
      <c r="L1748" s="24">
        <f t="shared" si="110"/>
        <v>1</v>
      </c>
      <c r="M1748" s="24" t="str">
        <f>VLOOKUP(L1748,mês!A:B,2,0)</f>
        <v>Janeiro</v>
      </c>
      <c r="N1748" s="24" t="e">
        <f t="shared" si="111"/>
        <v>#VALUE!</v>
      </c>
    </row>
    <row r="1749" spans="10:14" ht="57" customHeight="1" x14ac:dyDescent="0.2">
      <c r="J1749" s="29">
        <f t="shared" si="108"/>
        <v>0</v>
      </c>
      <c r="K1749" s="29">
        <f t="shared" si="109"/>
        <v>0</v>
      </c>
      <c r="L1749" s="24">
        <f t="shared" si="110"/>
        <v>1</v>
      </c>
      <c r="M1749" s="24" t="str">
        <f>VLOOKUP(L1749,mês!A:B,2,0)</f>
        <v>Janeiro</v>
      </c>
      <c r="N1749" s="24" t="e">
        <f t="shared" si="111"/>
        <v>#VALUE!</v>
      </c>
    </row>
    <row r="1750" spans="10:14" ht="57" customHeight="1" x14ac:dyDescent="0.2">
      <c r="J1750" s="29">
        <f t="shared" si="108"/>
        <v>0</v>
      </c>
      <c r="K1750" s="29">
        <f t="shared" si="109"/>
        <v>0</v>
      </c>
      <c r="L1750" s="24">
        <f t="shared" si="110"/>
        <v>1</v>
      </c>
      <c r="M1750" s="24" t="str">
        <f>VLOOKUP(L1750,mês!A:B,2,0)</f>
        <v>Janeiro</v>
      </c>
      <c r="N1750" s="24" t="e">
        <f t="shared" si="111"/>
        <v>#VALUE!</v>
      </c>
    </row>
    <row r="1751" spans="10:14" ht="57" customHeight="1" x14ac:dyDescent="0.2">
      <c r="J1751" s="29">
        <f t="shared" si="108"/>
        <v>0</v>
      </c>
      <c r="K1751" s="29">
        <f t="shared" si="109"/>
        <v>0</v>
      </c>
      <c r="L1751" s="24">
        <f t="shared" si="110"/>
        <v>1</v>
      </c>
      <c r="M1751" s="24" t="str">
        <f>VLOOKUP(L1751,mês!A:B,2,0)</f>
        <v>Janeiro</v>
      </c>
      <c r="N1751" s="24" t="e">
        <f t="shared" si="111"/>
        <v>#VALUE!</v>
      </c>
    </row>
    <row r="1752" spans="10:14" ht="57" customHeight="1" x14ac:dyDescent="0.2">
      <c r="J1752" s="29">
        <f t="shared" si="108"/>
        <v>0</v>
      </c>
      <c r="K1752" s="29">
        <f t="shared" si="109"/>
        <v>0</v>
      </c>
      <c r="L1752" s="24">
        <f t="shared" si="110"/>
        <v>1</v>
      </c>
      <c r="M1752" s="24" t="str">
        <f>VLOOKUP(L1752,mês!A:B,2,0)</f>
        <v>Janeiro</v>
      </c>
      <c r="N1752" s="24" t="e">
        <f t="shared" si="111"/>
        <v>#VALUE!</v>
      </c>
    </row>
    <row r="1753" spans="10:14" ht="57" customHeight="1" x14ac:dyDescent="0.2">
      <c r="J1753" s="29">
        <f t="shared" si="108"/>
        <v>0</v>
      </c>
      <c r="K1753" s="29">
        <f t="shared" si="109"/>
        <v>0</v>
      </c>
      <c r="L1753" s="24">
        <f t="shared" si="110"/>
        <v>1</v>
      </c>
      <c r="M1753" s="24" t="str">
        <f>VLOOKUP(L1753,mês!A:B,2,0)</f>
        <v>Janeiro</v>
      </c>
      <c r="N1753" s="24" t="e">
        <f t="shared" si="111"/>
        <v>#VALUE!</v>
      </c>
    </row>
    <row r="1754" spans="10:14" ht="57" customHeight="1" x14ac:dyDescent="0.2">
      <c r="J1754" s="29">
        <f t="shared" si="108"/>
        <v>0</v>
      </c>
      <c r="K1754" s="29">
        <f t="shared" si="109"/>
        <v>0</v>
      </c>
      <c r="L1754" s="24">
        <f t="shared" si="110"/>
        <v>1</v>
      </c>
      <c r="M1754" s="24" t="str">
        <f>VLOOKUP(L1754,mês!A:B,2,0)</f>
        <v>Janeiro</v>
      </c>
      <c r="N1754" s="24" t="e">
        <f t="shared" si="111"/>
        <v>#VALUE!</v>
      </c>
    </row>
    <row r="1755" spans="10:14" ht="57" customHeight="1" x14ac:dyDescent="0.2">
      <c r="J1755" s="29">
        <f t="shared" si="108"/>
        <v>0</v>
      </c>
      <c r="K1755" s="29">
        <f t="shared" si="109"/>
        <v>0</v>
      </c>
      <c r="L1755" s="24">
        <f t="shared" si="110"/>
        <v>1</v>
      </c>
      <c r="M1755" s="24" t="str">
        <f>VLOOKUP(L1755,mês!A:B,2,0)</f>
        <v>Janeiro</v>
      </c>
      <c r="N1755" s="24" t="e">
        <f t="shared" si="111"/>
        <v>#VALUE!</v>
      </c>
    </row>
    <row r="1756" spans="10:14" ht="57" customHeight="1" x14ac:dyDescent="0.2">
      <c r="J1756" s="29">
        <f t="shared" si="108"/>
        <v>0</v>
      </c>
      <c r="K1756" s="29">
        <f t="shared" si="109"/>
        <v>0</v>
      </c>
      <c r="L1756" s="24">
        <f t="shared" si="110"/>
        <v>1</v>
      </c>
      <c r="M1756" s="24" t="str">
        <f>VLOOKUP(L1756,mês!A:B,2,0)</f>
        <v>Janeiro</v>
      </c>
      <c r="N1756" s="24" t="e">
        <f t="shared" si="111"/>
        <v>#VALUE!</v>
      </c>
    </row>
    <row r="1757" spans="10:14" ht="57" customHeight="1" x14ac:dyDescent="0.2">
      <c r="J1757" s="29">
        <f t="shared" si="108"/>
        <v>0</v>
      </c>
      <c r="K1757" s="29">
        <f t="shared" si="109"/>
        <v>0</v>
      </c>
      <c r="L1757" s="24">
        <f t="shared" si="110"/>
        <v>1</v>
      </c>
      <c r="M1757" s="24" t="str">
        <f>VLOOKUP(L1757,mês!A:B,2,0)</f>
        <v>Janeiro</v>
      </c>
      <c r="N1757" s="24" t="e">
        <f t="shared" si="111"/>
        <v>#VALUE!</v>
      </c>
    </row>
    <row r="1758" spans="10:14" ht="57" customHeight="1" x14ac:dyDescent="0.2">
      <c r="J1758" s="29">
        <f t="shared" si="108"/>
        <v>0</v>
      </c>
      <c r="K1758" s="29">
        <f t="shared" si="109"/>
        <v>0</v>
      </c>
      <c r="L1758" s="24">
        <f t="shared" si="110"/>
        <v>1</v>
      </c>
      <c r="M1758" s="24" t="str">
        <f>VLOOKUP(L1758,mês!A:B,2,0)</f>
        <v>Janeiro</v>
      </c>
      <c r="N1758" s="24" t="e">
        <f t="shared" si="111"/>
        <v>#VALUE!</v>
      </c>
    </row>
    <row r="1759" spans="10:14" ht="57" customHeight="1" x14ac:dyDescent="0.2">
      <c r="J1759" s="29">
        <f t="shared" si="108"/>
        <v>0</v>
      </c>
      <c r="K1759" s="29">
        <f t="shared" si="109"/>
        <v>0</v>
      </c>
      <c r="L1759" s="24">
        <f t="shared" si="110"/>
        <v>1</v>
      </c>
      <c r="M1759" s="24" t="str">
        <f>VLOOKUP(L1759,mês!A:B,2,0)</f>
        <v>Janeiro</v>
      </c>
      <c r="N1759" s="24" t="e">
        <f t="shared" si="111"/>
        <v>#VALUE!</v>
      </c>
    </row>
    <row r="1760" spans="10:14" ht="57" customHeight="1" x14ac:dyDescent="0.2">
      <c r="J1760" s="29">
        <f t="shared" si="108"/>
        <v>0</v>
      </c>
      <c r="K1760" s="29">
        <f t="shared" si="109"/>
        <v>0</v>
      </c>
      <c r="L1760" s="24">
        <f t="shared" si="110"/>
        <v>1</v>
      </c>
      <c r="M1760" s="24" t="str">
        <f>VLOOKUP(L1760,mês!A:B,2,0)</f>
        <v>Janeiro</v>
      </c>
      <c r="N1760" s="24" t="e">
        <f t="shared" si="111"/>
        <v>#VALUE!</v>
      </c>
    </row>
    <row r="1761" spans="10:14" ht="57" customHeight="1" x14ac:dyDescent="0.2">
      <c r="J1761" s="29">
        <f t="shared" si="108"/>
        <v>0</v>
      </c>
      <c r="K1761" s="29">
        <f t="shared" si="109"/>
        <v>0</v>
      </c>
      <c r="L1761" s="24">
        <f t="shared" si="110"/>
        <v>1</v>
      </c>
      <c r="M1761" s="24" t="str">
        <f>VLOOKUP(L1761,mês!A:B,2,0)</f>
        <v>Janeiro</v>
      </c>
      <c r="N1761" s="24" t="e">
        <f t="shared" si="111"/>
        <v>#VALUE!</v>
      </c>
    </row>
    <row r="1762" spans="10:14" ht="57" customHeight="1" x14ac:dyDescent="0.2">
      <c r="J1762" s="29">
        <f t="shared" si="108"/>
        <v>0</v>
      </c>
      <c r="K1762" s="29">
        <f t="shared" si="109"/>
        <v>0</v>
      </c>
      <c r="L1762" s="24">
        <f t="shared" si="110"/>
        <v>1</v>
      </c>
      <c r="M1762" s="24" t="str">
        <f>VLOOKUP(L1762,mês!A:B,2,0)</f>
        <v>Janeiro</v>
      </c>
      <c r="N1762" s="24" t="e">
        <f t="shared" si="111"/>
        <v>#VALUE!</v>
      </c>
    </row>
    <row r="1763" spans="10:14" ht="57" customHeight="1" x14ac:dyDescent="0.2">
      <c r="J1763" s="29">
        <f t="shared" si="108"/>
        <v>0</v>
      </c>
      <c r="K1763" s="29">
        <f t="shared" si="109"/>
        <v>0</v>
      </c>
      <c r="L1763" s="24">
        <f t="shared" si="110"/>
        <v>1</v>
      </c>
      <c r="M1763" s="24" t="str">
        <f>VLOOKUP(L1763,mês!A:B,2,0)</f>
        <v>Janeiro</v>
      </c>
      <c r="N1763" s="24" t="e">
        <f t="shared" si="111"/>
        <v>#VALUE!</v>
      </c>
    </row>
    <row r="1764" spans="10:14" ht="57" customHeight="1" x14ac:dyDescent="0.2">
      <c r="J1764" s="29">
        <f t="shared" si="108"/>
        <v>0</v>
      </c>
      <c r="K1764" s="29">
        <f t="shared" si="109"/>
        <v>0</v>
      </c>
      <c r="L1764" s="24">
        <f t="shared" si="110"/>
        <v>1</v>
      </c>
      <c r="M1764" s="24" t="str">
        <f>VLOOKUP(L1764,mês!A:B,2,0)</f>
        <v>Janeiro</v>
      </c>
      <c r="N1764" s="24" t="e">
        <f t="shared" si="111"/>
        <v>#VALUE!</v>
      </c>
    </row>
    <row r="1765" spans="10:14" ht="57" customHeight="1" x14ac:dyDescent="0.2">
      <c r="J1765" s="29">
        <f t="shared" si="108"/>
        <v>0</v>
      </c>
      <c r="K1765" s="29">
        <f t="shared" si="109"/>
        <v>0</v>
      </c>
      <c r="L1765" s="24">
        <f t="shared" si="110"/>
        <v>1</v>
      </c>
      <c r="M1765" s="24" t="str">
        <f>VLOOKUP(L1765,mês!A:B,2,0)</f>
        <v>Janeiro</v>
      </c>
      <c r="N1765" s="24" t="e">
        <f t="shared" si="111"/>
        <v>#VALUE!</v>
      </c>
    </row>
    <row r="1766" spans="10:14" ht="57" customHeight="1" x14ac:dyDescent="0.2">
      <c r="J1766" s="29">
        <f t="shared" si="108"/>
        <v>0</v>
      </c>
      <c r="K1766" s="29">
        <f t="shared" si="109"/>
        <v>0</v>
      </c>
      <c r="L1766" s="24">
        <f t="shared" si="110"/>
        <v>1</v>
      </c>
      <c r="M1766" s="24" t="str">
        <f>VLOOKUP(L1766,mês!A:B,2,0)</f>
        <v>Janeiro</v>
      </c>
      <c r="N1766" s="24" t="e">
        <f t="shared" si="111"/>
        <v>#VALUE!</v>
      </c>
    </row>
    <row r="1767" spans="10:14" ht="57" customHeight="1" x14ac:dyDescent="0.2">
      <c r="J1767" s="29">
        <f t="shared" si="108"/>
        <v>0</v>
      </c>
      <c r="K1767" s="29">
        <f t="shared" si="109"/>
        <v>0</v>
      </c>
      <c r="L1767" s="24">
        <f t="shared" si="110"/>
        <v>1</v>
      </c>
      <c r="M1767" s="24" t="str">
        <f>VLOOKUP(L1767,mês!A:B,2,0)</f>
        <v>Janeiro</v>
      </c>
      <c r="N1767" s="24" t="e">
        <f t="shared" si="111"/>
        <v>#VALUE!</v>
      </c>
    </row>
    <row r="1768" spans="10:14" ht="57" customHeight="1" x14ac:dyDescent="0.2">
      <c r="J1768" s="29">
        <f t="shared" si="108"/>
        <v>0</v>
      </c>
      <c r="K1768" s="29">
        <f t="shared" si="109"/>
        <v>0</v>
      </c>
      <c r="L1768" s="24">
        <f t="shared" si="110"/>
        <v>1</v>
      </c>
      <c r="M1768" s="24" t="str">
        <f>VLOOKUP(L1768,mês!A:B,2,0)</f>
        <v>Janeiro</v>
      </c>
      <c r="N1768" s="24" t="e">
        <f t="shared" si="111"/>
        <v>#VALUE!</v>
      </c>
    </row>
    <row r="1769" spans="10:14" ht="57" customHeight="1" x14ac:dyDescent="0.2">
      <c r="J1769" s="29">
        <f t="shared" si="108"/>
        <v>0</v>
      </c>
      <c r="K1769" s="29">
        <f t="shared" si="109"/>
        <v>0</v>
      </c>
      <c r="L1769" s="24">
        <f t="shared" si="110"/>
        <v>1</v>
      </c>
      <c r="M1769" s="24" t="str">
        <f>VLOOKUP(L1769,mês!A:B,2,0)</f>
        <v>Janeiro</v>
      </c>
      <c r="N1769" s="24" t="e">
        <f t="shared" si="111"/>
        <v>#VALUE!</v>
      </c>
    </row>
    <row r="1770" spans="10:14" ht="57" customHeight="1" x14ac:dyDescent="0.2">
      <c r="J1770" s="29">
        <f t="shared" si="108"/>
        <v>0</v>
      </c>
      <c r="K1770" s="29">
        <f t="shared" si="109"/>
        <v>0</v>
      </c>
      <c r="L1770" s="24">
        <f t="shared" si="110"/>
        <v>1</v>
      </c>
      <c r="M1770" s="24" t="str">
        <f>VLOOKUP(L1770,mês!A:B,2,0)</f>
        <v>Janeiro</v>
      </c>
      <c r="N1770" s="24" t="e">
        <f t="shared" si="111"/>
        <v>#VALUE!</v>
      </c>
    </row>
    <row r="1771" spans="10:14" ht="57" customHeight="1" x14ac:dyDescent="0.2">
      <c r="J1771" s="29">
        <f t="shared" si="108"/>
        <v>0</v>
      </c>
      <c r="K1771" s="29">
        <f t="shared" si="109"/>
        <v>0</v>
      </c>
      <c r="L1771" s="24">
        <f t="shared" si="110"/>
        <v>1</v>
      </c>
      <c r="M1771" s="24" t="str">
        <f>VLOOKUP(L1771,mês!A:B,2,0)</f>
        <v>Janeiro</v>
      </c>
      <c r="N1771" s="24" t="e">
        <f t="shared" si="111"/>
        <v>#VALUE!</v>
      </c>
    </row>
    <row r="1772" spans="10:14" ht="57" customHeight="1" x14ac:dyDescent="0.2">
      <c r="J1772" s="29">
        <f t="shared" si="108"/>
        <v>0</v>
      </c>
      <c r="K1772" s="29">
        <f t="shared" si="109"/>
        <v>0</v>
      </c>
      <c r="L1772" s="24">
        <f t="shared" si="110"/>
        <v>1</v>
      </c>
      <c r="M1772" s="24" t="str">
        <f>VLOOKUP(L1772,mês!A:B,2,0)</f>
        <v>Janeiro</v>
      </c>
      <c r="N1772" s="24" t="e">
        <f t="shared" si="111"/>
        <v>#VALUE!</v>
      </c>
    </row>
    <row r="1773" spans="10:14" ht="57" customHeight="1" x14ac:dyDescent="0.2">
      <c r="J1773" s="29">
        <f t="shared" si="108"/>
        <v>0</v>
      </c>
      <c r="K1773" s="29">
        <f t="shared" si="109"/>
        <v>0</v>
      </c>
      <c r="L1773" s="24">
        <f t="shared" si="110"/>
        <v>1</v>
      </c>
      <c r="M1773" s="24" t="str">
        <f>VLOOKUP(L1773,mês!A:B,2,0)</f>
        <v>Janeiro</v>
      </c>
      <c r="N1773" s="24" t="e">
        <f t="shared" si="111"/>
        <v>#VALUE!</v>
      </c>
    </row>
    <row r="1774" spans="10:14" ht="57" customHeight="1" x14ac:dyDescent="0.2">
      <c r="J1774" s="29">
        <f t="shared" si="108"/>
        <v>0</v>
      </c>
      <c r="K1774" s="29">
        <f t="shared" si="109"/>
        <v>0</v>
      </c>
      <c r="L1774" s="24">
        <f t="shared" si="110"/>
        <v>1</v>
      </c>
      <c r="M1774" s="24" t="str">
        <f>VLOOKUP(L1774,mês!A:B,2,0)</f>
        <v>Janeiro</v>
      </c>
      <c r="N1774" s="24" t="e">
        <f t="shared" si="111"/>
        <v>#VALUE!</v>
      </c>
    </row>
    <row r="1775" spans="10:14" ht="57" customHeight="1" x14ac:dyDescent="0.2">
      <c r="J1775" s="29">
        <f t="shared" si="108"/>
        <v>0</v>
      </c>
      <c r="K1775" s="29">
        <f t="shared" si="109"/>
        <v>0</v>
      </c>
      <c r="L1775" s="24">
        <f t="shared" si="110"/>
        <v>1</v>
      </c>
      <c r="M1775" s="24" t="str">
        <f>VLOOKUP(L1775,mês!A:B,2,0)</f>
        <v>Janeiro</v>
      </c>
      <c r="N1775" s="24" t="e">
        <f t="shared" si="111"/>
        <v>#VALUE!</v>
      </c>
    </row>
    <row r="1776" spans="10:14" ht="57" customHeight="1" x14ac:dyDescent="0.2">
      <c r="J1776" s="29">
        <f t="shared" si="108"/>
        <v>0</v>
      </c>
      <c r="K1776" s="29">
        <f t="shared" si="109"/>
        <v>0</v>
      </c>
      <c r="L1776" s="24">
        <f t="shared" si="110"/>
        <v>1</v>
      </c>
      <c r="M1776" s="24" t="str">
        <f>VLOOKUP(L1776,mês!A:B,2,0)</f>
        <v>Janeiro</v>
      </c>
      <c r="N1776" s="24" t="e">
        <f t="shared" si="111"/>
        <v>#VALUE!</v>
      </c>
    </row>
    <row r="1777" spans="10:14" ht="57" customHeight="1" x14ac:dyDescent="0.2">
      <c r="J1777" s="29">
        <f t="shared" si="108"/>
        <v>0</v>
      </c>
      <c r="K1777" s="29">
        <f t="shared" si="109"/>
        <v>0</v>
      </c>
      <c r="L1777" s="24">
        <f t="shared" si="110"/>
        <v>1</v>
      </c>
      <c r="M1777" s="24" t="str">
        <f>VLOOKUP(L1777,mês!A:B,2,0)</f>
        <v>Janeiro</v>
      </c>
      <c r="N1777" s="24" t="e">
        <f t="shared" si="111"/>
        <v>#VALUE!</v>
      </c>
    </row>
    <row r="1778" spans="10:14" ht="57" customHeight="1" x14ac:dyDescent="0.2">
      <c r="J1778" s="29">
        <f t="shared" si="108"/>
        <v>0</v>
      </c>
      <c r="K1778" s="29">
        <f t="shared" si="109"/>
        <v>0</v>
      </c>
      <c r="L1778" s="24">
        <f t="shared" si="110"/>
        <v>1</v>
      </c>
      <c r="M1778" s="24" t="str">
        <f>VLOOKUP(L1778,mês!A:B,2,0)</f>
        <v>Janeiro</v>
      </c>
      <c r="N1778" s="24" t="e">
        <f t="shared" si="111"/>
        <v>#VALUE!</v>
      </c>
    </row>
    <row r="1779" spans="10:14" ht="57" customHeight="1" x14ac:dyDescent="0.2">
      <c r="J1779" s="29">
        <f t="shared" si="108"/>
        <v>0</v>
      </c>
      <c r="K1779" s="29">
        <f t="shared" si="109"/>
        <v>0</v>
      </c>
      <c r="L1779" s="24">
        <f t="shared" si="110"/>
        <v>1</v>
      </c>
      <c r="M1779" s="24" t="str">
        <f>VLOOKUP(L1779,mês!A:B,2,0)</f>
        <v>Janeiro</v>
      </c>
      <c r="N1779" s="24" t="e">
        <f t="shared" si="111"/>
        <v>#VALUE!</v>
      </c>
    </row>
    <row r="1780" spans="10:14" ht="57" customHeight="1" x14ac:dyDescent="0.2">
      <c r="J1780" s="29">
        <f t="shared" si="108"/>
        <v>0</v>
      </c>
      <c r="K1780" s="29">
        <f t="shared" si="109"/>
        <v>0</v>
      </c>
      <c r="L1780" s="24">
        <f t="shared" si="110"/>
        <v>1</v>
      </c>
      <c r="M1780" s="24" t="str">
        <f>VLOOKUP(L1780,mês!A:B,2,0)</f>
        <v>Janeiro</v>
      </c>
      <c r="N1780" s="24" t="e">
        <f t="shared" si="111"/>
        <v>#VALUE!</v>
      </c>
    </row>
    <row r="1781" spans="10:14" ht="57" customHeight="1" x14ac:dyDescent="0.2">
      <c r="J1781" s="29">
        <f t="shared" si="108"/>
        <v>0</v>
      </c>
      <c r="K1781" s="29">
        <f t="shared" si="109"/>
        <v>0</v>
      </c>
      <c r="L1781" s="24">
        <f t="shared" si="110"/>
        <v>1</v>
      </c>
      <c r="M1781" s="24" t="str">
        <f>VLOOKUP(L1781,mês!A:B,2,0)</f>
        <v>Janeiro</v>
      </c>
      <c r="N1781" s="24" t="e">
        <f t="shared" si="111"/>
        <v>#VALUE!</v>
      </c>
    </row>
    <row r="1782" spans="10:14" ht="57" customHeight="1" x14ac:dyDescent="0.2">
      <c r="J1782" s="29">
        <f t="shared" si="108"/>
        <v>0</v>
      </c>
      <c r="K1782" s="29">
        <f t="shared" si="109"/>
        <v>0</v>
      </c>
      <c r="L1782" s="24">
        <f t="shared" si="110"/>
        <v>1</v>
      </c>
      <c r="M1782" s="24" t="str">
        <f>VLOOKUP(L1782,mês!A:B,2,0)</f>
        <v>Janeiro</v>
      </c>
      <c r="N1782" s="24" t="e">
        <f t="shared" si="111"/>
        <v>#VALUE!</v>
      </c>
    </row>
    <row r="1783" spans="10:14" ht="57" customHeight="1" x14ac:dyDescent="0.2">
      <c r="J1783" s="29">
        <f t="shared" si="108"/>
        <v>0</v>
      </c>
      <c r="K1783" s="29">
        <f t="shared" si="109"/>
        <v>0</v>
      </c>
      <c r="L1783" s="24">
        <f t="shared" si="110"/>
        <v>1</v>
      </c>
      <c r="M1783" s="24" t="str">
        <f>VLOOKUP(L1783,mês!A:B,2,0)</f>
        <v>Janeiro</v>
      </c>
      <c r="N1783" s="24" t="e">
        <f t="shared" si="111"/>
        <v>#VALUE!</v>
      </c>
    </row>
    <row r="1784" spans="10:14" ht="57" customHeight="1" x14ac:dyDescent="0.2">
      <c r="J1784" s="29">
        <f t="shared" si="108"/>
        <v>0</v>
      </c>
      <c r="K1784" s="29">
        <f t="shared" si="109"/>
        <v>0</v>
      </c>
      <c r="L1784" s="24">
        <f t="shared" si="110"/>
        <v>1</v>
      </c>
      <c r="M1784" s="24" t="str">
        <f>VLOOKUP(L1784,mês!A:B,2,0)</f>
        <v>Janeiro</v>
      </c>
      <c r="N1784" s="24" t="e">
        <f t="shared" si="111"/>
        <v>#VALUE!</v>
      </c>
    </row>
    <row r="1785" spans="10:14" ht="57" customHeight="1" x14ac:dyDescent="0.2">
      <c r="J1785" s="29">
        <f t="shared" si="108"/>
        <v>0</v>
      </c>
      <c r="K1785" s="29">
        <f t="shared" si="109"/>
        <v>0</v>
      </c>
      <c r="L1785" s="24">
        <f t="shared" si="110"/>
        <v>1</v>
      </c>
      <c r="M1785" s="24" t="str">
        <f>VLOOKUP(L1785,mês!A:B,2,0)</f>
        <v>Janeiro</v>
      </c>
      <c r="N1785" s="24" t="e">
        <f t="shared" si="111"/>
        <v>#VALUE!</v>
      </c>
    </row>
    <row r="1786" spans="10:14" ht="57" customHeight="1" x14ac:dyDescent="0.2">
      <c r="J1786" s="29">
        <f t="shared" si="108"/>
        <v>0</v>
      </c>
      <c r="K1786" s="29">
        <f t="shared" si="109"/>
        <v>0</v>
      </c>
      <c r="L1786" s="24">
        <f t="shared" si="110"/>
        <v>1</v>
      </c>
      <c r="M1786" s="24" t="str">
        <f>VLOOKUP(L1786,mês!A:B,2,0)</f>
        <v>Janeiro</v>
      </c>
      <c r="N1786" s="24" t="e">
        <f t="shared" si="111"/>
        <v>#VALUE!</v>
      </c>
    </row>
    <row r="1787" spans="10:14" ht="57" customHeight="1" x14ac:dyDescent="0.2">
      <c r="J1787" s="29">
        <f t="shared" si="108"/>
        <v>0</v>
      </c>
      <c r="K1787" s="29">
        <f t="shared" si="109"/>
        <v>0</v>
      </c>
      <c r="L1787" s="24">
        <f t="shared" si="110"/>
        <v>1</v>
      </c>
      <c r="M1787" s="24" t="str">
        <f>VLOOKUP(L1787,mês!A:B,2,0)</f>
        <v>Janeiro</v>
      </c>
      <c r="N1787" s="24" t="e">
        <f t="shared" si="111"/>
        <v>#VALUE!</v>
      </c>
    </row>
    <row r="1788" spans="10:14" ht="57" customHeight="1" x14ac:dyDescent="0.2">
      <c r="J1788" s="29">
        <f t="shared" si="108"/>
        <v>0</v>
      </c>
      <c r="K1788" s="29">
        <f t="shared" si="109"/>
        <v>0</v>
      </c>
      <c r="L1788" s="24">
        <f t="shared" si="110"/>
        <v>1</v>
      </c>
      <c r="M1788" s="24" t="str">
        <f>VLOOKUP(L1788,mês!A:B,2,0)</f>
        <v>Janeiro</v>
      </c>
      <c r="N1788" s="24" t="e">
        <f t="shared" si="111"/>
        <v>#VALUE!</v>
      </c>
    </row>
    <row r="1789" spans="10:14" ht="57" customHeight="1" x14ac:dyDescent="0.2">
      <c r="J1789" s="29">
        <f t="shared" si="108"/>
        <v>0</v>
      </c>
      <c r="K1789" s="29">
        <f t="shared" si="109"/>
        <v>0</v>
      </c>
      <c r="L1789" s="24">
        <f t="shared" si="110"/>
        <v>1</v>
      </c>
      <c r="M1789" s="24" t="str">
        <f>VLOOKUP(L1789,mês!A:B,2,0)</f>
        <v>Janeiro</v>
      </c>
      <c r="N1789" s="24" t="e">
        <f t="shared" si="111"/>
        <v>#VALUE!</v>
      </c>
    </row>
    <row r="1790" spans="10:14" ht="57" customHeight="1" x14ac:dyDescent="0.2">
      <c r="J1790" s="29">
        <f t="shared" si="108"/>
        <v>0</v>
      </c>
      <c r="K1790" s="29">
        <f t="shared" si="109"/>
        <v>0</v>
      </c>
      <c r="L1790" s="24">
        <f t="shared" si="110"/>
        <v>1</v>
      </c>
      <c r="M1790" s="24" t="str">
        <f>VLOOKUP(L1790,mês!A:B,2,0)</f>
        <v>Janeiro</v>
      </c>
      <c r="N1790" s="24" t="e">
        <f t="shared" si="111"/>
        <v>#VALUE!</v>
      </c>
    </row>
    <row r="1791" spans="10:14" ht="57" customHeight="1" x14ac:dyDescent="0.2">
      <c r="J1791" s="29">
        <f t="shared" si="108"/>
        <v>0</v>
      </c>
      <c r="K1791" s="29">
        <f t="shared" si="109"/>
        <v>0</v>
      </c>
      <c r="L1791" s="24">
        <f t="shared" si="110"/>
        <v>1</v>
      </c>
      <c r="M1791" s="24" t="str">
        <f>VLOOKUP(L1791,mês!A:B,2,0)</f>
        <v>Janeiro</v>
      </c>
      <c r="N1791" s="24" t="e">
        <f t="shared" si="111"/>
        <v>#VALUE!</v>
      </c>
    </row>
    <row r="1792" spans="10:14" ht="57" customHeight="1" x14ac:dyDescent="0.2">
      <c r="J1792" s="29">
        <f t="shared" si="108"/>
        <v>0</v>
      </c>
      <c r="K1792" s="29">
        <f t="shared" si="109"/>
        <v>0</v>
      </c>
      <c r="L1792" s="24">
        <f t="shared" si="110"/>
        <v>1</v>
      </c>
      <c r="M1792" s="24" t="str">
        <f>VLOOKUP(L1792,mês!A:B,2,0)</f>
        <v>Janeiro</v>
      </c>
      <c r="N1792" s="24" t="e">
        <f t="shared" si="111"/>
        <v>#VALUE!</v>
      </c>
    </row>
    <row r="1793" spans="10:14" ht="57" customHeight="1" x14ac:dyDescent="0.2">
      <c r="J1793" s="29">
        <f t="shared" si="108"/>
        <v>0</v>
      </c>
      <c r="K1793" s="29">
        <f t="shared" si="109"/>
        <v>0</v>
      </c>
      <c r="L1793" s="24">
        <f t="shared" si="110"/>
        <v>1</v>
      </c>
      <c r="M1793" s="24" t="str">
        <f>VLOOKUP(L1793,mês!A:B,2,0)</f>
        <v>Janeiro</v>
      </c>
      <c r="N1793" s="24" t="e">
        <f t="shared" si="111"/>
        <v>#VALUE!</v>
      </c>
    </row>
    <row r="1794" spans="10:14" ht="57" customHeight="1" x14ac:dyDescent="0.2">
      <c r="J1794" s="29">
        <f t="shared" si="108"/>
        <v>0</v>
      </c>
      <c r="K1794" s="29">
        <f t="shared" si="109"/>
        <v>0</v>
      </c>
      <c r="L1794" s="24">
        <f t="shared" si="110"/>
        <v>1</v>
      </c>
      <c r="M1794" s="24" t="str">
        <f>VLOOKUP(L1794,mês!A:B,2,0)</f>
        <v>Janeiro</v>
      </c>
      <c r="N1794" s="24" t="e">
        <f t="shared" si="111"/>
        <v>#VALUE!</v>
      </c>
    </row>
    <row r="1795" spans="10:14" ht="57" customHeight="1" x14ac:dyDescent="0.2">
      <c r="J1795" s="29">
        <f t="shared" ref="J1795:J1858" si="112">IF(G1795="Não",0,H1795)</f>
        <v>0</v>
      </c>
      <c r="K1795" s="29">
        <f t="shared" ref="K1795:K1858" si="113">IF(G1795="Não",H1795,0)</f>
        <v>0</v>
      </c>
      <c r="L1795" s="24">
        <f t="shared" ref="L1795:L1858" si="114">MONTH(B1795)</f>
        <v>1</v>
      </c>
      <c r="M1795" s="24" t="str">
        <f>VLOOKUP(L1795,mês!A:B,2,0)</f>
        <v>Janeiro</v>
      </c>
      <c r="N1795" s="24" t="e">
        <f t="shared" ref="N1795:N1858" si="115">LEFT(A1795,SEARCH("-",A1795)-1)</f>
        <v>#VALUE!</v>
      </c>
    </row>
    <row r="1796" spans="10:14" ht="57" customHeight="1" x14ac:dyDescent="0.2">
      <c r="J1796" s="29">
        <f t="shared" si="112"/>
        <v>0</v>
      </c>
      <c r="K1796" s="29">
        <f t="shared" si="113"/>
        <v>0</v>
      </c>
      <c r="L1796" s="24">
        <f t="shared" si="114"/>
        <v>1</v>
      </c>
      <c r="M1796" s="24" t="str">
        <f>VLOOKUP(L1796,mês!A:B,2,0)</f>
        <v>Janeiro</v>
      </c>
      <c r="N1796" s="24" t="e">
        <f t="shared" si="115"/>
        <v>#VALUE!</v>
      </c>
    </row>
    <row r="1797" spans="10:14" ht="57" customHeight="1" x14ac:dyDescent="0.2">
      <c r="J1797" s="29">
        <f t="shared" si="112"/>
        <v>0</v>
      </c>
      <c r="K1797" s="29">
        <f t="shared" si="113"/>
        <v>0</v>
      </c>
      <c r="L1797" s="24">
        <f t="shared" si="114"/>
        <v>1</v>
      </c>
      <c r="M1797" s="24" t="str">
        <f>VLOOKUP(L1797,mês!A:B,2,0)</f>
        <v>Janeiro</v>
      </c>
      <c r="N1797" s="24" t="e">
        <f t="shared" si="115"/>
        <v>#VALUE!</v>
      </c>
    </row>
    <row r="1798" spans="10:14" ht="57" customHeight="1" x14ac:dyDescent="0.2">
      <c r="J1798" s="29">
        <f t="shared" si="112"/>
        <v>0</v>
      </c>
      <c r="K1798" s="29">
        <f t="shared" si="113"/>
        <v>0</v>
      </c>
      <c r="L1798" s="24">
        <f t="shared" si="114"/>
        <v>1</v>
      </c>
      <c r="M1798" s="24" t="str">
        <f>VLOOKUP(L1798,mês!A:B,2,0)</f>
        <v>Janeiro</v>
      </c>
      <c r="N1798" s="24" t="e">
        <f t="shared" si="115"/>
        <v>#VALUE!</v>
      </c>
    </row>
    <row r="1799" spans="10:14" ht="57" customHeight="1" x14ac:dyDescent="0.2">
      <c r="J1799" s="29">
        <f t="shared" si="112"/>
        <v>0</v>
      </c>
      <c r="K1799" s="29">
        <f t="shared" si="113"/>
        <v>0</v>
      </c>
      <c r="L1799" s="24">
        <f t="shared" si="114"/>
        <v>1</v>
      </c>
      <c r="M1799" s="24" t="str">
        <f>VLOOKUP(L1799,mês!A:B,2,0)</f>
        <v>Janeiro</v>
      </c>
      <c r="N1799" s="24" t="e">
        <f t="shared" si="115"/>
        <v>#VALUE!</v>
      </c>
    </row>
    <row r="1800" spans="10:14" ht="57" customHeight="1" x14ac:dyDescent="0.2">
      <c r="J1800" s="29">
        <f t="shared" si="112"/>
        <v>0</v>
      </c>
      <c r="K1800" s="29">
        <f t="shared" si="113"/>
        <v>0</v>
      </c>
      <c r="L1800" s="24">
        <f t="shared" si="114"/>
        <v>1</v>
      </c>
      <c r="M1800" s="24" t="str">
        <f>VLOOKUP(L1800,mês!A:B,2,0)</f>
        <v>Janeiro</v>
      </c>
      <c r="N1800" s="24" t="e">
        <f t="shared" si="115"/>
        <v>#VALUE!</v>
      </c>
    </row>
    <row r="1801" spans="10:14" ht="57" customHeight="1" x14ac:dyDescent="0.2">
      <c r="J1801" s="29">
        <f t="shared" si="112"/>
        <v>0</v>
      </c>
      <c r="K1801" s="29">
        <f t="shared" si="113"/>
        <v>0</v>
      </c>
      <c r="L1801" s="24">
        <f t="shared" si="114"/>
        <v>1</v>
      </c>
      <c r="M1801" s="24" t="str">
        <f>VLOOKUP(L1801,mês!A:B,2,0)</f>
        <v>Janeiro</v>
      </c>
      <c r="N1801" s="24" t="e">
        <f t="shared" si="115"/>
        <v>#VALUE!</v>
      </c>
    </row>
    <row r="1802" spans="10:14" ht="57" customHeight="1" x14ac:dyDescent="0.2">
      <c r="J1802" s="29">
        <f t="shared" si="112"/>
        <v>0</v>
      </c>
      <c r="K1802" s="29">
        <f t="shared" si="113"/>
        <v>0</v>
      </c>
      <c r="L1802" s="24">
        <f t="shared" si="114"/>
        <v>1</v>
      </c>
      <c r="M1802" s="24" t="str">
        <f>VLOOKUP(L1802,mês!A:B,2,0)</f>
        <v>Janeiro</v>
      </c>
      <c r="N1802" s="24" t="e">
        <f t="shared" si="115"/>
        <v>#VALUE!</v>
      </c>
    </row>
    <row r="1803" spans="10:14" ht="57" customHeight="1" x14ac:dyDescent="0.2">
      <c r="J1803" s="29">
        <f t="shared" si="112"/>
        <v>0</v>
      </c>
      <c r="K1803" s="29">
        <f t="shared" si="113"/>
        <v>0</v>
      </c>
      <c r="L1803" s="24">
        <f t="shared" si="114"/>
        <v>1</v>
      </c>
      <c r="M1803" s="24" t="str">
        <f>VLOOKUP(L1803,mês!A:B,2,0)</f>
        <v>Janeiro</v>
      </c>
      <c r="N1803" s="24" t="e">
        <f t="shared" si="115"/>
        <v>#VALUE!</v>
      </c>
    </row>
    <row r="1804" spans="10:14" ht="57" customHeight="1" x14ac:dyDescent="0.2">
      <c r="J1804" s="29">
        <f t="shared" si="112"/>
        <v>0</v>
      </c>
      <c r="K1804" s="29">
        <f t="shared" si="113"/>
        <v>0</v>
      </c>
      <c r="L1804" s="24">
        <f t="shared" si="114"/>
        <v>1</v>
      </c>
      <c r="M1804" s="24" t="str">
        <f>VLOOKUP(L1804,mês!A:B,2,0)</f>
        <v>Janeiro</v>
      </c>
      <c r="N1804" s="24" t="e">
        <f t="shared" si="115"/>
        <v>#VALUE!</v>
      </c>
    </row>
    <row r="1805" spans="10:14" ht="57" customHeight="1" x14ac:dyDescent="0.2">
      <c r="J1805" s="29">
        <f t="shared" si="112"/>
        <v>0</v>
      </c>
      <c r="K1805" s="29">
        <f t="shared" si="113"/>
        <v>0</v>
      </c>
      <c r="L1805" s="24">
        <f t="shared" si="114"/>
        <v>1</v>
      </c>
      <c r="M1805" s="24" t="str">
        <f>VLOOKUP(L1805,mês!A:B,2,0)</f>
        <v>Janeiro</v>
      </c>
      <c r="N1805" s="24" t="e">
        <f t="shared" si="115"/>
        <v>#VALUE!</v>
      </c>
    </row>
    <row r="1806" spans="10:14" ht="57" customHeight="1" x14ac:dyDescent="0.2">
      <c r="J1806" s="29">
        <f t="shared" si="112"/>
        <v>0</v>
      </c>
      <c r="K1806" s="29">
        <f t="shared" si="113"/>
        <v>0</v>
      </c>
      <c r="L1806" s="24">
        <f t="shared" si="114"/>
        <v>1</v>
      </c>
      <c r="M1806" s="24" t="str">
        <f>VLOOKUP(L1806,mês!A:B,2,0)</f>
        <v>Janeiro</v>
      </c>
      <c r="N1806" s="24" t="e">
        <f t="shared" si="115"/>
        <v>#VALUE!</v>
      </c>
    </row>
    <row r="1807" spans="10:14" ht="57" customHeight="1" x14ac:dyDescent="0.2">
      <c r="J1807" s="29">
        <f t="shared" si="112"/>
        <v>0</v>
      </c>
      <c r="K1807" s="29">
        <f t="shared" si="113"/>
        <v>0</v>
      </c>
      <c r="L1807" s="24">
        <f t="shared" si="114"/>
        <v>1</v>
      </c>
      <c r="M1807" s="24" t="str">
        <f>VLOOKUP(L1807,mês!A:B,2,0)</f>
        <v>Janeiro</v>
      </c>
      <c r="N1807" s="24" t="e">
        <f t="shared" si="115"/>
        <v>#VALUE!</v>
      </c>
    </row>
    <row r="1808" spans="10:14" ht="57" customHeight="1" x14ac:dyDescent="0.2">
      <c r="J1808" s="29">
        <f t="shared" si="112"/>
        <v>0</v>
      </c>
      <c r="K1808" s="29">
        <f t="shared" si="113"/>
        <v>0</v>
      </c>
      <c r="L1808" s="24">
        <f t="shared" si="114"/>
        <v>1</v>
      </c>
      <c r="M1808" s="24" t="str">
        <f>VLOOKUP(L1808,mês!A:B,2,0)</f>
        <v>Janeiro</v>
      </c>
      <c r="N1808" s="24" t="e">
        <f t="shared" si="115"/>
        <v>#VALUE!</v>
      </c>
    </row>
    <row r="1809" spans="10:14" ht="57" customHeight="1" x14ac:dyDescent="0.2">
      <c r="J1809" s="29">
        <f t="shared" si="112"/>
        <v>0</v>
      </c>
      <c r="K1809" s="29">
        <f t="shared" si="113"/>
        <v>0</v>
      </c>
      <c r="L1809" s="24">
        <f t="shared" si="114"/>
        <v>1</v>
      </c>
      <c r="M1809" s="24" t="str">
        <f>VLOOKUP(L1809,mês!A:B,2,0)</f>
        <v>Janeiro</v>
      </c>
      <c r="N1809" s="24" t="e">
        <f t="shared" si="115"/>
        <v>#VALUE!</v>
      </c>
    </row>
    <row r="1810" spans="10:14" ht="57" customHeight="1" x14ac:dyDescent="0.2">
      <c r="J1810" s="29">
        <f t="shared" si="112"/>
        <v>0</v>
      </c>
      <c r="K1810" s="29">
        <f t="shared" si="113"/>
        <v>0</v>
      </c>
      <c r="L1810" s="24">
        <f t="shared" si="114"/>
        <v>1</v>
      </c>
      <c r="M1810" s="24" t="str">
        <f>VLOOKUP(L1810,mês!A:B,2,0)</f>
        <v>Janeiro</v>
      </c>
      <c r="N1810" s="24" t="e">
        <f t="shared" si="115"/>
        <v>#VALUE!</v>
      </c>
    </row>
    <row r="1811" spans="10:14" ht="57" customHeight="1" x14ac:dyDescent="0.2">
      <c r="J1811" s="29">
        <f t="shared" si="112"/>
        <v>0</v>
      </c>
      <c r="K1811" s="29">
        <f t="shared" si="113"/>
        <v>0</v>
      </c>
      <c r="L1811" s="24">
        <f t="shared" si="114"/>
        <v>1</v>
      </c>
      <c r="M1811" s="24" t="str">
        <f>VLOOKUP(L1811,mês!A:B,2,0)</f>
        <v>Janeiro</v>
      </c>
      <c r="N1811" s="24" t="e">
        <f t="shared" si="115"/>
        <v>#VALUE!</v>
      </c>
    </row>
    <row r="1812" spans="10:14" ht="57" customHeight="1" x14ac:dyDescent="0.2">
      <c r="J1812" s="29">
        <f t="shared" si="112"/>
        <v>0</v>
      </c>
      <c r="K1812" s="29">
        <f t="shared" si="113"/>
        <v>0</v>
      </c>
      <c r="L1812" s="24">
        <f t="shared" si="114"/>
        <v>1</v>
      </c>
      <c r="M1812" s="24" t="str">
        <f>VLOOKUP(L1812,mês!A:B,2,0)</f>
        <v>Janeiro</v>
      </c>
      <c r="N1812" s="24" t="e">
        <f t="shared" si="115"/>
        <v>#VALUE!</v>
      </c>
    </row>
    <row r="1813" spans="10:14" ht="57" customHeight="1" x14ac:dyDescent="0.2">
      <c r="J1813" s="29">
        <f t="shared" si="112"/>
        <v>0</v>
      </c>
      <c r="K1813" s="29">
        <f t="shared" si="113"/>
        <v>0</v>
      </c>
      <c r="L1813" s="24">
        <f t="shared" si="114"/>
        <v>1</v>
      </c>
      <c r="M1813" s="24" t="str">
        <f>VLOOKUP(L1813,mês!A:B,2,0)</f>
        <v>Janeiro</v>
      </c>
      <c r="N1813" s="24" t="e">
        <f t="shared" si="115"/>
        <v>#VALUE!</v>
      </c>
    </row>
    <row r="1814" spans="10:14" ht="57" customHeight="1" x14ac:dyDescent="0.2">
      <c r="J1814" s="29">
        <f t="shared" si="112"/>
        <v>0</v>
      </c>
      <c r="K1814" s="29">
        <f t="shared" si="113"/>
        <v>0</v>
      </c>
      <c r="L1814" s="24">
        <f t="shared" si="114"/>
        <v>1</v>
      </c>
      <c r="M1814" s="24" t="str">
        <f>VLOOKUP(L1814,mês!A:B,2,0)</f>
        <v>Janeiro</v>
      </c>
      <c r="N1814" s="24" t="e">
        <f t="shared" si="115"/>
        <v>#VALUE!</v>
      </c>
    </row>
    <row r="1815" spans="10:14" ht="57" customHeight="1" x14ac:dyDescent="0.2">
      <c r="J1815" s="29">
        <f t="shared" si="112"/>
        <v>0</v>
      </c>
      <c r="K1815" s="29">
        <f t="shared" si="113"/>
        <v>0</v>
      </c>
      <c r="L1815" s="24">
        <f t="shared" si="114"/>
        <v>1</v>
      </c>
      <c r="M1815" s="24" t="str">
        <f>VLOOKUP(L1815,mês!A:B,2,0)</f>
        <v>Janeiro</v>
      </c>
      <c r="N1815" s="24" t="e">
        <f t="shared" si="115"/>
        <v>#VALUE!</v>
      </c>
    </row>
    <row r="1816" spans="10:14" ht="57" customHeight="1" x14ac:dyDescent="0.2">
      <c r="J1816" s="29">
        <f t="shared" si="112"/>
        <v>0</v>
      </c>
      <c r="K1816" s="29">
        <f t="shared" si="113"/>
        <v>0</v>
      </c>
      <c r="L1816" s="24">
        <f t="shared" si="114"/>
        <v>1</v>
      </c>
      <c r="M1816" s="24" t="str">
        <f>VLOOKUP(L1816,mês!A:B,2,0)</f>
        <v>Janeiro</v>
      </c>
      <c r="N1816" s="24" t="e">
        <f t="shared" si="115"/>
        <v>#VALUE!</v>
      </c>
    </row>
    <row r="1817" spans="10:14" ht="57" customHeight="1" x14ac:dyDescent="0.2">
      <c r="J1817" s="29">
        <f t="shared" si="112"/>
        <v>0</v>
      </c>
      <c r="K1817" s="29">
        <f t="shared" si="113"/>
        <v>0</v>
      </c>
      <c r="L1817" s="24">
        <f t="shared" si="114"/>
        <v>1</v>
      </c>
      <c r="M1817" s="24" t="str">
        <f>VLOOKUP(L1817,mês!A:B,2,0)</f>
        <v>Janeiro</v>
      </c>
      <c r="N1817" s="24" t="e">
        <f t="shared" si="115"/>
        <v>#VALUE!</v>
      </c>
    </row>
    <row r="1818" spans="10:14" ht="57" customHeight="1" x14ac:dyDescent="0.2">
      <c r="J1818" s="29">
        <f t="shared" si="112"/>
        <v>0</v>
      </c>
      <c r="K1818" s="29">
        <f t="shared" si="113"/>
        <v>0</v>
      </c>
      <c r="L1818" s="24">
        <f t="shared" si="114"/>
        <v>1</v>
      </c>
      <c r="M1818" s="24" t="str">
        <f>VLOOKUP(L1818,mês!A:B,2,0)</f>
        <v>Janeiro</v>
      </c>
      <c r="N1818" s="24" t="e">
        <f t="shared" si="115"/>
        <v>#VALUE!</v>
      </c>
    </row>
    <row r="1819" spans="10:14" ht="57" customHeight="1" x14ac:dyDescent="0.2">
      <c r="J1819" s="29">
        <f t="shared" si="112"/>
        <v>0</v>
      </c>
      <c r="K1819" s="29">
        <f t="shared" si="113"/>
        <v>0</v>
      </c>
      <c r="L1819" s="24">
        <f t="shared" si="114"/>
        <v>1</v>
      </c>
      <c r="M1819" s="24" t="str">
        <f>VLOOKUP(L1819,mês!A:B,2,0)</f>
        <v>Janeiro</v>
      </c>
      <c r="N1819" s="24" t="e">
        <f t="shared" si="115"/>
        <v>#VALUE!</v>
      </c>
    </row>
    <row r="1820" spans="10:14" ht="57" customHeight="1" x14ac:dyDescent="0.2">
      <c r="J1820" s="29">
        <f t="shared" si="112"/>
        <v>0</v>
      </c>
      <c r="K1820" s="29">
        <f t="shared" si="113"/>
        <v>0</v>
      </c>
      <c r="L1820" s="24">
        <f t="shared" si="114"/>
        <v>1</v>
      </c>
      <c r="M1820" s="24" t="str">
        <f>VLOOKUP(L1820,mês!A:B,2,0)</f>
        <v>Janeiro</v>
      </c>
      <c r="N1820" s="24" t="e">
        <f t="shared" si="115"/>
        <v>#VALUE!</v>
      </c>
    </row>
    <row r="1821" spans="10:14" ht="57" customHeight="1" x14ac:dyDescent="0.2">
      <c r="J1821" s="29">
        <f t="shared" si="112"/>
        <v>0</v>
      </c>
      <c r="K1821" s="29">
        <f t="shared" si="113"/>
        <v>0</v>
      </c>
      <c r="L1821" s="24">
        <f t="shared" si="114"/>
        <v>1</v>
      </c>
      <c r="M1821" s="24" t="str">
        <f>VLOOKUP(L1821,mês!A:B,2,0)</f>
        <v>Janeiro</v>
      </c>
      <c r="N1821" s="24" t="e">
        <f t="shared" si="115"/>
        <v>#VALUE!</v>
      </c>
    </row>
    <row r="1822" spans="10:14" ht="57" customHeight="1" x14ac:dyDescent="0.2">
      <c r="J1822" s="29">
        <f t="shared" si="112"/>
        <v>0</v>
      </c>
      <c r="K1822" s="29">
        <f t="shared" si="113"/>
        <v>0</v>
      </c>
      <c r="L1822" s="24">
        <f t="shared" si="114"/>
        <v>1</v>
      </c>
      <c r="M1822" s="24" t="str">
        <f>VLOOKUP(L1822,mês!A:B,2,0)</f>
        <v>Janeiro</v>
      </c>
      <c r="N1822" s="24" t="e">
        <f t="shared" si="115"/>
        <v>#VALUE!</v>
      </c>
    </row>
    <row r="1823" spans="10:14" ht="57" customHeight="1" x14ac:dyDescent="0.2">
      <c r="J1823" s="29">
        <f t="shared" si="112"/>
        <v>0</v>
      </c>
      <c r="K1823" s="29">
        <f t="shared" si="113"/>
        <v>0</v>
      </c>
      <c r="L1823" s="24">
        <f t="shared" si="114"/>
        <v>1</v>
      </c>
      <c r="M1823" s="24" t="str">
        <f>VLOOKUP(L1823,mês!A:B,2,0)</f>
        <v>Janeiro</v>
      </c>
      <c r="N1823" s="24" t="e">
        <f t="shared" si="115"/>
        <v>#VALUE!</v>
      </c>
    </row>
    <row r="1824" spans="10:14" ht="57" customHeight="1" x14ac:dyDescent="0.2">
      <c r="J1824" s="29">
        <f t="shared" si="112"/>
        <v>0</v>
      </c>
      <c r="K1824" s="29">
        <f t="shared" si="113"/>
        <v>0</v>
      </c>
      <c r="L1824" s="24">
        <f t="shared" si="114"/>
        <v>1</v>
      </c>
      <c r="M1824" s="24" t="str">
        <f>VLOOKUP(L1824,mês!A:B,2,0)</f>
        <v>Janeiro</v>
      </c>
      <c r="N1824" s="24" t="e">
        <f t="shared" si="115"/>
        <v>#VALUE!</v>
      </c>
    </row>
    <row r="1825" spans="10:14" ht="57" customHeight="1" x14ac:dyDescent="0.2">
      <c r="J1825" s="29">
        <f t="shared" si="112"/>
        <v>0</v>
      </c>
      <c r="K1825" s="29">
        <f t="shared" si="113"/>
        <v>0</v>
      </c>
      <c r="L1825" s="24">
        <f t="shared" si="114"/>
        <v>1</v>
      </c>
      <c r="M1825" s="24" t="str">
        <f>VLOOKUP(L1825,mês!A:B,2,0)</f>
        <v>Janeiro</v>
      </c>
      <c r="N1825" s="24" t="e">
        <f t="shared" si="115"/>
        <v>#VALUE!</v>
      </c>
    </row>
    <row r="1826" spans="10:14" ht="57" customHeight="1" x14ac:dyDescent="0.2">
      <c r="J1826" s="29">
        <f t="shared" si="112"/>
        <v>0</v>
      </c>
      <c r="K1826" s="29">
        <f t="shared" si="113"/>
        <v>0</v>
      </c>
      <c r="L1826" s="24">
        <f t="shared" si="114"/>
        <v>1</v>
      </c>
      <c r="M1826" s="24" t="str">
        <f>VLOOKUP(L1826,mês!A:B,2,0)</f>
        <v>Janeiro</v>
      </c>
      <c r="N1826" s="24" t="e">
        <f t="shared" si="115"/>
        <v>#VALUE!</v>
      </c>
    </row>
    <row r="1827" spans="10:14" ht="57" customHeight="1" x14ac:dyDescent="0.2">
      <c r="J1827" s="29">
        <f t="shared" si="112"/>
        <v>0</v>
      </c>
      <c r="K1827" s="29">
        <f t="shared" si="113"/>
        <v>0</v>
      </c>
      <c r="L1827" s="24">
        <f t="shared" si="114"/>
        <v>1</v>
      </c>
      <c r="M1827" s="24" t="str">
        <f>VLOOKUP(L1827,mês!A:B,2,0)</f>
        <v>Janeiro</v>
      </c>
      <c r="N1827" s="24" t="e">
        <f t="shared" si="115"/>
        <v>#VALUE!</v>
      </c>
    </row>
    <row r="1828" spans="10:14" ht="57" customHeight="1" x14ac:dyDescent="0.2">
      <c r="J1828" s="29">
        <f t="shared" si="112"/>
        <v>0</v>
      </c>
      <c r="K1828" s="29">
        <f t="shared" si="113"/>
        <v>0</v>
      </c>
      <c r="L1828" s="24">
        <f t="shared" si="114"/>
        <v>1</v>
      </c>
      <c r="M1828" s="24" t="str">
        <f>VLOOKUP(L1828,mês!A:B,2,0)</f>
        <v>Janeiro</v>
      </c>
      <c r="N1828" s="24" t="e">
        <f t="shared" si="115"/>
        <v>#VALUE!</v>
      </c>
    </row>
    <row r="1829" spans="10:14" ht="57" customHeight="1" x14ac:dyDescent="0.2">
      <c r="J1829" s="29">
        <f t="shared" si="112"/>
        <v>0</v>
      </c>
      <c r="K1829" s="29">
        <f t="shared" si="113"/>
        <v>0</v>
      </c>
      <c r="L1829" s="24">
        <f t="shared" si="114"/>
        <v>1</v>
      </c>
      <c r="M1829" s="24" t="str">
        <f>VLOOKUP(L1829,mês!A:B,2,0)</f>
        <v>Janeiro</v>
      </c>
      <c r="N1829" s="24" t="e">
        <f t="shared" si="115"/>
        <v>#VALUE!</v>
      </c>
    </row>
    <row r="1830" spans="10:14" ht="57" customHeight="1" x14ac:dyDescent="0.2">
      <c r="J1830" s="29">
        <f t="shared" si="112"/>
        <v>0</v>
      </c>
      <c r="K1830" s="29">
        <f t="shared" si="113"/>
        <v>0</v>
      </c>
      <c r="L1830" s="24">
        <f t="shared" si="114"/>
        <v>1</v>
      </c>
      <c r="M1830" s="24" t="str">
        <f>VLOOKUP(L1830,mês!A:B,2,0)</f>
        <v>Janeiro</v>
      </c>
      <c r="N1830" s="24" t="e">
        <f t="shared" si="115"/>
        <v>#VALUE!</v>
      </c>
    </row>
    <row r="1831" spans="10:14" ht="57" customHeight="1" x14ac:dyDescent="0.2">
      <c r="J1831" s="29">
        <f t="shared" si="112"/>
        <v>0</v>
      </c>
      <c r="K1831" s="29">
        <f t="shared" si="113"/>
        <v>0</v>
      </c>
      <c r="L1831" s="24">
        <f t="shared" si="114"/>
        <v>1</v>
      </c>
      <c r="M1831" s="24" t="str">
        <f>VLOOKUP(L1831,mês!A:B,2,0)</f>
        <v>Janeiro</v>
      </c>
      <c r="N1831" s="24" t="e">
        <f t="shared" si="115"/>
        <v>#VALUE!</v>
      </c>
    </row>
    <row r="1832" spans="10:14" ht="57" customHeight="1" x14ac:dyDescent="0.2">
      <c r="J1832" s="29">
        <f t="shared" si="112"/>
        <v>0</v>
      </c>
      <c r="K1832" s="29">
        <f t="shared" si="113"/>
        <v>0</v>
      </c>
      <c r="L1832" s="24">
        <f t="shared" si="114"/>
        <v>1</v>
      </c>
      <c r="M1832" s="24" t="str">
        <f>VLOOKUP(L1832,mês!A:B,2,0)</f>
        <v>Janeiro</v>
      </c>
      <c r="N1832" s="24" t="e">
        <f t="shared" si="115"/>
        <v>#VALUE!</v>
      </c>
    </row>
    <row r="1833" spans="10:14" ht="57" customHeight="1" x14ac:dyDescent="0.2">
      <c r="J1833" s="29">
        <f t="shared" si="112"/>
        <v>0</v>
      </c>
      <c r="K1833" s="29">
        <f t="shared" si="113"/>
        <v>0</v>
      </c>
      <c r="L1833" s="24">
        <f t="shared" si="114"/>
        <v>1</v>
      </c>
      <c r="M1833" s="24" t="str">
        <f>VLOOKUP(L1833,mês!A:B,2,0)</f>
        <v>Janeiro</v>
      </c>
      <c r="N1833" s="24" t="e">
        <f t="shared" si="115"/>
        <v>#VALUE!</v>
      </c>
    </row>
    <row r="1834" spans="10:14" ht="57" customHeight="1" x14ac:dyDescent="0.2">
      <c r="J1834" s="29">
        <f t="shared" si="112"/>
        <v>0</v>
      </c>
      <c r="K1834" s="29">
        <f t="shared" si="113"/>
        <v>0</v>
      </c>
      <c r="L1834" s="24">
        <f t="shared" si="114"/>
        <v>1</v>
      </c>
      <c r="M1834" s="24" t="str">
        <f>VLOOKUP(L1834,mês!A:B,2,0)</f>
        <v>Janeiro</v>
      </c>
      <c r="N1834" s="24" t="e">
        <f t="shared" si="115"/>
        <v>#VALUE!</v>
      </c>
    </row>
    <row r="1835" spans="10:14" ht="57" customHeight="1" x14ac:dyDescent="0.2">
      <c r="J1835" s="29">
        <f t="shared" si="112"/>
        <v>0</v>
      </c>
      <c r="K1835" s="29">
        <f t="shared" si="113"/>
        <v>0</v>
      </c>
      <c r="L1835" s="24">
        <f t="shared" si="114"/>
        <v>1</v>
      </c>
      <c r="M1835" s="24" t="str">
        <f>VLOOKUP(L1835,mês!A:B,2,0)</f>
        <v>Janeiro</v>
      </c>
      <c r="N1835" s="24" t="e">
        <f t="shared" si="115"/>
        <v>#VALUE!</v>
      </c>
    </row>
    <row r="1836" spans="10:14" ht="57" customHeight="1" x14ac:dyDescent="0.2">
      <c r="J1836" s="29">
        <f t="shared" si="112"/>
        <v>0</v>
      </c>
      <c r="K1836" s="29">
        <f t="shared" si="113"/>
        <v>0</v>
      </c>
      <c r="L1836" s="24">
        <f t="shared" si="114"/>
        <v>1</v>
      </c>
      <c r="M1836" s="24" t="str">
        <f>VLOOKUP(L1836,mês!A:B,2,0)</f>
        <v>Janeiro</v>
      </c>
      <c r="N1836" s="24" t="e">
        <f t="shared" si="115"/>
        <v>#VALUE!</v>
      </c>
    </row>
    <row r="1837" spans="10:14" ht="57" customHeight="1" x14ac:dyDescent="0.2">
      <c r="J1837" s="29">
        <f t="shared" si="112"/>
        <v>0</v>
      </c>
      <c r="K1837" s="29">
        <f t="shared" si="113"/>
        <v>0</v>
      </c>
      <c r="L1837" s="24">
        <f t="shared" si="114"/>
        <v>1</v>
      </c>
      <c r="M1837" s="24" t="str">
        <f>VLOOKUP(L1837,mês!A:B,2,0)</f>
        <v>Janeiro</v>
      </c>
      <c r="N1837" s="24" t="e">
        <f t="shared" si="115"/>
        <v>#VALUE!</v>
      </c>
    </row>
    <row r="1838" spans="10:14" ht="57" customHeight="1" x14ac:dyDescent="0.2">
      <c r="J1838" s="29">
        <f t="shared" si="112"/>
        <v>0</v>
      </c>
      <c r="K1838" s="29">
        <f t="shared" si="113"/>
        <v>0</v>
      </c>
      <c r="L1838" s="24">
        <f t="shared" si="114"/>
        <v>1</v>
      </c>
      <c r="M1838" s="24" t="str">
        <f>VLOOKUP(L1838,mês!A:B,2,0)</f>
        <v>Janeiro</v>
      </c>
      <c r="N1838" s="24" t="e">
        <f t="shared" si="115"/>
        <v>#VALUE!</v>
      </c>
    </row>
    <row r="1839" spans="10:14" ht="57" customHeight="1" x14ac:dyDescent="0.2">
      <c r="J1839" s="29">
        <f t="shared" si="112"/>
        <v>0</v>
      </c>
      <c r="K1839" s="29">
        <f t="shared" si="113"/>
        <v>0</v>
      </c>
      <c r="L1839" s="24">
        <f t="shared" si="114"/>
        <v>1</v>
      </c>
      <c r="M1839" s="24" t="str">
        <f>VLOOKUP(L1839,mês!A:B,2,0)</f>
        <v>Janeiro</v>
      </c>
      <c r="N1839" s="24" t="e">
        <f t="shared" si="115"/>
        <v>#VALUE!</v>
      </c>
    </row>
    <row r="1840" spans="10:14" ht="57" customHeight="1" x14ac:dyDescent="0.2">
      <c r="J1840" s="29">
        <f t="shared" si="112"/>
        <v>0</v>
      </c>
      <c r="K1840" s="29">
        <f t="shared" si="113"/>
        <v>0</v>
      </c>
      <c r="L1840" s="24">
        <f t="shared" si="114"/>
        <v>1</v>
      </c>
      <c r="M1840" s="24" t="str">
        <f>VLOOKUP(L1840,mês!A:B,2,0)</f>
        <v>Janeiro</v>
      </c>
      <c r="N1840" s="24" t="e">
        <f t="shared" si="115"/>
        <v>#VALUE!</v>
      </c>
    </row>
    <row r="1841" spans="10:14" ht="57" customHeight="1" x14ac:dyDescent="0.2">
      <c r="J1841" s="29">
        <f t="shared" si="112"/>
        <v>0</v>
      </c>
      <c r="K1841" s="29">
        <f t="shared" si="113"/>
        <v>0</v>
      </c>
      <c r="L1841" s="24">
        <f t="shared" si="114"/>
        <v>1</v>
      </c>
      <c r="M1841" s="24" t="str">
        <f>VLOOKUP(L1841,mês!A:B,2,0)</f>
        <v>Janeiro</v>
      </c>
      <c r="N1841" s="24" t="e">
        <f t="shared" si="115"/>
        <v>#VALUE!</v>
      </c>
    </row>
    <row r="1842" spans="10:14" ht="57" customHeight="1" x14ac:dyDescent="0.2">
      <c r="J1842" s="29">
        <f t="shared" si="112"/>
        <v>0</v>
      </c>
      <c r="K1842" s="29">
        <f t="shared" si="113"/>
        <v>0</v>
      </c>
      <c r="L1842" s="24">
        <f t="shared" si="114"/>
        <v>1</v>
      </c>
      <c r="M1842" s="24" t="str">
        <f>VLOOKUP(L1842,mês!A:B,2,0)</f>
        <v>Janeiro</v>
      </c>
      <c r="N1842" s="24" t="e">
        <f t="shared" si="115"/>
        <v>#VALUE!</v>
      </c>
    </row>
    <row r="1843" spans="10:14" ht="57" customHeight="1" x14ac:dyDescent="0.2">
      <c r="J1843" s="29">
        <f t="shared" si="112"/>
        <v>0</v>
      </c>
      <c r="K1843" s="29">
        <f t="shared" si="113"/>
        <v>0</v>
      </c>
      <c r="L1843" s="24">
        <f t="shared" si="114"/>
        <v>1</v>
      </c>
      <c r="M1843" s="24" t="str">
        <f>VLOOKUP(L1843,mês!A:B,2,0)</f>
        <v>Janeiro</v>
      </c>
      <c r="N1843" s="24" t="e">
        <f t="shared" si="115"/>
        <v>#VALUE!</v>
      </c>
    </row>
    <row r="1844" spans="10:14" ht="57" customHeight="1" x14ac:dyDescent="0.2">
      <c r="J1844" s="29">
        <f t="shared" si="112"/>
        <v>0</v>
      </c>
      <c r="K1844" s="29">
        <f t="shared" si="113"/>
        <v>0</v>
      </c>
      <c r="L1844" s="24">
        <f t="shared" si="114"/>
        <v>1</v>
      </c>
      <c r="M1844" s="24" t="str">
        <f>VLOOKUP(L1844,mês!A:B,2,0)</f>
        <v>Janeiro</v>
      </c>
      <c r="N1844" s="24" t="e">
        <f t="shared" si="115"/>
        <v>#VALUE!</v>
      </c>
    </row>
    <row r="1845" spans="10:14" ht="57" customHeight="1" x14ac:dyDescent="0.2">
      <c r="J1845" s="29">
        <f t="shared" si="112"/>
        <v>0</v>
      </c>
      <c r="K1845" s="29">
        <f t="shared" si="113"/>
        <v>0</v>
      </c>
      <c r="L1845" s="24">
        <f t="shared" si="114"/>
        <v>1</v>
      </c>
      <c r="M1845" s="24" t="str">
        <f>VLOOKUP(L1845,mês!A:B,2,0)</f>
        <v>Janeiro</v>
      </c>
      <c r="N1845" s="24" t="e">
        <f t="shared" si="115"/>
        <v>#VALUE!</v>
      </c>
    </row>
    <row r="1846" spans="10:14" ht="57" customHeight="1" x14ac:dyDescent="0.2">
      <c r="J1846" s="29">
        <f t="shared" si="112"/>
        <v>0</v>
      </c>
      <c r="K1846" s="29">
        <f t="shared" si="113"/>
        <v>0</v>
      </c>
      <c r="L1846" s="24">
        <f t="shared" si="114"/>
        <v>1</v>
      </c>
      <c r="M1846" s="24" t="str">
        <f>VLOOKUP(L1846,mês!A:B,2,0)</f>
        <v>Janeiro</v>
      </c>
      <c r="N1846" s="24" t="e">
        <f t="shared" si="115"/>
        <v>#VALUE!</v>
      </c>
    </row>
    <row r="1847" spans="10:14" ht="57" customHeight="1" x14ac:dyDescent="0.2">
      <c r="J1847" s="29">
        <f t="shared" si="112"/>
        <v>0</v>
      </c>
      <c r="K1847" s="29">
        <f t="shared" si="113"/>
        <v>0</v>
      </c>
      <c r="L1847" s="24">
        <f t="shared" si="114"/>
        <v>1</v>
      </c>
      <c r="M1847" s="24" t="str">
        <f>VLOOKUP(L1847,mês!A:B,2,0)</f>
        <v>Janeiro</v>
      </c>
      <c r="N1847" s="24" t="e">
        <f t="shared" si="115"/>
        <v>#VALUE!</v>
      </c>
    </row>
    <row r="1848" spans="10:14" ht="57" customHeight="1" x14ac:dyDescent="0.2">
      <c r="J1848" s="29">
        <f t="shared" si="112"/>
        <v>0</v>
      </c>
      <c r="K1848" s="29">
        <f t="shared" si="113"/>
        <v>0</v>
      </c>
      <c r="L1848" s="24">
        <f t="shared" si="114"/>
        <v>1</v>
      </c>
      <c r="M1848" s="24" t="str">
        <f>VLOOKUP(L1848,mês!A:B,2,0)</f>
        <v>Janeiro</v>
      </c>
      <c r="N1848" s="24" t="e">
        <f t="shared" si="115"/>
        <v>#VALUE!</v>
      </c>
    </row>
    <row r="1849" spans="10:14" ht="57" customHeight="1" x14ac:dyDescent="0.2">
      <c r="J1849" s="29">
        <f t="shared" si="112"/>
        <v>0</v>
      </c>
      <c r="K1849" s="29">
        <f t="shared" si="113"/>
        <v>0</v>
      </c>
      <c r="L1849" s="24">
        <f t="shared" si="114"/>
        <v>1</v>
      </c>
      <c r="M1849" s="24" t="str">
        <f>VLOOKUP(L1849,mês!A:B,2,0)</f>
        <v>Janeiro</v>
      </c>
      <c r="N1849" s="24" t="e">
        <f t="shared" si="115"/>
        <v>#VALUE!</v>
      </c>
    </row>
    <row r="1850" spans="10:14" ht="57" customHeight="1" x14ac:dyDescent="0.2">
      <c r="J1850" s="29">
        <f t="shared" si="112"/>
        <v>0</v>
      </c>
      <c r="K1850" s="29">
        <f t="shared" si="113"/>
        <v>0</v>
      </c>
      <c r="L1850" s="24">
        <f t="shared" si="114"/>
        <v>1</v>
      </c>
      <c r="M1850" s="24" t="str">
        <f>VLOOKUP(L1850,mês!A:B,2,0)</f>
        <v>Janeiro</v>
      </c>
      <c r="N1850" s="24" t="e">
        <f t="shared" si="115"/>
        <v>#VALUE!</v>
      </c>
    </row>
    <row r="1851" spans="10:14" ht="57" customHeight="1" x14ac:dyDescent="0.2">
      <c r="J1851" s="29">
        <f t="shared" si="112"/>
        <v>0</v>
      </c>
      <c r="K1851" s="29">
        <f t="shared" si="113"/>
        <v>0</v>
      </c>
      <c r="L1851" s="24">
        <f t="shared" si="114"/>
        <v>1</v>
      </c>
      <c r="M1851" s="24" t="str">
        <f>VLOOKUP(L1851,mês!A:B,2,0)</f>
        <v>Janeiro</v>
      </c>
      <c r="N1851" s="24" t="e">
        <f t="shared" si="115"/>
        <v>#VALUE!</v>
      </c>
    </row>
    <row r="1852" spans="10:14" ht="57" customHeight="1" x14ac:dyDescent="0.2">
      <c r="J1852" s="29">
        <f t="shared" si="112"/>
        <v>0</v>
      </c>
      <c r="K1852" s="29">
        <f t="shared" si="113"/>
        <v>0</v>
      </c>
      <c r="L1852" s="24">
        <f t="shared" si="114"/>
        <v>1</v>
      </c>
      <c r="M1852" s="24" t="str">
        <f>VLOOKUP(L1852,mês!A:B,2,0)</f>
        <v>Janeiro</v>
      </c>
      <c r="N1852" s="24" t="e">
        <f t="shared" si="115"/>
        <v>#VALUE!</v>
      </c>
    </row>
    <row r="1853" spans="10:14" ht="57" customHeight="1" x14ac:dyDescent="0.2">
      <c r="J1853" s="29">
        <f t="shared" si="112"/>
        <v>0</v>
      </c>
      <c r="K1853" s="29">
        <f t="shared" si="113"/>
        <v>0</v>
      </c>
      <c r="L1853" s="24">
        <f t="shared" si="114"/>
        <v>1</v>
      </c>
      <c r="M1853" s="24" t="str">
        <f>VLOOKUP(L1853,mês!A:B,2,0)</f>
        <v>Janeiro</v>
      </c>
      <c r="N1853" s="24" t="e">
        <f t="shared" si="115"/>
        <v>#VALUE!</v>
      </c>
    </row>
    <row r="1854" spans="10:14" ht="57" customHeight="1" x14ac:dyDescent="0.2">
      <c r="J1854" s="29">
        <f t="shared" si="112"/>
        <v>0</v>
      </c>
      <c r="K1854" s="29">
        <f t="shared" si="113"/>
        <v>0</v>
      </c>
      <c r="L1854" s="24">
        <f t="shared" si="114"/>
        <v>1</v>
      </c>
      <c r="M1854" s="24" t="str">
        <f>VLOOKUP(L1854,mês!A:B,2,0)</f>
        <v>Janeiro</v>
      </c>
      <c r="N1854" s="24" t="e">
        <f t="shared" si="115"/>
        <v>#VALUE!</v>
      </c>
    </row>
    <row r="1855" spans="10:14" ht="57" customHeight="1" x14ac:dyDescent="0.2">
      <c r="J1855" s="29">
        <f t="shared" si="112"/>
        <v>0</v>
      </c>
      <c r="K1855" s="29">
        <f t="shared" si="113"/>
        <v>0</v>
      </c>
      <c r="L1855" s="24">
        <f t="shared" si="114"/>
        <v>1</v>
      </c>
      <c r="M1855" s="24" t="str">
        <f>VLOOKUP(L1855,mês!A:B,2,0)</f>
        <v>Janeiro</v>
      </c>
      <c r="N1855" s="24" t="e">
        <f t="shared" si="115"/>
        <v>#VALUE!</v>
      </c>
    </row>
    <row r="1856" spans="10:14" ht="57" customHeight="1" x14ac:dyDescent="0.2">
      <c r="J1856" s="29">
        <f t="shared" si="112"/>
        <v>0</v>
      </c>
      <c r="K1856" s="29">
        <f t="shared" si="113"/>
        <v>0</v>
      </c>
      <c r="L1856" s="24">
        <f t="shared" si="114"/>
        <v>1</v>
      </c>
      <c r="M1856" s="24" t="str">
        <f>VLOOKUP(L1856,mês!A:B,2,0)</f>
        <v>Janeiro</v>
      </c>
      <c r="N1856" s="24" t="e">
        <f t="shared" si="115"/>
        <v>#VALUE!</v>
      </c>
    </row>
    <row r="1857" spans="10:14" ht="57" customHeight="1" x14ac:dyDescent="0.2">
      <c r="J1857" s="29">
        <f t="shared" si="112"/>
        <v>0</v>
      </c>
      <c r="K1857" s="29">
        <f t="shared" si="113"/>
        <v>0</v>
      </c>
      <c r="L1857" s="24">
        <f t="shared" si="114"/>
        <v>1</v>
      </c>
      <c r="M1857" s="24" t="str">
        <f>VLOOKUP(L1857,mês!A:B,2,0)</f>
        <v>Janeiro</v>
      </c>
      <c r="N1857" s="24" t="e">
        <f t="shared" si="115"/>
        <v>#VALUE!</v>
      </c>
    </row>
    <row r="1858" spans="10:14" ht="57" customHeight="1" x14ac:dyDescent="0.2">
      <c r="J1858" s="29">
        <f t="shared" si="112"/>
        <v>0</v>
      </c>
      <c r="K1858" s="29">
        <f t="shared" si="113"/>
        <v>0</v>
      </c>
      <c r="L1858" s="24">
        <f t="shared" si="114"/>
        <v>1</v>
      </c>
      <c r="M1858" s="24" t="str">
        <f>VLOOKUP(L1858,mês!A:B,2,0)</f>
        <v>Janeiro</v>
      </c>
      <c r="N1858" s="24" t="e">
        <f t="shared" si="115"/>
        <v>#VALUE!</v>
      </c>
    </row>
    <row r="1859" spans="10:14" ht="57" customHeight="1" x14ac:dyDescent="0.2">
      <c r="J1859" s="29">
        <f t="shared" ref="J1859:J1876" si="116">IF(G1859="Não",0,H1859)</f>
        <v>0</v>
      </c>
      <c r="K1859" s="29">
        <f t="shared" ref="K1859:K1876" si="117">IF(G1859="Não",H1859,0)</f>
        <v>0</v>
      </c>
      <c r="L1859" s="24">
        <f t="shared" ref="L1859:L1876" si="118">MONTH(B1859)</f>
        <v>1</v>
      </c>
      <c r="M1859" s="24" t="str">
        <f>VLOOKUP(L1859,mês!A:B,2,0)</f>
        <v>Janeiro</v>
      </c>
      <c r="N1859" s="24" t="e">
        <f t="shared" ref="N1859:N1876" si="119">LEFT(A1859,SEARCH("-",A1859)-1)</f>
        <v>#VALUE!</v>
      </c>
    </row>
    <row r="1860" spans="10:14" ht="57" customHeight="1" x14ac:dyDescent="0.2">
      <c r="J1860" s="29">
        <f t="shared" si="116"/>
        <v>0</v>
      </c>
      <c r="K1860" s="29">
        <f t="shared" si="117"/>
        <v>0</v>
      </c>
      <c r="L1860" s="24">
        <f t="shared" si="118"/>
        <v>1</v>
      </c>
      <c r="M1860" s="24" t="str">
        <f>VLOOKUP(L1860,mês!A:B,2,0)</f>
        <v>Janeiro</v>
      </c>
      <c r="N1860" s="24" t="e">
        <f t="shared" si="119"/>
        <v>#VALUE!</v>
      </c>
    </row>
    <row r="1861" spans="10:14" ht="57" customHeight="1" x14ac:dyDescent="0.2">
      <c r="J1861" s="29">
        <f t="shared" si="116"/>
        <v>0</v>
      </c>
      <c r="K1861" s="29">
        <f t="shared" si="117"/>
        <v>0</v>
      </c>
      <c r="L1861" s="24">
        <f t="shared" si="118"/>
        <v>1</v>
      </c>
      <c r="M1861" s="24" t="str">
        <f>VLOOKUP(L1861,mês!A:B,2,0)</f>
        <v>Janeiro</v>
      </c>
      <c r="N1861" s="24" t="e">
        <f t="shared" si="119"/>
        <v>#VALUE!</v>
      </c>
    </row>
    <row r="1862" spans="10:14" ht="57" customHeight="1" x14ac:dyDescent="0.2">
      <c r="J1862" s="29">
        <f t="shared" si="116"/>
        <v>0</v>
      </c>
      <c r="K1862" s="29">
        <f t="shared" si="117"/>
        <v>0</v>
      </c>
      <c r="L1862" s="24">
        <f t="shared" si="118"/>
        <v>1</v>
      </c>
      <c r="M1862" s="24" t="str">
        <f>VLOOKUP(L1862,mês!A:B,2,0)</f>
        <v>Janeiro</v>
      </c>
      <c r="N1862" s="24" t="e">
        <f t="shared" si="119"/>
        <v>#VALUE!</v>
      </c>
    </row>
    <row r="1863" spans="10:14" ht="57" customHeight="1" x14ac:dyDescent="0.2">
      <c r="J1863" s="29">
        <f t="shared" si="116"/>
        <v>0</v>
      </c>
      <c r="K1863" s="29">
        <f t="shared" si="117"/>
        <v>0</v>
      </c>
      <c r="L1863" s="24">
        <f t="shared" si="118"/>
        <v>1</v>
      </c>
      <c r="M1863" s="24" t="str">
        <f>VLOOKUP(L1863,mês!A:B,2,0)</f>
        <v>Janeiro</v>
      </c>
      <c r="N1863" s="24" t="e">
        <f t="shared" si="119"/>
        <v>#VALUE!</v>
      </c>
    </row>
    <row r="1864" spans="10:14" ht="57" customHeight="1" x14ac:dyDescent="0.2">
      <c r="J1864" s="29">
        <f t="shared" si="116"/>
        <v>0</v>
      </c>
      <c r="K1864" s="29">
        <f t="shared" si="117"/>
        <v>0</v>
      </c>
      <c r="L1864" s="24">
        <f t="shared" si="118"/>
        <v>1</v>
      </c>
      <c r="M1864" s="24" t="str">
        <f>VLOOKUP(L1864,mês!A:B,2,0)</f>
        <v>Janeiro</v>
      </c>
      <c r="N1864" s="24" t="e">
        <f t="shared" si="119"/>
        <v>#VALUE!</v>
      </c>
    </row>
    <row r="1865" spans="10:14" ht="57" customHeight="1" x14ac:dyDescent="0.2">
      <c r="J1865" s="29">
        <f t="shared" si="116"/>
        <v>0</v>
      </c>
      <c r="K1865" s="29">
        <f t="shared" si="117"/>
        <v>0</v>
      </c>
      <c r="L1865" s="24">
        <f t="shared" si="118"/>
        <v>1</v>
      </c>
      <c r="M1865" s="24" t="str">
        <f>VLOOKUP(L1865,mês!A:B,2,0)</f>
        <v>Janeiro</v>
      </c>
      <c r="N1865" s="24" t="e">
        <f t="shared" si="119"/>
        <v>#VALUE!</v>
      </c>
    </row>
    <row r="1866" spans="10:14" ht="57" customHeight="1" x14ac:dyDescent="0.2">
      <c r="J1866" s="29">
        <f t="shared" si="116"/>
        <v>0</v>
      </c>
      <c r="K1866" s="29">
        <f t="shared" si="117"/>
        <v>0</v>
      </c>
      <c r="L1866" s="24">
        <f t="shared" si="118"/>
        <v>1</v>
      </c>
      <c r="M1866" s="24" t="str">
        <f>VLOOKUP(L1866,mês!A:B,2,0)</f>
        <v>Janeiro</v>
      </c>
      <c r="N1866" s="24" t="e">
        <f t="shared" si="119"/>
        <v>#VALUE!</v>
      </c>
    </row>
    <row r="1867" spans="10:14" ht="57" customHeight="1" x14ac:dyDescent="0.2">
      <c r="J1867" s="29">
        <f t="shared" si="116"/>
        <v>0</v>
      </c>
      <c r="K1867" s="29">
        <f t="shared" si="117"/>
        <v>0</v>
      </c>
      <c r="L1867" s="24">
        <f t="shared" si="118"/>
        <v>1</v>
      </c>
      <c r="M1867" s="24" t="str">
        <f>VLOOKUP(L1867,mês!A:B,2,0)</f>
        <v>Janeiro</v>
      </c>
      <c r="N1867" s="24" t="e">
        <f t="shared" si="119"/>
        <v>#VALUE!</v>
      </c>
    </row>
    <row r="1868" spans="10:14" ht="57" customHeight="1" x14ac:dyDescent="0.2">
      <c r="J1868" s="29">
        <f t="shared" si="116"/>
        <v>0</v>
      </c>
      <c r="K1868" s="29">
        <f t="shared" si="117"/>
        <v>0</v>
      </c>
      <c r="L1868" s="24">
        <f t="shared" si="118"/>
        <v>1</v>
      </c>
      <c r="M1868" s="24" t="str">
        <f>VLOOKUP(L1868,mês!A:B,2,0)</f>
        <v>Janeiro</v>
      </c>
      <c r="N1868" s="24" t="e">
        <f t="shared" si="119"/>
        <v>#VALUE!</v>
      </c>
    </row>
    <row r="1869" spans="10:14" ht="57" customHeight="1" x14ac:dyDescent="0.2">
      <c r="J1869" s="29">
        <f t="shared" si="116"/>
        <v>0</v>
      </c>
      <c r="K1869" s="29">
        <f t="shared" si="117"/>
        <v>0</v>
      </c>
      <c r="L1869" s="24">
        <f t="shared" si="118"/>
        <v>1</v>
      </c>
      <c r="M1869" s="24" t="str">
        <f>VLOOKUP(L1869,mês!A:B,2,0)</f>
        <v>Janeiro</v>
      </c>
      <c r="N1869" s="24" t="e">
        <f t="shared" si="119"/>
        <v>#VALUE!</v>
      </c>
    </row>
    <row r="1870" spans="10:14" ht="57" customHeight="1" x14ac:dyDescent="0.2">
      <c r="J1870" s="29">
        <f t="shared" si="116"/>
        <v>0</v>
      </c>
      <c r="K1870" s="29">
        <f t="shared" si="117"/>
        <v>0</v>
      </c>
      <c r="L1870" s="24">
        <f t="shared" si="118"/>
        <v>1</v>
      </c>
      <c r="M1870" s="24" t="str">
        <f>VLOOKUP(L1870,mês!A:B,2,0)</f>
        <v>Janeiro</v>
      </c>
      <c r="N1870" s="24" t="e">
        <f t="shared" si="119"/>
        <v>#VALUE!</v>
      </c>
    </row>
    <row r="1871" spans="10:14" ht="57" customHeight="1" x14ac:dyDescent="0.2">
      <c r="J1871" s="29">
        <f t="shared" si="116"/>
        <v>0</v>
      </c>
      <c r="K1871" s="29">
        <f t="shared" si="117"/>
        <v>0</v>
      </c>
      <c r="L1871" s="24">
        <f t="shared" si="118"/>
        <v>1</v>
      </c>
      <c r="M1871" s="24" t="str">
        <f>VLOOKUP(L1871,mês!A:B,2,0)</f>
        <v>Janeiro</v>
      </c>
      <c r="N1871" s="24" t="e">
        <f t="shared" si="119"/>
        <v>#VALUE!</v>
      </c>
    </row>
    <row r="1872" spans="10:14" ht="57" customHeight="1" x14ac:dyDescent="0.2">
      <c r="J1872" s="29">
        <f t="shared" si="116"/>
        <v>0</v>
      </c>
      <c r="K1872" s="29">
        <f t="shared" si="117"/>
        <v>0</v>
      </c>
      <c r="L1872" s="24">
        <f t="shared" si="118"/>
        <v>1</v>
      </c>
      <c r="M1872" s="24" t="str">
        <f>VLOOKUP(L1872,mês!A:B,2,0)</f>
        <v>Janeiro</v>
      </c>
      <c r="N1872" s="24" t="e">
        <f t="shared" si="119"/>
        <v>#VALUE!</v>
      </c>
    </row>
    <row r="1873" spans="10:14" ht="57" customHeight="1" x14ac:dyDescent="0.2">
      <c r="J1873" s="29">
        <f t="shared" si="116"/>
        <v>0</v>
      </c>
      <c r="K1873" s="29">
        <f t="shared" si="117"/>
        <v>0</v>
      </c>
      <c r="L1873" s="24">
        <f t="shared" si="118"/>
        <v>1</v>
      </c>
      <c r="M1873" s="24" t="str">
        <f>VLOOKUP(L1873,mês!A:B,2,0)</f>
        <v>Janeiro</v>
      </c>
      <c r="N1873" s="24" t="e">
        <f t="shared" si="119"/>
        <v>#VALUE!</v>
      </c>
    </row>
    <row r="1874" spans="10:14" ht="57" customHeight="1" x14ac:dyDescent="0.2">
      <c r="J1874" s="29">
        <f t="shared" si="116"/>
        <v>0</v>
      </c>
      <c r="K1874" s="29">
        <f t="shared" si="117"/>
        <v>0</v>
      </c>
      <c r="L1874" s="24">
        <f t="shared" si="118"/>
        <v>1</v>
      </c>
      <c r="M1874" s="24" t="str">
        <f>VLOOKUP(L1874,mês!A:B,2,0)</f>
        <v>Janeiro</v>
      </c>
      <c r="N1874" s="24" t="e">
        <f t="shared" si="119"/>
        <v>#VALUE!</v>
      </c>
    </row>
    <row r="1875" spans="10:14" ht="57" customHeight="1" x14ac:dyDescent="0.2">
      <c r="J1875" s="29">
        <f t="shared" si="116"/>
        <v>0</v>
      </c>
      <c r="K1875" s="29">
        <f t="shared" si="117"/>
        <v>0</v>
      </c>
      <c r="L1875" s="24">
        <f t="shared" si="118"/>
        <v>1</v>
      </c>
      <c r="M1875" s="24" t="str">
        <f>VLOOKUP(L1875,mês!A:B,2,0)</f>
        <v>Janeiro</v>
      </c>
      <c r="N1875" s="24" t="e">
        <f t="shared" si="119"/>
        <v>#VALUE!</v>
      </c>
    </row>
    <row r="1876" spans="10:14" ht="57" customHeight="1" x14ac:dyDescent="0.2">
      <c r="J1876" s="29">
        <f t="shared" si="116"/>
        <v>0</v>
      </c>
      <c r="K1876" s="29">
        <f t="shared" si="117"/>
        <v>0</v>
      </c>
      <c r="L1876" s="24">
        <f t="shared" si="118"/>
        <v>1</v>
      </c>
      <c r="M1876" s="24" t="str">
        <f>VLOOKUP(L1876,mês!A:B,2,0)</f>
        <v>Janeiro</v>
      </c>
      <c r="N1876" s="24" t="e">
        <f t="shared" si="119"/>
        <v>#VALUE!</v>
      </c>
    </row>
    <row r="1877" spans="10:14" ht="57" customHeight="1" x14ac:dyDescent="0.2">
      <c r="J1877" s="29">
        <f t="shared" ref="J1877:J1916" si="120">IF(G1877="Não",0,H1877)</f>
        <v>0</v>
      </c>
      <c r="K1877" s="29">
        <f t="shared" ref="K1877:K1916" si="121">IF(G1877="Não",H1877,0)</f>
        <v>0</v>
      </c>
      <c r="L1877" s="24">
        <f t="shared" ref="L1877:L1916" si="122">MONTH(B1877)</f>
        <v>1</v>
      </c>
      <c r="M1877" s="24" t="str">
        <f>VLOOKUP(L1877,mês!A:B,2,0)</f>
        <v>Janeiro</v>
      </c>
      <c r="N1877" s="24" t="e">
        <f t="shared" ref="N1877:N1916" si="123">LEFT(A1877,SEARCH("-",A1877)-1)</f>
        <v>#VALUE!</v>
      </c>
    </row>
    <row r="1878" spans="10:14" ht="57" customHeight="1" x14ac:dyDescent="0.2">
      <c r="J1878" s="29">
        <f t="shared" si="120"/>
        <v>0</v>
      </c>
      <c r="K1878" s="29">
        <f t="shared" si="121"/>
        <v>0</v>
      </c>
      <c r="L1878" s="24">
        <f t="shared" si="122"/>
        <v>1</v>
      </c>
      <c r="M1878" s="24" t="str">
        <f>VLOOKUP(L1878,mês!A:B,2,0)</f>
        <v>Janeiro</v>
      </c>
      <c r="N1878" s="24" t="e">
        <f t="shared" si="123"/>
        <v>#VALUE!</v>
      </c>
    </row>
    <row r="1879" spans="10:14" ht="57" customHeight="1" x14ac:dyDescent="0.2">
      <c r="J1879" s="29">
        <f t="shared" si="120"/>
        <v>0</v>
      </c>
      <c r="K1879" s="29">
        <f t="shared" si="121"/>
        <v>0</v>
      </c>
      <c r="L1879" s="24">
        <f t="shared" si="122"/>
        <v>1</v>
      </c>
      <c r="M1879" s="24" t="str">
        <f>VLOOKUP(L1879,mês!A:B,2,0)</f>
        <v>Janeiro</v>
      </c>
      <c r="N1879" s="24" t="e">
        <f t="shared" si="123"/>
        <v>#VALUE!</v>
      </c>
    </row>
    <row r="1880" spans="10:14" ht="57" customHeight="1" x14ac:dyDescent="0.2">
      <c r="J1880" s="29">
        <f t="shared" si="120"/>
        <v>0</v>
      </c>
      <c r="K1880" s="29">
        <f t="shared" si="121"/>
        <v>0</v>
      </c>
      <c r="L1880" s="24">
        <f t="shared" si="122"/>
        <v>1</v>
      </c>
      <c r="M1880" s="24" t="str">
        <f>VLOOKUP(L1880,mês!A:B,2,0)</f>
        <v>Janeiro</v>
      </c>
      <c r="N1880" s="24" t="e">
        <f t="shared" si="123"/>
        <v>#VALUE!</v>
      </c>
    </row>
    <row r="1881" spans="10:14" ht="57" customHeight="1" x14ac:dyDescent="0.2">
      <c r="J1881" s="29">
        <f t="shared" si="120"/>
        <v>0</v>
      </c>
      <c r="K1881" s="29">
        <f t="shared" si="121"/>
        <v>0</v>
      </c>
      <c r="L1881" s="24">
        <f t="shared" si="122"/>
        <v>1</v>
      </c>
      <c r="M1881" s="24" t="str">
        <f>VLOOKUP(L1881,mês!A:B,2,0)</f>
        <v>Janeiro</v>
      </c>
      <c r="N1881" s="24" t="e">
        <f t="shared" si="123"/>
        <v>#VALUE!</v>
      </c>
    </row>
    <row r="1882" spans="10:14" ht="57" customHeight="1" x14ac:dyDescent="0.2">
      <c r="J1882" s="29">
        <f t="shared" si="120"/>
        <v>0</v>
      </c>
      <c r="K1882" s="29">
        <f t="shared" si="121"/>
        <v>0</v>
      </c>
      <c r="L1882" s="24">
        <f t="shared" si="122"/>
        <v>1</v>
      </c>
      <c r="M1882" s="24" t="str">
        <f>VLOOKUP(L1882,mês!A:B,2,0)</f>
        <v>Janeiro</v>
      </c>
      <c r="N1882" s="24" t="e">
        <f t="shared" si="123"/>
        <v>#VALUE!</v>
      </c>
    </row>
    <row r="1883" spans="10:14" ht="57" customHeight="1" x14ac:dyDescent="0.2">
      <c r="J1883" s="29">
        <f t="shared" si="120"/>
        <v>0</v>
      </c>
      <c r="K1883" s="29">
        <f t="shared" si="121"/>
        <v>0</v>
      </c>
      <c r="L1883" s="24">
        <f t="shared" si="122"/>
        <v>1</v>
      </c>
      <c r="M1883" s="24" t="str">
        <f>VLOOKUP(L1883,mês!A:B,2,0)</f>
        <v>Janeiro</v>
      </c>
      <c r="N1883" s="24" t="e">
        <f t="shared" si="123"/>
        <v>#VALUE!</v>
      </c>
    </row>
    <row r="1884" spans="10:14" ht="57" customHeight="1" x14ac:dyDescent="0.2">
      <c r="J1884" s="29">
        <f t="shared" si="120"/>
        <v>0</v>
      </c>
      <c r="K1884" s="29">
        <f t="shared" si="121"/>
        <v>0</v>
      </c>
      <c r="L1884" s="24">
        <f t="shared" si="122"/>
        <v>1</v>
      </c>
      <c r="M1884" s="24" t="str">
        <f>VLOOKUP(L1884,mês!A:B,2,0)</f>
        <v>Janeiro</v>
      </c>
      <c r="N1884" s="24" t="e">
        <f t="shared" si="123"/>
        <v>#VALUE!</v>
      </c>
    </row>
    <row r="1885" spans="10:14" ht="57" customHeight="1" x14ac:dyDescent="0.2">
      <c r="J1885" s="29">
        <f t="shared" si="120"/>
        <v>0</v>
      </c>
      <c r="K1885" s="29">
        <f t="shared" si="121"/>
        <v>0</v>
      </c>
      <c r="L1885" s="24">
        <f t="shared" si="122"/>
        <v>1</v>
      </c>
      <c r="M1885" s="24" t="str">
        <f>VLOOKUP(L1885,mês!A:B,2,0)</f>
        <v>Janeiro</v>
      </c>
      <c r="N1885" s="24" t="e">
        <f t="shared" si="123"/>
        <v>#VALUE!</v>
      </c>
    </row>
    <row r="1886" spans="10:14" ht="57" customHeight="1" x14ac:dyDescent="0.2">
      <c r="J1886" s="29">
        <f t="shared" si="120"/>
        <v>0</v>
      </c>
      <c r="K1886" s="29">
        <f t="shared" si="121"/>
        <v>0</v>
      </c>
      <c r="L1886" s="24">
        <f t="shared" si="122"/>
        <v>1</v>
      </c>
      <c r="M1886" s="24" t="str">
        <f>VLOOKUP(L1886,mês!A:B,2,0)</f>
        <v>Janeiro</v>
      </c>
      <c r="N1886" s="24" t="e">
        <f t="shared" si="123"/>
        <v>#VALUE!</v>
      </c>
    </row>
    <row r="1887" spans="10:14" ht="57" customHeight="1" x14ac:dyDescent="0.2">
      <c r="J1887" s="29">
        <f t="shared" si="120"/>
        <v>0</v>
      </c>
      <c r="K1887" s="29">
        <f t="shared" si="121"/>
        <v>0</v>
      </c>
      <c r="L1887" s="24">
        <f t="shared" si="122"/>
        <v>1</v>
      </c>
      <c r="M1887" s="24" t="str">
        <f>VLOOKUP(L1887,mês!A:B,2,0)</f>
        <v>Janeiro</v>
      </c>
      <c r="N1887" s="24" t="e">
        <f t="shared" si="123"/>
        <v>#VALUE!</v>
      </c>
    </row>
    <row r="1888" spans="10:14" ht="57" customHeight="1" x14ac:dyDescent="0.2">
      <c r="J1888" s="29">
        <f t="shared" si="120"/>
        <v>0</v>
      </c>
      <c r="K1888" s="29">
        <f t="shared" si="121"/>
        <v>0</v>
      </c>
      <c r="L1888" s="24">
        <f t="shared" si="122"/>
        <v>1</v>
      </c>
      <c r="M1888" s="24" t="str">
        <f>VLOOKUP(L1888,mês!A:B,2,0)</f>
        <v>Janeiro</v>
      </c>
      <c r="N1888" s="24" t="e">
        <f t="shared" si="123"/>
        <v>#VALUE!</v>
      </c>
    </row>
    <row r="1889" spans="10:14" ht="57" customHeight="1" x14ac:dyDescent="0.2">
      <c r="J1889" s="29">
        <f t="shared" si="120"/>
        <v>0</v>
      </c>
      <c r="K1889" s="29">
        <f t="shared" si="121"/>
        <v>0</v>
      </c>
      <c r="L1889" s="24">
        <f t="shared" si="122"/>
        <v>1</v>
      </c>
      <c r="M1889" s="24" t="str">
        <f>VLOOKUP(L1889,mês!A:B,2,0)</f>
        <v>Janeiro</v>
      </c>
      <c r="N1889" s="24" t="e">
        <f t="shared" si="123"/>
        <v>#VALUE!</v>
      </c>
    </row>
    <row r="1890" spans="10:14" ht="57" customHeight="1" x14ac:dyDescent="0.2">
      <c r="J1890" s="29">
        <f t="shared" si="120"/>
        <v>0</v>
      </c>
      <c r="K1890" s="29">
        <f t="shared" si="121"/>
        <v>0</v>
      </c>
      <c r="L1890" s="24">
        <f t="shared" si="122"/>
        <v>1</v>
      </c>
      <c r="M1890" s="24" t="str">
        <f>VLOOKUP(L1890,mês!A:B,2,0)</f>
        <v>Janeiro</v>
      </c>
      <c r="N1890" s="24" t="e">
        <f t="shared" si="123"/>
        <v>#VALUE!</v>
      </c>
    </row>
    <row r="1891" spans="10:14" ht="57" customHeight="1" x14ac:dyDescent="0.2">
      <c r="J1891" s="29">
        <f t="shared" si="120"/>
        <v>0</v>
      </c>
      <c r="K1891" s="29">
        <f t="shared" si="121"/>
        <v>0</v>
      </c>
      <c r="L1891" s="24">
        <f t="shared" si="122"/>
        <v>1</v>
      </c>
      <c r="M1891" s="24" t="str">
        <f>VLOOKUP(L1891,mês!A:B,2,0)</f>
        <v>Janeiro</v>
      </c>
      <c r="N1891" s="24" t="e">
        <f t="shared" si="123"/>
        <v>#VALUE!</v>
      </c>
    </row>
    <row r="1892" spans="10:14" ht="57" customHeight="1" x14ac:dyDescent="0.2">
      <c r="J1892" s="29">
        <f t="shared" si="120"/>
        <v>0</v>
      </c>
      <c r="K1892" s="29">
        <f t="shared" si="121"/>
        <v>0</v>
      </c>
      <c r="L1892" s="24">
        <f t="shared" si="122"/>
        <v>1</v>
      </c>
      <c r="M1892" s="24" t="str">
        <f>VLOOKUP(L1892,mês!A:B,2,0)</f>
        <v>Janeiro</v>
      </c>
      <c r="N1892" s="24" t="e">
        <f t="shared" si="123"/>
        <v>#VALUE!</v>
      </c>
    </row>
    <row r="1893" spans="10:14" ht="57" customHeight="1" x14ac:dyDescent="0.2">
      <c r="J1893" s="29">
        <f t="shared" si="120"/>
        <v>0</v>
      </c>
      <c r="K1893" s="29">
        <f t="shared" si="121"/>
        <v>0</v>
      </c>
      <c r="L1893" s="24">
        <f t="shared" si="122"/>
        <v>1</v>
      </c>
      <c r="M1893" s="24" t="str">
        <f>VLOOKUP(L1893,mês!A:B,2,0)</f>
        <v>Janeiro</v>
      </c>
      <c r="N1893" s="24" t="e">
        <f t="shared" si="123"/>
        <v>#VALUE!</v>
      </c>
    </row>
    <row r="1894" spans="10:14" ht="57" customHeight="1" x14ac:dyDescent="0.2">
      <c r="J1894" s="29">
        <f t="shared" si="120"/>
        <v>0</v>
      </c>
      <c r="K1894" s="29">
        <f t="shared" si="121"/>
        <v>0</v>
      </c>
      <c r="L1894" s="24">
        <f t="shared" si="122"/>
        <v>1</v>
      </c>
      <c r="M1894" s="24" t="str">
        <f>VLOOKUP(L1894,mês!A:B,2,0)</f>
        <v>Janeiro</v>
      </c>
      <c r="N1894" s="24" t="e">
        <f t="shared" si="123"/>
        <v>#VALUE!</v>
      </c>
    </row>
    <row r="1895" spans="10:14" ht="57" customHeight="1" x14ac:dyDescent="0.2">
      <c r="J1895" s="29">
        <f t="shared" si="120"/>
        <v>0</v>
      </c>
      <c r="K1895" s="29">
        <f t="shared" si="121"/>
        <v>0</v>
      </c>
      <c r="L1895" s="24">
        <f t="shared" si="122"/>
        <v>1</v>
      </c>
      <c r="M1895" s="24" t="str">
        <f>VLOOKUP(L1895,mês!A:B,2,0)</f>
        <v>Janeiro</v>
      </c>
      <c r="N1895" s="24" t="e">
        <f t="shared" si="123"/>
        <v>#VALUE!</v>
      </c>
    </row>
    <row r="1896" spans="10:14" ht="57" customHeight="1" x14ac:dyDescent="0.2">
      <c r="J1896" s="29">
        <f t="shared" si="120"/>
        <v>0</v>
      </c>
      <c r="K1896" s="29">
        <f t="shared" si="121"/>
        <v>0</v>
      </c>
      <c r="L1896" s="24">
        <f t="shared" si="122"/>
        <v>1</v>
      </c>
      <c r="M1896" s="24" t="str">
        <f>VLOOKUP(L1896,mês!A:B,2,0)</f>
        <v>Janeiro</v>
      </c>
      <c r="N1896" s="24" t="e">
        <f t="shared" si="123"/>
        <v>#VALUE!</v>
      </c>
    </row>
    <row r="1897" spans="10:14" ht="57" customHeight="1" x14ac:dyDescent="0.2">
      <c r="J1897" s="29">
        <f t="shared" si="120"/>
        <v>0</v>
      </c>
      <c r="K1897" s="29">
        <f t="shared" si="121"/>
        <v>0</v>
      </c>
      <c r="L1897" s="24">
        <f t="shared" si="122"/>
        <v>1</v>
      </c>
      <c r="M1897" s="24" t="str">
        <f>VLOOKUP(L1897,mês!A:B,2,0)</f>
        <v>Janeiro</v>
      </c>
      <c r="N1897" s="24" t="e">
        <f t="shared" si="123"/>
        <v>#VALUE!</v>
      </c>
    </row>
    <row r="1898" spans="10:14" ht="57" customHeight="1" x14ac:dyDescent="0.2">
      <c r="J1898" s="29">
        <f t="shared" si="120"/>
        <v>0</v>
      </c>
      <c r="K1898" s="29">
        <f t="shared" si="121"/>
        <v>0</v>
      </c>
      <c r="L1898" s="24">
        <f t="shared" si="122"/>
        <v>1</v>
      </c>
      <c r="M1898" s="24" t="str">
        <f>VLOOKUP(L1898,mês!A:B,2,0)</f>
        <v>Janeiro</v>
      </c>
      <c r="N1898" s="24" t="e">
        <f t="shared" si="123"/>
        <v>#VALUE!</v>
      </c>
    </row>
    <row r="1899" spans="10:14" ht="57" customHeight="1" x14ac:dyDescent="0.2">
      <c r="J1899" s="29">
        <f t="shared" si="120"/>
        <v>0</v>
      </c>
      <c r="K1899" s="29">
        <f t="shared" si="121"/>
        <v>0</v>
      </c>
      <c r="L1899" s="24">
        <f t="shared" si="122"/>
        <v>1</v>
      </c>
      <c r="M1899" s="24" t="str">
        <f>VLOOKUP(L1899,mês!A:B,2,0)</f>
        <v>Janeiro</v>
      </c>
      <c r="N1899" s="24" t="e">
        <f t="shared" si="123"/>
        <v>#VALUE!</v>
      </c>
    </row>
    <row r="1900" spans="10:14" ht="57" customHeight="1" x14ac:dyDescent="0.2">
      <c r="J1900" s="29">
        <f t="shared" si="120"/>
        <v>0</v>
      </c>
      <c r="K1900" s="29">
        <f t="shared" si="121"/>
        <v>0</v>
      </c>
      <c r="L1900" s="24">
        <f t="shared" si="122"/>
        <v>1</v>
      </c>
      <c r="M1900" s="24" t="str">
        <f>VLOOKUP(L1900,mês!A:B,2,0)</f>
        <v>Janeiro</v>
      </c>
      <c r="N1900" s="24" t="e">
        <f t="shared" si="123"/>
        <v>#VALUE!</v>
      </c>
    </row>
    <row r="1901" spans="10:14" ht="57" customHeight="1" x14ac:dyDescent="0.2">
      <c r="J1901" s="29">
        <f t="shared" si="120"/>
        <v>0</v>
      </c>
      <c r="K1901" s="29">
        <f t="shared" si="121"/>
        <v>0</v>
      </c>
      <c r="L1901" s="24">
        <f t="shared" si="122"/>
        <v>1</v>
      </c>
      <c r="M1901" s="24" t="str">
        <f>VLOOKUP(L1901,mês!A:B,2,0)</f>
        <v>Janeiro</v>
      </c>
      <c r="N1901" s="24" t="e">
        <f t="shared" si="123"/>
        <v>#VALUE!</v>
      </c>
    </row>
    <row r="1902" spans="10:14" ht="57" customHeight="1" x14ac:dyDescent="0.2">
      <c r="J1902" s="29">
        <f t="shared" si="120"/>
        <v>0</v>
      </c>
      <c r="K1902" s="29">
        <f t="shared" si="121"/>
        <v>0</v>
      </c>
      <c r="L1902" s="24">
        <f t="shared" si="122"/>
        <v>1</v>
      </c>
      <c r="M1902" s="24" t="str">
        <f>VLOOKUP(L1902,mês!A:B,2,0)</f>
        <v>Janeiro</v>
      </c>
      <c r="N1902" s="24" t="e">
        <f t="shared" si="123"/>
        <v>#VALUE!</v>
      </c>
    </row>
    <row r="1903" spans="10:14" ht="57" customHeight="1" x14ac:dyDescent="0.2">
      <c r="J1903" s="29">
        <f t="shared" si="120"/>
        <v>0</v>
      </c>
      <c r="K1903" s="29">
        <f t="shared" si="121"/>
        <v>0</v>
      </c>
      <c r="L1903" s="24">
        <f t="shared" si="122"/>
        <v>1</v>
      </c>
      <c r="M1903" s="24" t="str">
        <f>VLOOKUP(L1903,mês!A:B,2,0)</f>
        <v>Janeiro</v>
      </c>
      <c r="N1903" s="24" t="e">
        <f t="shared" si="123"/>
        <v>#VALUE!</v>
      </c>
    </row>
    <row r="1904" spans="10:14" ht="57" customHeight="1" x14ac:dyDescent="0.2">
      <c r="J1904" s="29">
        <f t="shared" si="120"/>
        <v>0</v>
      </c>
      <c r="K1904" s="29">
        <f t="shared" si="121"/>
        <v>0</v>
      </c>
      <c r="L1904" s="24">
        <f t="shared" si="122"/>
        <v>1</v>
      </c>
      <c r="M1904" s="24" t="str">
        <f>VLOOKUP(L1904,mês!A:B,2,0)</f>
        <v>Janeiro</v>
      </c>
      <c r="N1904" s="24" t="e">
        <f t="shared" si="123"/>
        <v>#VALUE!</v>
      </c>
    </row>
    <row r="1905" spans="10:14" ht="57" customHeight="1" x14ac:dyDescent="0.2">
      <c r="J1905" s="29">
        <f t="shared" si="120"/>
        <v>0</v>
      </c>
      <c r="K1905" s="29">
        <f t="shared" si="121"/>
        <v>0</v>
      </c>
      <c r="L1905" s="24">
        <f t="shared" si="122"/>
        <v>1</v>
      </c>
      <c r="M1905" s="24" t="str">
        <f>VLOOKUP(L1905,mês!A:B,2,0)</f>
        <v>Janeiro</v>
      </c>
      <c r="N1905" s="24" t="e">
        <f t="shared" si="123"/>
        <v>#VALUE!</v>
      </c>
    </row>
    <row r="1906" spans="10:14" ht="57" customHeight="1" x14ac:dyDescent="0.2">
      <c r="J1906" s="29">
        <f t="shared" si="120"/>
        <v>0</v>
      </c>
      <c r="K1906" s="29">
        <f t="shared" si="121"/>
        <v>0</v>
      </c>
      <c r="L1906" s="24">
        <f t="shared" si="122"/>
        <v>1</v>
      </c>
      <c r="M1906" s="24" t="str">
        <f>VLOOKUP(L1906,mês!A:B,2,0)</f>
        <v>Janeiro</v>
      </c>
      <c r="N1906" s="24" t="e">
        <f t="shared" si="123"/>
        <v>#VALUE!</v>
      </c>
    </row>
    <row r="1907" spans="10:14" ht="57" customHeight="1" x14ac:dyDescent="0.2">
      <c r="J1907" s="29">
        <f t="shared" si="120"/>
        <v>0</v>
      </c>
      <c r="K1907" s="29">
        <f t="shared" si="121"/>
        <v>0</v>
      </c>
      <c r="L1907" s="24">
        <f t="shared" si="122"/>
        <v>1</v>
      </c>
      <c r="M1907" s="24" t="str">
        <f>VLOOKUP(L1907,mês!A:B,2,0)</f>
        <v>Janeiro</v>
      </c>
      <c r="N1907" s="24" t="e">
        <f t="shared" si="123"/>
        <v>#VALUE!</v>
      </c>
    </row>
    <row r="1908" spans="10:14" ht="57" customHeight="1" x14ac:dyDescent="0.2">
      <c r="J1908" s="29">
        <f t="shared" si="120"/>
        <v>0</v>
      </c>
      <c r="K1908" s="29">
        <f t="shared" si="121"/>
        <v>0</v>
      </c>
      <c r="L1908" s="24">
        <f t="shared" si="122"/>
        <v>1</v>
      </c>
      <c r="M1908" s="24" t="str">
        <f>VLOOKUP(L1908,mês!A:B,2,0)</f>
        <v>Janeiro</v>
      </c>
      <c r="N1908" s="24" t="e">
        <f t="shared" si="123"/>
        <v>#VALUE!</v>
      </c>
    </row>
    <row r="1909" spans="10:14" ht="57" customHeight="1" x14ac:dyDescent="0.2">
      <c r="J1909" s="29">
        <f t="shared" si="120"/>
        <v>0</v>
      </c>
      <c r="K1909" s="29">
        <f t="shared" si="121"/>
        <v>0</v>
      </c>
      <c r="L1909" s="24">
        <f t="shared" si="122"/>
        <v>1</v>
      </c>
      <c r="M1909" s="24" t="str">
        <f>VLOOKUP(L1909,mês!A:B,2,0)</f>
        <v>Janeiro</v>
      </c>
      <c r="N1909" s="24" t="e">
        <f t="shared" si="123"/>
        <v>#VALUE!</v>
      </c>
    </row>
    <row r="1910" spans="10:14" ht="57" customHeight="1" x14ac:dyDescent="0.2">
      <c r="J1910" s="29">
        <f t="shared" si="120"/>
        <v>0</v>
      </c>
      <c r="K1910" s="29">
        <f t="shared" si="121"/>
        <v>0</v>
      </c>
      <c r="L1910" s="24">
        <f t="shared" si="122"/>
        <v>1</v>
      </c>
      <c r="M1910" s="24" t="str">
        <f>VLOOKUP(L1910,mês!A:B,2,0)</f>
        <v>Janeiro</v>
      </c>
      <c r="N1910" s="24" t="e">
        <f t="shared" si="123"/>
        <v>#VALUE!</v>
      </c>
    </row>
    <row r="1911" spans="10:14" ht="57" customHeight="1" x14ac:dyDescent="0.2">
      <c r="J1911" s="29">
        <f t="shared" si="120"/>
        <v>0</v>
      </c>
      <c r="K1911" s="29">
        <f t="shared" si="121"/>
        <v>0</v>
      </c>
      <c r="L1911" s="24">
        <f t="shared" si="122"/>
        <v>1</v>
      </c>
      <c r="M1911" s="24" t="str">
        <f>VLOOKUP(L1911,mês!A:B,2,0)</f>
        <v>Janeiro</v>
      </c>
      <c r="N1911" s="24" t="e">
        <f t="shared" si="123"/>
        <v>#VALUE!</v>
      </c>
    </row>
    <row r="1912" spans="10:14" ht="57" customHeight="1" x14ac:dyDescent="0.2">
      <c r="J1912" s="29">
        <f t="shared" si="120"/>
        <v>0</v>
      </c>
      <c r="K1912" s="29">
        <f t="shared" si="121"/>
        <v>0</v>
      </c>
      <c r="L1912" s="24">
        <f t="shared" si="122"/>
        <v>1</v>
      </c>
      <c r="M1912" s="24" t="str">
        <f>VLOOKUP(L1912,mês!A:B,2,0)</f>
        <v>Janeiro</v>
      </c>
      <c r="N1912" s="24" t="e">
        <f t="shared" si="123"/>
        <v>#VALUE!</v>
      </c>
    </row>
    <row r="1913" spans="10:14" ht="57" customHeight="1" x14ac:dyDescent="0.2">
      <c r="J1913" s="29">
        <f t="shared" si="120"/>
        <v>0</v>
      </c>
      <c r="K1913" s="29">
        <f t="shared" si="121"/>
        <v>0</v>
      </c>
      <c r="L1913" s="24">
        <f t="shared" si="122"/>
        <v>1</v>
      </c>
      <c r="M1913" s="24" t="str">
        <f>VLOOKUP(L1913,mês!A:B,2,0)</f>
        <v>Janeiro</v>
      </c>
      <c r="N1913" s="24" t="e">
        <f t="shared" si="123"/>
        <v>#VALUE!</v>
      </c>
    </row>
    <row r="1914" spans="10:14" ht="57" customHeight="1" x14ac:dyDescent="0.2">
      <c r="J1914" s="29">
        <f t="shared" si="120"/>
        <v>0</v>
      </c>
      <c r="K1914" s="29">
        <f t="shared" si="121"/>
        <v>0</v>
      </c>
      <c r="L1914" s="24">
        <f t="shared" si="122"/>
        <v>1</v>
      </c>
      <c r="M1914" s="24" t="str">
        <f>VLOOKUP(L1914,mês!A:B,2,0)</f>
        <v>Janeiro</v>
      </c>
      <c r="N1914" s="24" t="e">
        <f t="shared" si="123"/>
        <v>#VALUE!</v>
      </c>
    </row>
    <row r="1915" spans="10:14" ht="57" customHeight="1" x14ac:dyDescent="0.2">
      <c r="J1915" s="29">
        <f t="shared" si="120"/>
        <v>0</v>
      </c>
      <c r="K1915" s="29">
        <f t="shared" si="121"/>
        <v>0</v>
      </c>
      <c r="L1915" s="24">
        <f t="shared" si="122"/>
        <v>1</v>
      </c>
      <c r="M1915" s="24" t="str">
        <f>VLOOKUP(L1915,mês!A:B,2,0)</f>
        <v>Janeiro</v>
      </c>
      <c r="N1915" s="24" t="e">
        <f t="shared" si="123"/>
        <v>#VALUE!</v>
      </c>
    </row>
    <row r="1916" spans="10:14" ht="57" customHeight="1" x14ac:dyDescent="0.2">
      <c r="J1916" s="29">
        <f t="shared" si="120"/>
        <v>0</v>
      </c>
      <c r="K1916" s="29">
        <f t="shared" si="121"/>
        <v>0</v>
      </c>
      <c r="L1916" s="24">
        <f t="shared" si="122"/>
        <v>1</v>
      </c>
      <c r="M1916" s="24" t="str">
        <f>VLOOKUP(L1916,mês!A:B,2,0)</f>
        <v>Janeiro</v>
      </c>
      <c r="N1916" s="24" t="e">
        <f t="shared" si="123"/>
        <v>#VALUE!</v>
      </c>
    </row>
    <row r="1917" spans="10:14" ht="57" customHeight="1" x14ac:dyDescent="0.2">
      <c r="J1917" s="29">
        <f t="shared" ref="J1917:J1980" si="124">IF(G1917="Não",0,H1917)</f>
        <v>0</v>
      </c>
      <c r="K1917" s="29">
        <f t="shared" ref="K1917:K1980" si="125">IF(G1917="Não",H1917,0)</f>
        <v>0</v>
      </c>
      <c r="L1917" s="24">
        <f t="shared" ref="L1917:L1980" si="126">MONTH(B1917)</f>
        <v>1</v>
      </c>
      <c r="M1917" s="24" t="str">
        <f>VLOOKUP(L1917,mês!A:B,2,0)</f>
        <v>Janeiro</v>
      </c>
      <c r="N1917" s="24" t="e">
        <f t="shared" ref="N1917:N1980" si="127">LEFT(A1917,SEARCH("-",A1917)-1)</f>
        <v>#VALUE!</v>
      </c>
    </row>
    <row r="1918" spans="10:14" ht="57" customHeight="1" x14ac:dyDescent="0.2">
      <c r="J1918" s="29">
        <f t="shared" si="124"/>
        <v>0</v>
      </c>
      <c r="K1918" s="29">
        <f t="shared" si="125"/>
        <v>0</v>
      </c>
      <c r="L1918" s="24">
        <f t="shared" si="126"/>
        <v>1</v>
      </c>
      <c r="M1918" s="24" t="str">
        <f>VLOOKUP(L1918,mês!A:B,2,0)</f>
        <v>Janeiro</v>
      </c>
      <c r="N1918" s="24" t="e">
        <f t="shared" si="127"/>
        <v>#VALUE!</v>
      </c>
    </row>
    <row r="1919" spans="10:14" ht="57" customHeight="1" x14ac:dyDescent="0.2">
      <c r="J1919" s="29">
        <f t="shared" si="124"/>
        <v>0</v>
      </c>
      <c r="K1919" s="29">
        <f t="shared" si="125"/>
        <v>0</v>
      </c>
      <c r="L1919" s="24">
        <f t="shared" si="126"/>
        <v>1</v>
      </c>
      <c r="M1919" s="24" t="str">
        <f>VLOOKUP(L1919,mês!A:B,2,0)</f>
        <v>Janeiro</v>
      </c>
      <c r="N1919" s="24" t="e">
        <f t="shared" si="127"/>
        <v>#VALUE!</v>
      </c>
    </row>
    <row r="1920" spans="10:14" ht="57" customHeight="1" x14ac:dyDescent="0.2">
      <c r="J1920" s="29">
        <f t="shared" si="124"/>
        <v>0</v>
      </c>
      <c r="K1920" s="29">
        <f t="shared" si="125"/>
        <v>0</v>
      </c>
      <c r="L1920" s="24">
        <f t="shared" si="126"/>
        <v>1</v>
      </c>
      <c r="M1920" s="24" t="str">
        <f>VLOOKUP(L1920,mês!A:B,2,0)</f>
        <v>Janeiro</v>
      </c>
      <c r="N1920" s="24" t="e">
        <f t="shared" si="127"/>
        <v>#VALUE!</v>
      </c>
    </row>
    <row r="1921" spans="10:14" ht="57" customHeight="1" x14ac:dyDescent="0.2">
      <c r="J1921" s="29">
        <f t="shared" si="124"/>
        <v>0</v>
      </c>
      <c r="K1921" s="29">
        <f t="shared" si="125"/>
        <v>0</v>
      </c>
      <c r="L1921" s="24">
        <f t="shared" si="126"/>
        <v>1</v>
      </c>
      <c r="M1921" s="24" t="str">
        <f>VLOOKUP(L1921,mês!A:B,2,0)</f>
        <v>Janeiro</v>
      </c>
      <c r="N1921" s="24" t="e">
        <f t="shared" si="127"/>
        <v>#VALUE!</v>
      </c>
    </row>
    <row r="1922" spans="10:14" ht="57" customHeight="1" x14ac:dyDescent="0.2">
      <c r="J1922" s="29">
        <f t="shared" si="124"/>
        <v>0</v>
      </c>
      <c r="K1922" s="29">
        <f t="shared" si="125"/>
        <v>0</v>
      </c>
      <c r="L1922" s="24">
        <f t="shared" si="126"/>
        <v>1</v>
      </c>
      <c r="M1922" s="24" t="str">
        <f>VLOOKUP(L1922,mês!A:B,2,0)</f>
        <v>Janeiro</v>
      </c>
      <c r="N1922" s="24" t="e">
        <f t="shared" si="127"/>
        <v>#VALUE!</v>
      </c>
    </row>
    <row r="1923" spans="10:14" ht="57" customHeight="1" x14ac:dyDescent="0.2">
      <c r="J1923" s="29">
        <f t="shared" si="124"/>
        <v>0</v>
      </c>
      <c r="K1923" s="29">
        <f t="shared" si="125"/>
        <v>0</v>
      </c>
      <c r="L1923" s="24">
        <f t="shared" si="126"/>
        <v>1</v>
      </c>
      <c r="M1923" s="24" t="str">
        <f>VLOOKUP(L1923,mês!A:B,2,0)</f>
        <v>Janeiro</v>
      </c>
      <c r="N1923" s="24" t="e">
        <f t="shared" si="127"/>
        <v>#VALUE!</v>
      </c>
    </row>
    <row r="1924" spans="10:14" ht="57" customHeight="1" x14ac:dyDescent="0.2">
      <c r="J1924" s="29">
        <f t="shared" si="124"/>
        <v>0</v>
      </c>
      <c r="K1924" s="29">
        <f t="shared" si="125"/>
        <v>0</v>
      </c>
      <c r="L1924" s="24">
        <f t="shared" si="126"/>
        <v>1</v>
      </c>
      <c r="M1924" s="24" t="str">
        <f>VLOOKUP(L1924,mês!A:B,2,0)</f>
        <v>Janeiro</v>
      </c>
      <c r="N1924" s="24" t="e">
        <f t="shared" si="127"/>
        <v>#VALUE!</v>
      </c>
    </row>
    <row r="1925" spans="10:14" ht="57" customHeight="1" x14ac:dyDescent="0.2">
      <c r="J1925" s="29">
        <f t="shared" si="124"/>
        <v>0</v>
      </c>
      <c r="K1925" s="29">
        <f t="shared" si="125"/>
        <v>0</v>
      </c>
      <c r="L1925" s="24">
        <f t="shared" si="126"/>
        <v>1</v>
      </c>
      <c r="M1925" s="24" t="str">
        <f>VLOOKUP(L1925,mês!A:B,2,0)</f>
        <v>Janeiro</v>
      </c>
      <c r="N1925" s="24" t="e">
        <f t="shared" si="127"/>
        <v>#VALUE!</v>
      </c>
    </row>
    <row r="1926" spans="10:14" ht="57" customHeight="1" x14ac:dyDescent="0.2">
      <c r="J1926" s="29">
        <f t="shared" si="124"/>
        <v>0</v>
      </c>
      <c r="K1926" s="29">
        <f t="shared" si="125"/>
        <v>0</v>
      </c>
      <c r="L1926" s="24">
        <f t="shared" si="126"/>
        <v>1</v>
      </c>
      <c r="M1926" s="24" t="str">
        <f>VLOOKUP(L1926,mês!A:B,2,0)</f>
        <v>Janeiro</v>
      </c>
      <c r="N1926" s="24" t="e">
        <f t="shared" si="127"/>
        <v>#VALUE!</v>
      </c>
    </row>
    <row r="1927" spans="10:14" ht="57" customHeight="1" x14ac:dyDescent="0.2">
      <c r="J1927" s="29">
        <f t="shared" si="124"/>
        <v>0</v>
      </c>
      <c r="K1927" s="29">
        <f t="shared" si="125"/>
        <v>0</v>
      </c>
      <c r="L1927" s="24">
        <f t="shared" si="126"/>
        <v>1</v>
      </c>
      <c r="M1927" s="24" t="str">
        <f>VLOOKUP(L1927,mês!A:B,2,0)</f>
        <v>Janeiro</v>
      </c>
      <c r="N1927" s="24" t="e">
        <f t="shared" si="127"/>
        <v>#VALUE!</v>
      </c>
    </row>
    <row r="1928" spans="10:14" ht="57" customHeight="1" x14ac:dyDescent="0.2">
      <c r="J1928" s="29">
        <f t="shared" si="124"/>
        <v>0</v>
      </c>
      <c r="K1928" s="29">
        <f t="shared" si="125"/>
        <v>0</v>
      </c>
      <c r="L1928" s="24">
        <f t="shared" si="126"/>
        <v>1</v>
      </c>
      <c r="M1928" s="24" t="str">
        <f>VLOOKUP(L1928,mês!A:B,2,0)</f>
        <v>Janeiro</v>
      </c>
      <c r="N1928" s="24" t="e">
        <f t="shared" si="127"/>
        <v>#VALUE!</v>
      </c>
    </row>
    <row r="1929" spans="10:14" ht="57" customHeight="1" x14ac:dyDescent="0.2">
      <c r="J1929" s="29">
        <f t="shared" si="124"/>
        <v>0</v>
      </c>
      <c r="K1929" s="29">
        <f t="shared" si="125"/>
        <v>0</v>
      </c>
      <c r="L1929" s="24">
        <f t="shared" si="126"/>
        <v>1</v>
      </c>
      <c r="M1929" s="24" t="str">
        <f>VLOOKUP(L1929,mês!A:B,2,0)</f>
        <v>Janeiro</v>
      </c>
      <c r="N1929" s="24" t="e">
        <f t="shared" si="127"/>
        <v>#VALUE!</v>
      </c>
    </row>
    <row r="1930" spans="10:14" ht="57" customHeight="1" x14ac:dyDescent="0.2">
      <c r="J1930" s="29">
        <f t="shared" si="124"/>
        <v>0</v>
      </c>
      <c r="K1930" s="29">
        <f t="shared" si="125"/>
        <v>0</v>
      </c>
      <c r="L1930" s="24">
        <f t="shared" si="126"/>
        <v>1</v>
      </c>
      <c r="M1930" s="24" t="str">
        <f>VLOOKUP(L1930,mês!A:B,2,0)</f>
        <v>Janeiro</v>
      </c>
      <c r="N1930" s="24" t="e">
        <f t="shared" si="127"/>
        <v>#VALUE!</v>
      </c>
    </row>
    <row r="1931" spans="10:14" ht="57" customHeight="1" x14ac:dyDescent="0.2">
      <c r="J1931" s="29">
        <f t="shared" si="124"/>
        <v>0</v>
      </c>
      <c r="K1931" s="29">
        <f t="shared" si="125"/>
        <v>0</v>
      </c>
      <c r="L1931" s="24">
        <f t="shared" si="126"/>
        <v>1</v>
      </c>
      <c r="M1931" s="24" t="str">
        <f>VLOOKUP(L1931,mês!A:B,2,0)</f>
        <v>Janeiro</v>
      </c>
      <c r="N1931" s="24" t="e">
        <f t="shared" si="127"/>
        <v>#VALUE!</v>
      </c>
    </row>
    <row r="1932" spans="10:14" ht="57" customHeight="1" x14ac:dyDescent="0.2">
      <c r="J1932" s="29">
        <f t="shared" si="124"/>
        <v>0</v>
      </c>
      <c r="K1932" s="29">
        <f t="shared" si="125"/>
        <v>0</v>
      </c>
      <c r="L1932" s="24">
        <f t="shared" si="126"/>
        <v>1</v>
      </c>
      <c r="M1932" s="24" t="str">
        <f>VLOOKUP(L1932,mês!A:B,2,0)</f>
        <v>Janeiro</v>
      </c>
      <c r="N1932" s="24" t="e">
        <f t="shared" si="127"/>
        <v>#VALUE!</v>
      </c>
    </row>
    <row r="1933" spans="10:14" ht="57" customHeight="1" x14ac:dyDescent="0.2">
      <c r="J1933" s="29">
        <f t="shared" si="124"/>
        <v>0</v>
      </c>
      <c r="K1933" s="29">
        <f t="shared" si="125"/>
        <v>0</v>
      </c>
      <c r="L1933" s="24">
        <f t="shared" si="126"/>
        <v>1</v>
      </c>
      <c r="M1933" s="24" t="str">
        <f>VLOOKUP(L1933,mês!A:B,2,0)</f>
        <v>Janeiro</v>
      </c>
      <c r="N1933" s="24" t="e">
        <f t="shared" si="127"/>
        <v>#VALUE!</v>
      </c>
    </row>
    <row r="1934" spans="10:14" ht="57" customHeight="1" x14ac:dyDescent="0.2">
      <c r="J1934" s="29">
        <f t="shared" si="124"/>
        <v>0</v>
      </c>
      <c r="K1934" s="29">
        <f t="shared" si="125"/>
        <v>0</v>
      </c>
      <c r="L1934" s="24">
        <f t="shared" si="126"/>
        <v>1</v>
      </c>
      <c r="M1934" s="24" t="str">
        <f>VLOOKUP(L1934,mês!A:B,2,0)</f>
        <v>Janeiro</v>
      </c>
      <c r="N1934" s="24" t="e">
        <f t="shared" si="127"/>
        <v>#VALUE!</v>
      </c>
    </row>
    <row r="1935" spans="10:14" ht="57" customHeight="1" x14ac:dyDescent="0.2">
      <c r="J1935" s="29">
        <f t="shared" si="124"/>
        <v>0</v>
      </c>
      <c r="K1935" s="29">
        <f t="shared" si="125"/>
        <v>0</v>
      </c>
      <c r="L1935" s="24">
        <f t="shared" si="126"/>
        <v>1</v>
      </c>
      <c r="M1935" s="24" t="str">
        <f>VLOOKUP(L1935,mês!A:B,2,0)</f>
        <v>Janeiro</v>
      </c>
      <c r="N1935" s="24" t="e">
        <f t="shared" si="127"/>
        <v>#VALUE!</v>
      </c>
    </row>
    <row r="1936" spans="10:14" ht="57" customHeight="1" x14ac:dyDescent="0.2">
      <c r="J1936" s="29">
        <f t="shared" si="124"/>
        <v>0</v>
      </c>
      <c r="K1936" s="29">
        <f t="shared" si="125"/>
        <v>0</v>
      </c>
      <c r="L1936" s="24">
        <f t="shared" si="126"/>
        <v>1</v>
      </c>
      <c r="M1936" s="24" t="str">
        <f>VLOOKUP(L1936,mês!A:B,2,0)</f>
        <v>Janeiro</v>
      </c>
      <c r="N1936" s="24" t="e">
        <f t="shared" si="127"/>
        <v>#VALUE!</v>
      </c>
    </row>
    <row r="1937" spans="10:14" ht="57" customHeight="1" x14ac:dyDescent="0.2">
      <c r="J1937" s="29">
        <f t="shared" si="124"/>
        <v>0</v>
      </c>
      <c r="K1937" s="29">
        <f t="shared" si="125"/>
        <v>0</v>
      </c>
      <c r="L1937" s="24">
        <f t="shared" si="126"/>
        <v>1</v>
      </c>
      <c r="M1937" s="24" t="str">
        <f>VLOOKUP(L1937,mês!A:B,2,0)</f>
        <v>Janeiro</v>
      </c>
      <c r="N1937" s="24" t="e">
        <f t="shared" si="127"/>
        <v>#VALUE!</v>
      </c>
    </row>
    <row r="1938" spans="10:14" ht="57" customHeight="1" x14ac:dyDescent="0.2">
      <c r="J1938" s="29">
        <f t="shared" si="124"/>
        <v>0</v>
      </c>
      <c r="K1938" s="29">
        <f t="shared" si="125"/>
        <v>0</v>
      </c>
      <c r="L1938" s="24">
        <f t="shared" si="126"/>
        <v>1</v>
      </c>
      <c r="M1938" s="24" t="str">
        <f>VLOOKUP(L1938,mês!A:B,2,0)</f>
        <v>Janeiro</v>
      </c>
      <c r="N1938" s="24" t="e">
        <f t="shared" si="127"/>
        <v>#VALUE!</v>
      </c>
    </row>
    <row r="1939" spans="10:14" ht="57" customHeight="1" x14ac:dyDescent="0.2">
      <c r="J1939" s="29">
        <f t="shared" si="124"/>
        <v>0</v>
      </c>
      <c r="K1939" s="29">
        <f t="shared" si="125"/>
        <v>0</v>
      </c>
      <c r="L1939" s="24">
        <f t="shared" si="126"/>
        <v>1</v>
      </c>
      <c r="M1939" s="24" t="str">
        <f>VLOOKUP(L1939,mês!A:B,2,0)</f>
        <v>Janeiro</v>
      </c>
      <c r="N1939" s="24" t="e">
        <f t="shared" si="127"/>
        <v>#VALUE!</v>
      </c>
    </row>
    <row r="1940" spans="10:14" ht="57" customHeight="1" x14ac:dyDescent="0.2">
      <c r="J1940" s="29">
        <f t="shared" si="124"/>
        <v>0</v>
      </c>
      <c r="K1940" s="29">
        <f t="shared" si="125"/>
        <v>0</v>
      </c>
      <c r="L1940" s="24">
        <f t="shared" si="126"/>
        <v>1</v>
      </c>
      <c r="M1940" s="24" t="str">
        <f>VLOOKUP(L1940,mês!A:B,2,0)</f>
        <v>Janeiro</v>
      </c>
      <c r="N1940" s="24" t="e">
        <f t="shared" si="127"/>
        <v>#VALUE!</v>
      </c>
    </row>
    <row r="1941" spans="10:14" ht="57" customHeight="1" x14ac:dyDescent="0.2">
      <c r="J1941" s="29">
        <f t="shared" si="124"/>
        <v>0</v>
      </c>
      <c r="K1941" s="29">
        <f t="shared" si="125"/>
        <v>0</v>
      </c>
      <c r="L1941" s="24">
        <f t="shared" si="126"/>
        <v>1</v>
      </c>
      <c r="M1941" s="24" t="str">
        <f>VLOOKUP(L1941,mês!A:B,2,0)</f>
        <v>Janeiro</v>
      </c>
      <c r="N1941" s="24" t="e">
        <f t="shared" si="127"/>
        <v>#VALUE!</v>
      </c>
    </row>
    <row r="1942" spans="10:14" ht="57" customHeight="1" x14ac:dyDescent="0.2">
      <c r="J1942" s="29">
        <f t="shared" si="124"/>
        <v>0</v>
      </c>
      <c r="K1942" s="29">
        <f t="shared" si="125"/>
        <v>0</v>
      </c>
      <c r="L1942" s="24">
        <f t="shared" si="126"/>
        <v>1</v>
      </c>
      <c r="M1942" s="24" t="str">
        <f>VLOOKUP(L1942,mês!A:B,2,0)</f>
        <v>Janeiro</v>
      </c>
      <c r="N1942" s="24" t="e">
        <f t="shared" si="127"/>
        <v>#VALUE!</v>
      </c>
    </row>
    <row r="1943" spans="10:14" ht="57" customHeight="1" x14ac:dyDescent="0.2">
      <c r="J1943" s="29">
        <f t="shared" si="124"/>
        <v>0</v>
      </c>
      <c r="K1943" s="29">
        <f t="shared" si="125"/>
        <v>0</v>
      </c>
      <c r="L1943" s="24">
        <f t="shared" si="126"/>
        <v>1</v>
      </c>
      <c r="M1943" s="24" t="str">
        <f>VLOOKUP(L1943,mês!A:B,2,0)</f>
        <v>Janeiro</v>
      </c>
      <c r="N1943" s="24" t="e">
        <f t="shared" si="127"/>
        <v>#VALUE!</v>
      </c>
    </row>
    <row r="1944" spans="10:14" ht="57" customHeight="1" x14ac:dyDescent="0.2">
      <c r="J1944" s="29">
        <f t="shared" si="124"/>
        <v>0</v>
      </c>
      <c r="K1944" s="29">
        <f t="shared" si="125"/>
        <v>0</v>
      </c>
      <c r="L1944" s="24">
        <f t="shared" si="126"/>
        <v>1</v>
      </c>
      <c r="M1944" s="24" t="str">
        <f>VLOOKUP(L1944,mês!A:B,2,0)</f>
        <v>Janeiro</v>
      </c>
      <c r="N1944" s="24" t="e">
        <f t="shared" si="127"/>
        <v>#VALUE!</v>
      </c>
    </row>
    <row r="1945" spans="10:14" ht="57" customHeight="1" x14ac:dyDescent="0.2">
      <c r="J1945" s="29">
        <f t="shared" si="124"/>
        <v>0</v>
      </c>
      <c r="K1945" s="29">
        <f t="shared" si="125"/>
        <v>0</v>
      </c>
      <c r="L1945" s="24">
        <f t="shared" si="126"/>
        <v>1</v>
      </c>
      <c r="M1945" s="24" t="str">
        <f>VLOOKUP(L1945,mês!A:B,2,0)</f>
        <v>Janeiro</v>
      </c>
      <c r="N1945" s="24" t="e">
        <f t="shared" si="127"/>
        <v>#VALUE!</v>
      </c>
    </row>
    <row r="1946" spans="10:14" ht="57" customHeight="1" x14ac:dyDescent="0.2">
      <c r="J1946" s="29">
        <f t="shared" si="124"/>
        <v>0</v>
      </c>
      <c r="K1946" s="29">
        <f t="shared" si="125"/>
        <v>0</v>
      </c>
      <c r="L1946" s="24">
        <f t="shared" si="126"/>
        <v>1</v>
      </c>
      <c r="M1946" s="24" t="str">
        <f>VLOOKUP(L1946,mês!A:B,2,0)</f>
        <v>Janeiro</v>
      </c>
      <c r="N1946" s="24" t="e">
        <f t="shared" si="127"/>
        <v>#VALUE!</v>
      </c>
    </row>
    <row r="1947" spans="10:14" ht="57" customHeight="1" x14ac:dyDescent="0.2">
      <c r="J1947" s="29">
        <f t="shared" si="124"/>
        <v>0</v>
      </c>
      <c r="K1947" s="29">
        <f t="shared" si="125"/>
        <v>0</v>
      </c>
      <c r="L1947" s="24">
        <f t="shared" si="126"/>
        <v>1</v>
      </c>
      <c r="M1947" s="24" t="str">
        <f>VLOOKUP(L1947,mês!A:B,2,0)</f>
        <v>Janeiro</v>
      </c>
      <c r="N1947" s="24" t="e">
        <f t="shared" si="127"/>
        <v>#VALUE!</v>
      </c>
    </row>
    <row r="1948" spans="10:14" ht="57" customHeight="1" x14ac:dyDescent="0.2">
      <c r="J1948" s="29">
        <f t="shared" si="124"/>
        <v>0</v>
      </c>
      <c r="K1948" s="29">
        <f t="shared" si="125"/>
        <v>0</v>
      </c>
      <c r="L1948" s="24">
        <f t="shared" si="126"/>
        <v>1</v>
      </c>
      <c r="M1948" s="24" t="str">
        <f>VLOOKUP(L1948,mês!A:B,2,0)</f>
        <v>Janeiro</v>
      </c>
      <c r="N1948" s="24" t="e">
        <f t="shared" si="127"/>
        <v>#VALUE!</v>
      </c>
    </row>
    <row r="1949" spans="10:14" ht="57" customHeight="1" x14ac:dyDescent="0.2">
      <c r="J1949" s="29">
        <f t="shared" si="124"/>
        <v>0</v>
      </c>
      <c r="K1949" s="29">
        <f t="shared" si="125"/>
        <v>0</v>
      </c>
      <c r="L1949" s="24">
        <f t="shared" si="126"/>
        <v>1</v>
      </c>
      <c r="M1949" s="24" t="str">
        <f>VLOOKUP(L1949,mês!A:B,2,0)</f>
        <v>Janeiro</v>
      </c>
      <c r="N1949" s="24" t="e">
        <f t="shared" si="127"/>
        <v>#VALUE!</v>
      </c>
    </row>
    <row r="1950" spans="10:14" ht="57" customHeight="1" x14ac:dyDescent="0.2">
      <c r="J1950" s="29">
        <f t="shared" si="124"/>
        <v>0</v>
      </c>
      <c r="K1950" s="29">
        <f t="shared" si="125"/>
        <v>0</v>
      </c>
      <c r="L1950" s="24">
        <f t="shared" si="126"/>
        <v>1</v>
      </c>
      <c r="M1950" s="24" t="str">
        <f>VLOOKUP(L1950,mês!A:B,2,0)</f>
        <v>Janeiro</v>
      </c>
      <c r="N1950" s="24" t="e">
        <f t="shared" si="127"/>
        <v>#VALUE!</v>
      </c>
    </row>
    <row r="1951" spans="10:14" ht="57" customHeight="1" x14ac:dyDescent="0.2">
      <c r="J1951" s="29">
        <f t="shared" si="124"/>
        <v>0</v>
      </c>
      <c r="K1951" s="29">
        <f t="shared" si="125"/>
        <v>0</v>
      </c>
      <c r="L1951" s="24">
        <f t="shared" si="126"/>
        <v>1</v>
      </c>
      <c r="M1951" s="24" t="str">
        <f>VLOOKUP(L1951,mês!A:B,2,0)</f>
        <v>Janeiro</v>
      </c>
      <c r="N1951" s="24" t="e">
        <f t="shared" si="127"/>
        <v>#VALUE!</v>
      </c>
    </row>
    <row r="1952" spans="10:14" ht="57" customHeight="1" x14ac:dyDescent="0.2">
      <c r="J1952" s="29">
        <f t="shared" si="124"/>
        <v>0</v>
      </c>
      <c r="K1952" s="29">
        <f t="shared" si="125"/>
        <v>0</v>
      </c>
      <c r="L1952" s="24">
        <f t="shared" si="126"/>
        <v>1</v>
      </c>
      <c r="M1952" s="24" t="str">
        <f>VLOOKUP(L1952,mês!A:B,2,0)</f>
        <v>Janeiro</v>
      </c>
      <c r="N1952" s="24" t="e">
        <f t="shared" si="127"/>
        <v>#VALUE!</v>
      </c>
    </row>
    <row r="1953" spans="10:14" ht="57" customHeight="1" x14ac:dyDescent="0.2">
      <c r="J1953" s="29">
        <f t="shared" si="124"/>
        <v>0</v>
      </c>
      <c r="K1953" s="29">
        <f t="shared" si="125"/>
        <v>0</v>
      </c>
      <c r="L1953" s="24">
        <f t="shared" si="126"/>
        <v>1</v>
      </c>
      <c r="M1953" s="24" t="str">
        <f>VLOOKUP(L1953,mês!A:B,2,0)</f>
        <v>Janeiro</v>
      </c>
      <c r="N1953" s="24" t="e">
        <f t="shared" si="127"/>
        <v>#VALUE!</v>
      </c>
    </row>
    <row r="1954" spans="10:14" ht="57" customHeight="1" x14ac:dyDescent="0.2">
      <c r="J1954" s="29">
        <f t="shared" si="124"/>
        <v>0</v>
      </c>
      <c r="K1954" s="29">
        <f t="shared" si="125"/>
        <v>0</v>
      </c>
      <c r="L1954" s="24">
        <f t="shared" si="126"/>
        <v>1</v>
      </c>
      <c r="M1954" s="24" t="str">
        <f>VLOOKUP(L1954,mês!A:B,2,0)</f>
        <v>Janeiro</v>
      </c>
      <c r="N1954" s="24" t="e">
        <f t="shared" si="127"/>
        <v>#VALUE!</v>
      </c>
    </row>
    <row r="1955" spans="10:14" ht="57" customHeight="1" x14ac:dyDescent="0.2">
      <c r="J1955" s="29">
        <f t="shared" si="124"/>
        <v>0</v>
      </c>
      <c r="K1955" s="29">
        <f t="shared" si="125"/>
        <v>0</v>
      </c>
      <c r="L1955" s="24">
        <f t="shared" si="126"/>
        <v>1</v>
      </c>
      <c r="M1955" s="24" t="str">
        <f>VLOOKUP(L1955,mês!A:B,2,0)</f>
        <v>Janeiro</v>
      </c>
      <c r="N1955" s="24" t="e">
        <f t="shared" si="127"/>
        <v>#VALUE!</v>
      </c>
    </row>
    <row r="1956" spans="10:14" ht="57" customHeight="1" x14ac:dyDescent="0.2">
      <c r="J1956" s="29">
        <f t="shared" si="124"/>
        <v>0</v>
      </c>
      <c r="K1956" s="29">
        <f t="shared" si="125"/>
        <v>0</v>
      </c>
      <c r="L1956" s="24">
        <f t="shared" si="126"/>
        <v>1</v>
      </c>
      <c r="M1956" s="24" t="str">
        <f>VLOOKUP(L1956,mês!A:B,2,0)</f>
        <v>Janeiro</v>
      </c>
      <c r="N1956" s="24" t="e">
        <f t="shared" si="127"/>
        <v>#VALUE!</v>
      </c>
    </row>
    <row r="1957" spans="10:14" ht="57" customHeight="1" x14ac:dyDescent="0.2">
      <c r="J1957" s="29">
        <f t="shared" si="124"/>
        <v>0</v>
      </c>
      <c r="K1957" s="29">
        <f t="shared" si="125"/>
        <v>0</v>
      </c>
      <c r="L1957" s="24">
        <f t="shared" si="126"/>
        <v>1</v>
      </c>
      <c r="M1957" s="24" t="str">
        <f>VLOOKUP(L1957,mês!A:B,2,0)</f>
        <v>Janeiro</v>
      </c>
      <c r="N1957" s="24" t="e">
        <f t="shared" si="127"/>
        <v>#VALUE!</v>
      </c>
    </row>
    <row r="1958" spans="10:14" ht="57" customHeight="1" x14ac:dyDescent="0.2">
      <c r="J1958" s="29">
        <f t="shared" si="124"/>
        <v>0</v>
      </c>
      <c r="K1958" s="29">
        <f t="shared" si="125"/>
        <v>0</v>
      </c>
      <c r="L1958" s="24">
        <f t="shared" si="126"/>
        <v>1</v>
      </c>
      <c r="M1958" s="24" t="str">
        <f>VLOOKUP(L1958,mês!A:B,2,0)</f>
        <v>Janeiro</v>
      </c>
      <c r="N1958" s="24" t="e">
        <f t="shared" si="127"/>
        <v>#VALUE!</v>
      </c>
    </row>
    <row r="1959" spans="10:14" ht="57" customHeight="1" x14ac:dyDescent="0.2">
      <c r="J1959" s="29">
        <f t="shared" si="124"/>
        <v>0</v>
      </c>
      <c r="K1959" s="29">
        <f t="shared" si="125"/>
        <v>0</v>
      </c>
      <c r="L1959" s="24">
        <f t="shared" si="126"/>
        <v>1</v>
      </c>
      <c r="M1959" s="24" t="str">
        <f>VLOOKUP(L1959,mês!A:B,2,0)</f>
        <v>Janeiro</v>
      </c>
      <c r="N1959" s="24" t="e">
        <f t="shared" si="127"/>
        <v>#VALUE!</v>
      </c>
    </row>
    <row r="1960" spans="10:14" ht="57" customHeight="1" x14ac:dyDescent="0.2">
      <c r="J1960" s="29">
        <f t="shared" si="124"/>
        <v>0</v>
      </c>
      <c r="K1960" s="29">
        <f t="shared" si="125"/>
        <v>0</v>
      </c>
      <c r="L1960" s="24">
        <f t="shared" si="126"/>
        <v>1</v>
      </c>
      <c r="M1960" s="24" t="str">
        <f>VLOOKUP(L1960,mês!A:B,2,0)</f>
        <v>Janeiro</v>
      </c>
      <c r="N1960" s="24" t="e">
        <f t="shared" si="127"/>
        <v>#VALUE!</v>
      </c>
    </row>
    <row r="1961" spans="10:14" ht="57" customHeight="1" x14ac:dyDescent="0.2">
      <c r="J1961" s="29">
        <f t="shared" si="124"/>
        <v>0</v>
      </c>
      <c r="K1961" s="29">
        <f t="shared" si="125"/>
        <v>0</v>
      </c>
      <c r="L1961" s="24">
        <f t="shared" si="126"/>
        <v>1</v>
      </c>
      <c r="M1961" s="24" t="str">
        <f>VLOOKUP(L1961,mês!A:B,2,0)</f>
        <v>Janeiro</v>
      </c>
      <c r="N1961" s="24" t="e">
        <f t="shared" si="127"/>
        <v>#VALUE!</v>
      </c>
    </row>
    <row r="1962" spans="10:14" ht="57" customHeight="1" x14ac:dyDescent="0.2">
      <c r="J1962" s="29">
        <f t="shared" si="124"/>
        <v>0</v>
      </c>
      <c r="K1962" s="29">
        <f t="shared" si="125"/>
        <v>0</v>
      </c>
      <c r="L1962" s="24">
        <f t="shared" si="126"/>
        <v>1</v>
      </c>
      <c r="M1962" s="24" t="str">
        <f>VLOOKUP(L1962,mês!A:B,2,0)</f>
        <v>Janeiro</v>
      </c>
      <c r="N1962" s="24" t="e">
        <f t="shared" si="127"/>
        <v>#VALUE!</v>
      </c>
    </row>
    <row r="1963" spans="10:14" ht="57" customHeight="1" x14ac:dyDescent="0.2">
      <c r="J1963" s="29">
        <f t="shared" si="124"/>
        <v>0</v>
      </c>
      <c r="K1963" s="29">
        <f t="shared" si="125"/>
        <v>0</v>
      </c>
      <c r="L1963" s="24">
        <f t="shared" si="126"/>
        <v>1</v>
      </c>
      <c r="M1963" s="24" t="str">
        <f>VLOOKUP(L1963,mês!A:B,2,0)</f>
        <v>Janeiro</v>
      </c>
      <c r="N1963" s="24" t="e">
        <f t="shared" si="127"/>
        <v>#VALUE!</v>
      </c>
    </row>
    <row r="1964" spans="10:14" ht="57" customHeight="1" x14ac:dyDescent="0.2">
      <c r="J1964" s="29">
        <f t="shared" si="124"/>
        <v>0</v>
      </c>
      <c r="K1964" s="29">
        <f t="shared" si="125"/>
        <v>0</v>
      </c>
      <c r="L1964" s="24">
        <f t="shared" si="126"/>
        <v>1</v>
      </c>
      <c r="M1964" s="24" t="str">
        <f>VLOOKUP(L1964,mês!A:B,2,0)</f>
        <v>Janeiro</v>
      </c>
      <c r="N1964" s="24" t="e">
        <f t="shared" si="127"/>
        <v>#VALUE!</v>
      </c>
    </row>
    <row r="1965" spans="10:14" ht="57" customHeight="1" x14ac:dyDescent="0.2">
      <c r="J1965" s="29">
        <f t="shared" si="124"/>
        <v>0</v>
      </c>
      <c r="K1965" s="29">
        <f t="shared" si="125"/>
        <v>0</v>
      </c>
      <c r="L1965" s="24">
        <f t="shared" si="126"/>
        <v>1</v>
      </c>
      <c r="M1965" s="24" t="str">
        <f>VLOOKUP(L1965,mês!A:B,2,0)</f>
        <v>Janeiro</v>
      </c>
      <c r="N1965" s="24" t="e">
        <f t="shared" si="127"/>
        <v>#VALUE!</v>
      </c>
    </row>
    <row r="1966" spans="10:14" ht="57" customHeight="1" x14ac:dyDescent="0.2">
      <c r="J1966" s="29">
        <f t="shared" si="124"/>
        <v>0</v>
      </c>
      <c r="K1966" s="29">
        <f t="shared" si="125"/>
        <v>0</v>
      </c>
      <c r="L1966" s="24">
        <f t="shared" si="126"/>
        <v>1</v>
      </c>
      <c r="M1966" s="24" t="str">
        <f>VLOOKUP(L1966,mês!A:B,2,0)</f>
        <v>Janeiro</v>
      </c>
      <c r="N1966" s="24" t="e">
        <f t="shared" si="127"/>
        <v>#VALUE!</v>
      </c>
    </row>
    <row r="1967" spans="10:14" ht="57" customHeight="1" x14ac:dyDescent="0.2">
      <c r="J1967" s="29">
        <f t="shared" si="124"/>
        <v>0</v>
      </c>
      <c r="K1967" s="29">
        <f t="shared" si="125"/>
        <v>0</v>
      </c>
      <c r="L1967" s="24">
        <f t="shared" si="126"/>
        <v>1</v>
      </c>
      <c r="M1967" s="24" t="str">
        <f>VLOOKUP(L1967,mês!A:B,2,0)</f>
        <v>Janeiro</v>
      </c>
      <c r="N1967" s="24" t="e">
        <f t="shared" si="127"/>
        <v>#VALUE!</v>
      </c>
    </row>
    <row r="1968" spans="10:14" ht="57" customHeight="1" x14ac:dyDescent="0.2">
      <c r="J1968" s="29">
        <f t="shared" si="124"/>
        <v>0</v>
      </c>
      <c r="K1968" s="29">
        <f t="shared" si="125"/>
        <v>0</v>
      </c>
      <c r="L1968" s="24">
        <f t="shared" si="126"/>
        <v>1</v>
      </c>
      <c r="M1968" s="24" t="str">
        <f>VLOOKUP(L1968,mês!A:B,2,0)</f>
        <v>Janeiro</v>
      </c>
      <c r="N1968" s="24" t="e">
        <f t="shared" si="127"/>
        <v>#VALUE!</v>
      </c>
    </row>
    <row r="1969" spans="10:14" ht="57" customHeight="1" x14ac:dyDescent="0.2">
      <c r="J1969" s="29">
        <f t="shared" si="124"/>
        <v>0</v>
      </c>
      <c r="K1969" s="29">
        <f t="shared" si="125"/>
        <v>0</v>
      </c>
      <c r="L1969" s="24">
        <f t="shared" si="126"/>
        <v>1</v>
      </c>
      <c r="M1969" s="24" t="str">
        <f>VLOOKUP(L1969,mês!A:B,2,0)</f>
        <v>Janeiro</v>
      </c>
      <c r="N1969" s="24" t="e">
        <f t="shared" si="127"/>
        <v>#VALUE!</v>
      </c>
    </row>
    <row r="1970" spans="10:14" ht="57" customHeight="1" x14ac:dyDescent="0.2">
      <c r="J1970" s="29">
        <f t="shared" si="124"/>
        <v>0</v>
      </c>
      <c r="K1970" s="29">
        <f t="shared" si="125"/>
        <v>0</v>
      </c>
      <c r="L1970" s="24">
        <f t="shared" si="126"/>
        <v>1</v>
      </c>
      <c r="M1970" s="24" t="str">
        <f>VLOOKUP(L1970,mês!A:B,2,0)</f>
        <v>Janeiro</v>
      </c>
      <c r="N1970" s="24" t="e">
        <f t="shared" si="127"/>
        <v>#VALUE!</v>
      </c>
    </row>
    <row r="1971" spans="10:14" ht="57" customHeight="1" x14ac:dyDescent="0.2">
      <c r="J1971" s="29">
        <f t="shared" si="124"/>
        <v>0</v>
      </c>
      <c r="K1971" s="29">
        <f t="shared" si="125"/>
        <v>0</v>
      </c>
      <c r="L1971" s="24">
        <f t="shared" si="126"/>
        <v>1</v>
      </c>
      <c r="M1971" s="24" t="str">
        <f>VLOOKUP(L1971,mês!A:B,2,0)</f>
        <v>Janeiro</v>
      </c>
      <c r="N1971" s="24" t="e">
        <f t="shared" si="127"/>
        <v>#VALUE!</v>
      </c>
    </row>
    <row r="1972" spans="10:14" ht="57" customHeight="1" x14ac:dyDescent="0.2">
      <c r="J1972" s="29">
        <f t="shared" si="124"/>
        <v>0</v>
      </c>
      <c r="K1972" s="29">
        <f t="shared" si="125"/>
        <v>0</v>
      </c>
      <c r="L1972" s="24">
        <f t="shared" si="126"/>
        <v>1</v>
      </c>
      <c r="M1972" s="24" t="str">
        <f>VLOOKUP(L1972,mês!A:B,2,0)</f>
        <v>Janeiro</v>
      </c>
      <c r="N1972" s="24" t="e">
        <f t="shared" si="127"/>
        <v>#VALUE!</v>
      </c>
    </row>
    <row r="1973" spans="10:14" ht="57" customHeight="1" x14ac:dyDescent="0.2">
      <c r="J1973" s="29">
        <f t="shared" si="124"/>
        <v>0</v>
      </c>
      <c r="K1973" s="29">
        <f t="shared" si="125"/>
        <v>0</v>
      </c>
      <c r="L1973" s="24">
        <f t="shared" si="126"/>
        <v>1</v>
      </c>
      <c r="M1973" s="24" t="str">
        <f>VLOOKUP(L1973,mês!A:B,2,0)</f>
        <v>Janeiro</v>
      </c>
      <c r="N1973" s="24" t="e">
        <f t="shared" si="127"/>
        <v>#VALUE!</v>
      </c>
    </row>
    <row r="1974" spans="10:14" ht="57" customHeight="1" x14ac:dyDescent="0.2">
      <c r="J1974" s="29">
        <f t="shared" si="124"/>
        <v>0</v>
      </c>
      <c r="K1974" s="29">
        <f t="shared" si="125"/>
        <v>0</v>
      </c>
      <c r="L1974" s="24">
        <f t="shared" si="126"/>
        <v>1</v>
      </c>
      <c r="M1974" s="24" t="str">
        <f>VLOOKUP(L1974,mês!A:B,2,0)</f>
        <v>Janeiro</v>
      </c>
      <c r="N1974" s="24" t="e">
        <f t="shared" si="127"/>
        <v>#VALUE!</v>
      </c>
    </row>
    <row r="1975" spans="10:14" ht="57" customHeight="1" x14ac:dyDescent="0.2">
      <c r="J1975" s="29">
        <f t="shared" si="124"/>
        <v>0</v>
      </c>
      <c r="K1975" s="29">
        <f t="shared" si="125"/>
        <v>0</v>
      </c>
      <c r="L1975" s="24">
        <f t="shared" si="126"/>
        <v>1</v>
      </c>
      <c r="M1975" s="24" t="str">
        <f>VLOOKUP(L1975,mês!A:B,2,0)</f>
        <v>Janeiro</v>
      </c>
      <c r="N1975" s="24" t="e">
        <f t="shared" si="127"/>
        <v>#VALUE!</v>
      </c>
    </row>
    <row r="1976" spans="10:14" ht="57" customHeight="1" x14ac:dyDescent="0.2">
      <c r="J1976" s="29">
        <f t="shared" si="124"/>
        <v>0</v>
      </c>
      <c r="K1976" s="29">
        <f t="shared" si="125"/>
        <v>0</v>
      </c>
      <c r="L1976" s="24">
        <f t="shared" si="126"/>
        <v>1</v>
      </c>
      <c r="M1976" s="24" t="str">
        <f>VLOOKUP(L1976,mês!A:B,2,0)</f>
        <v>Janeiro</v>
      </c>
      <c r="N1976" s="24" t="e">
        <f t="shared" si="127"/>
        <v>#VALUE!</v>
      </c>
    </row>
    <row r="1977" spans="10:14" ht="57" customHeight="1" x14ac:dyDescent="0.2">
      <c r="J1977" s="29">
        <f t="shared" si="124"/>
        <v>0</v>
      </c>
      <c r="K1977" s="29">
        <f t="shared" si="125"/>
        <v>0</v>
      </c>
      <c r="L1977" s="24">
        <f t="shared" si="126"/>
        <v>1</v>
      </c>
      <c r="M1977" s="24" t="str">
        <f>VLOOKUP(L1977,mês!A:B,2,0)</f>
        <v>Janeiro</v>
      </c>
      <c r="N1977" s="24" t="e">
        <f t="shared" si="127"/>
        <v>#VALUE!</v>
      </c>
    </row>
    <row r="1978" spans="10:14" ht="57" customHeight="1" x14ac:dyDescent="0.2">
      <c r="J1978" s="29">
        <f t="shared" si="124"/>
        <v>0</v>
      </c>
      <c r="K1978" s="29">
        <f t="shared" si="125"/>
        <v>0</v>
      </c>
      <c r="L1978" s="24">
        <f t="shared" si="126"/>
        <v>1</v>
      </c>
      <c r="M1978" s="24" t="str">
        <f>VLOOKUP(L1978,mês!A:B,2,0)</f>
        <v>Janeiro</v>
      </c>
      <c r="N1978" s="24" t="e">
        <f t="shared" si="127"/>
        <v>#VALUE!</v>
      </c>
    </row>
    <row r="1979" spans="10:14" ht="57" customHeight="1" x14ac:dyDescent="0.2">
      <c r="J1979" s="29">
        <f t="shared" si="124"/>
        <v>0</v>
      </c>
      <c r="K1979" s="29">
        <f t="shared" si="125"/>
        <v>0</v>
      </c>
      <c r="L1979" s="24">
        <f t="shared" si="126"/>
        <v>1</v>
      </c>
      <c r="M1979" s="24" t="str">
        <f>VLOOKUP(L1979,mês!A:B,2,0)</f>
        <v>Janeiro</v>
      </c>
      <c r="N1979" s="24" t="e">
        <f t="shared" si="127"/>
        <v>#VALUE!</v>
      </c>
    </row>
    <row r="1980" spans="10:14" ht="57" customHeight="1" x14ac:dyDescent="0.2">
      <c r="J1980" s="29">
        <f t="shared" si="124"/>
        <v>0</v>
      </c>
      <c r="K1980" s="29">
        <f t="shared" si="125"/>
        <v>0</v>
      </c>
      <c r="L1980" s="24">
        <f t="shared" si="126"/>
        <v>1</v>
      </c>
      <c r="M1980" s="24" t="str">
        <f>VLOOKUP(L1980,mês!A:B,2,0)</f>
        <v>Janeiro</v>
      </c>
      <c r="N1980" s="24" t="e">
        <f t="shared" si="127"/>
        <v>#VALUE!</v>
      </c>
    </row>
    <row r="1981" spans="10:14" ht="57" customHeight="1" x14ac:dyDescent="0.2">
      <c r="J1981" s="29">
        <f t="shared" ref="J1981:J2044" si="128">IF(G1981="Não",0,H1981)</f>
        <v>0</v>
      </c>
      <c r="K1981" s="29">
        <f t="shared" ref="K1981:K2044" si="129">IF(G1981="Não",H1981,0)</f>
        <v>0</v>
      </c>
      <c r="L1981" s="24">
        <f t="shared" ref="L1981:L2044" si="130">MONTH(B1981)</f>
        <v>1</v>
      </c>
      <c r="M1981" s="24" t="str">
        <f>VLOOKUP(L1981,mês!A:B,2,0)</f>
        <v>Janeiro</v>
      </c>
      <c r="N1981" s="24" t="e">
        <f t="shared" ref="N1981:N2044" si="131">LEFT(A1981,SEARCH("-",A1981)-1)</f>
        <v>#VALUE!</v>
      </c>
    </row>
    <row r="1982" spans="10:14" ht="57" customHeight="1" x14ac:dyDescent="0.2">
      <c r="J1982" s="29">
        <f t="shared" si="128"/>
        <v>0</v>
      </c>
      <c r="K1982" s="29">
        <f t="shared" si="129"/>
        <v>0</v>
      </c>
      <c r="L1982" s="24">
        <f t="shared" si="130"/>
        <v>1</v>
      </c>
      <c r="M1982" s="24" t="str">
        <f>VLOOKUP(L1982,mês!A:B,2,0)</f>
        <v>Janeiro</v>
      </c>
      <c r="N1982" s="24" t="e">
        <f t="shared" si="131"/>
        <v>#VALUE!</v>
      </c>
    </row>
    <row r="1983" spans="10:14" ht="57" customHeight="1" x14ac:dyDescent="0.2">
      <c r="J1983" s="29">
        <f t="shared" si="128"/>
        <v>0</v>
      </c>
      <c r="K1983" s="29">
        <f t="shared" si="129"/>
        <v>0</v>
      </c>
      <c r="L1983" s="24">
        <f t="shared" si="130"/>
        <v>1</v>
      </c>
      <c r="M1983" s="24" t="str">
        <f>VLOOKUP(L1983,mês!A:B,2,0)</f>
        <v>Janeiro</v>
      </c>
      <c r="N1983" s="24" t="e">
        <f t="shared" si="131"/>
        <v>#VALUE!</v>
      </c>
    </row>
    <row r="1984" spans="10:14" ht="57" customHeight="1" x14ac:dyDescent="0.2">
      <c r="J1984" s="29">
        <f t="shared" si="128"/>
        <v>0</v>
      </c>
      <c r="K1984" s="29">
        <f t="shared" si="129"/>
        <v>0</v>
      </c>
      <c r="L1984" s="24">
        <f t="shared" si="130"/>
        <v>1</v>
      </c>
      <c r="M1984" s="24" t="str">
        <f>VLOOKUP(L1984,mês!A:B,2,0)</f>
        <v>Janeiro</v>
      </c>
      <c r="N1984" s="24" t="e">
        <f t="shared" si="131"/>
        <v>#VALUE!</v>
      </c>
    </row>
    <row r="1985" spans="10:14" ht="57" customHeight="1" x14ac:dyDescent="0.2">
      <c r="J1985" s="29">
        <f t="shared" si="128"/>
        <v>0</v>
      </c>
      <c r="K1985" s="29">
        <f t="shared" si="129"/>
        <v>0</v>
      </c>
      <c r="L1985" s="24">
        <f t="shared" si="130"/>
        <v>1</v>
      </c>
      <c r="M1985" s="24" t="str">
        <f>VLOOKUP(L1985,mês!A:B,2,0)</f>
        <v>Janeiro</v>
      </c>
      <c r="N1985" s="24" t="e">
        <f t="shared" si="131"/>
        <v>#VALUE!</v>
      </c>
    </row>
    <row r="1986" spans="10:14" ht="57" customHeight="1" x14ac:dyDescent="0.2">
      <c r="J1986" s="29">
        <f t="shared" si="128"/>
        <v>0</v>
      </c>
      <c r="K1986" s="29">
        <f t="shared" si="129"/>
        <v>0</v>
      </c>
      <c r="L1986" s="24">
        <f t="shared" si="130"/>
        <v>1</v>
      </c>
      <c r="M1986" s="24" t="str">
        <f>VLOOKUP(L1986,mês!A:B,2,0)</f>
        <v>Janeiro</v>
      </c>
      <c r="N1986" s="24" t="e">
        <f t="shared" si="131"/>
        <v>#VALUE!</v>
      </c>
    </row>
    <row r="1987" spans="10:14" ht="57" customHeight="1" x14ac:dyDescent="0.2">
      <c r="J1987" s="29">
        <f t="shared" si="128"/>
        <v>0</v>
      </c>
      <c r="K1987" s="29">
        <f t="shared" si="129"/>
        <v>0</v>
      </c>
      <c r="L1987" s="24">
        <f t="shared" si="130"/>
        <v>1</v>
      </c>
      <c r="M1987" s="24" t="str">
        <f>VLOOKUP(L1987,mês!A:B,2,0)</f>
        <v>Janeiro</v>
      </c>
      <c r="N1987" s="24" t="e">
        <f t="shared" si="131"/>
        <v>#VALUE!</v>
      </c>
    </row>
    <row r="1988" spans="10:14" ht="57" customHeight="1" x14ac:dyDescent="0.2">
      <c r="J1988" s="29">
        <f t="shared" si="128"/>
        <v>0</v>
      </c>
      <c r="K1988" s="29">
        <f t="shared" si="129"/>
        <v>0</v>
      </c>
      <c r="L1988" s="24">
        <f t="shared" si="130"/>
        <v>1</v>
      </c>
      <c r="M1988" s="24" t="str">
        <f>VLOOKUP(L1988,mês!A:B,2,0)</f>
        <v>Janeiro</v>
      </c>
      <c r="N1988" s="24" t="e">
        <f t="shared" si="131"/>
        <v>#VALUE!</v>
      </c>
    </row>
    <row r="1989" spans="10:14" ht="57" customHeight="1" x14ac:dyDescent="0.2">
      <c r="J1989" s="29">
        <f t="shared" si="128"/>
        <v>0</v>
      </c>
      <c r="K1989" s="29">
        <f t="shared" si="129"/>
        <v>0</v>
      </c>
      <c r="L1989" s="24">
        <f t="shared" si="130"/>
        <v>1</v>
      </c>
      <c r="M1989" s="24" t="str">
        <f>VLOOKUP(L1989,mês!A:B,2,0)</f>
        <v>Janeiro</v>
      </c>
      <c r="N1989" s="24" t="e">
        <f t="shared" si="131"/>
        <v>#VALUE!</v>
      </c>
    </row>
    <row r="1990" spans="10:14" ht="57" customHeight="1" x14ac:dyDescent="0.2">
      <c r="J1990" s="29">
        <f t="shared" si="128"/>
        <v>0</v>
      </c>
      <c r="K1990" s="29">
        <f t="shared" si="129"/>
        <v>0</v>
      </c>
      <c r="L1990" s="24">
        <f t="shared" si="130"/>
        <v>1</v>
      </c>
      <c r="M1990" s="24" t="str">
        <f>VLOOKUP(L1990,mês!A:B,2,0)</f>
        <v>Janeiro</v>
      </c>
      <c r="N1990" s="24" t="e">
        <f t="shared" si="131"/>
        <v>#VALUE!</v>
      </c>
    </row>
    <row r="1991" spans="10:14" ht="57" customHeight="1" x14ac:dyDescent="0.2">
      <c r="J1991" s="29">
        <f t="shared" si="128"/>
        <v>0</v>
      </c>
      <c r="K1991" s="29">
        <f t="shared" si="129"/>
        <v>0</v>
      </c>
      <c r="L1991" s="24">
        <f t="shared" si="130"/>
        <v>1</v>
      </c>
      <c r="M1991" s="24" t="str">
        <f>VLOOKUP(L1991,mês!A:B,2,0)</f>
        <v>Janeiro</v>
      </c>
      <c r="N1991" s="24" t="e">
        <f t="shared" si="131"/>
        <v>#VALUE!</v>
      </c>
    </row>
    <row r="1992" spans="10:14" ht="57" customHeight="1" x14ac:dyDescent="0.2">
      <c r="J1992" s="29">
        <f t="shared" si="128"/>
        <v>0</v>
      </c>
      <c r="K1992" s="29">
        <f t="shared" si="129"/>
        <v>0</v>
      </c>
      <c r="L1992" s="24">
        <f t="shared" si="130"/>
        <v>1</v>
      </c>
      <c r="M1992" s="24" t="str">
        <f>VLOOKUP(L1992,mês!A:B,2,0)</f>
        <v>Janeiro</v>
      </c>
      <c r="N1992" s="24" t="e">
        <f t="shared" si="131"/>
        <v>#VALUE!</v>
      </c>
    </row>
    <row r="1993" spans="10:14" ht="57" customHeight="1" x14ac:dyDescent="0.2">
      <c r="J1993" s="29">
        <f t="shared" si="128"/>
        <v>0</v>
      </c>
      <c r="K1993" s="29">
        <f t="shared" si="129"/>
        <v>0</v>
      </c>
      <c r="L1993" s="24">
        <f t="shared" si="130"/>
        <v>1</v>
      </c>
      <c r="M1993" s="24" t="str">
        <f>VLOOKUP(L1993,mês!A:B,2,0)</f>
        <v>Janeiro</v>
      </c>
      <c r="N1993" s="24" t="e">
        <f t="shared" si="131"/>
        <v>#VALUE!</v>
      </c>
    </row>
    <row r="1994" spans="10:14" ht="57" customHeight="1" x14ac:dyDescent="0.2">
      <c r="J1994" s="29">
        <f t="shared" si="128"/>
        <v>0</v>
      </c>
      <c r="K1994" s="29">
        <f t="shared" si="129"/>
        <v>0</v>
      </c>
      <c r="L1994" s="24">
        <f t="shared" si="130"/>
        <v>1</v>
      </c>
      <c r="M1994" s="24" t="str">
        <f>VLOOKUP(L1994,mês!A:B,2,0)</f>
        <v>Janeiro</v>
      </c>
      <c r="N1994" s="24" t="e">
        <f t="shared" si="131"/>
        <v>#VALUE!</v>
      </c>
    </row>
    <row r="1995" spans="10:14" ht="57" customHeight="1" x14ac:dyDescent="0.2">
      <c r="J1995" s="29">
        <f t="shared" si="128"/>
        <v>0</v>
      </c>
      <c r="K1995" s="29">
        <f t="shared" si="129"/>
        <v>0</v>
      </c>
      <c r="L1995" s="24">
        <f t="shared" si="130"/>
        <v>1</v>
      </c>
      <c r="M1995" s="24" t="str">
        <f>VLOOKUP(L1995,mês!A:B,2,0)</f>
        <v>Janeiro</v>
      </c>
      <c r="N1995" s="24" t="e">
        <f t="shared" si="131"/>
        <v>#VALUE!</v>
      </c>
    </row>
    <row r="1996" spans="10:14" ht="57" customHeight="1" x14ac:dyDescent="0.2">
      <c r="J1996" s="29">
        <f t="shared" si="128"/>
        <v>0</v>
      </c>
      <c r="K1996" s="29">
        <f t="shared" si="129"/>
        <v>0</v>
      </c>
      <c r="L1996" s="24">
        <f t="shared" si="130"/>
        <v>1</v>
      </c>
      <c r="M1996" s="24" t="str">
        <f>VLOOKUP(L1996,mês!A:B,2,0)</f>
        <v>Janeiro</v>
      </c>
      <c r="N1996" s="24" t="e">
        <f t="shared" si="131"/>
        <v>#VALUE!</v>
      </c>
    </row>
    <row r="1997" spans="10:14" ht="57" customHeight="1" x14ac:dyDescent="0.2">
      <c r="J1997" s="29">
        <f t="shared" si="128"/>
        <v>0</v>
      </c>
      <c r="K1997" s="29">
        <f t="shared" si="129"/>
        <v>0</v>
      </c>
      <c r="L1997" s="24">
        <f t="shared" si="130"/>
        <v>1</v>
      </c>
      <c r="M1997" s="24" t="str">
        <f>VLOOKUP(L1997,mês!A:B,2,0)</f>
        <v>Janeiro</v>
      </c>
      <c r="N1997" s="24" t="e">
        <f t="shared" si="131"/>
        <v>#VALUE!</v>
      </c>
    </row>
    <row r="1998" spans="10:14" ht="57" customHeight="1" x14ac:dyDescent="0.2">
      <c r="J1998" s="29">
        <f t="shared" si="128"/>
        <v>0</v>
      </c>
      <c r="K1998" s="29">
        <f t="shared" si="129"/>
        <v>0</v>
      </c>
      <c r="L1998" s="24">
        <f t="shared" si="130"/>
        <v>1</v>
      </c>
      <c r="M1998" s="24" t="str">
        <f>VLOOKUP(L1998,mês!A:B,2,0)</f>
        <v>Janeiro</v>
      </c>
      <c r="N1998" s="24" t="e">
        <f t="shared" si="131"/>
        <v>#VALUE!</v>
      </c>
    </row>
    <row r="1999" spans="10:14" ht="57" customHeight="1" x14ac:dyDescent="0.2">
      <c r="J1999" s="29">
        <f t="shared" si="128"/>
        <v>0</v>
      </c>
      <c r="K1999" s="29">
        <f t="shared" si="129"/>
        <v>0</v>
      </c>
      <c r="L1999" s="24">
        <f t="shared" si="130"/>
        <v>1</v>
      </c>
      <c r="M1999" s="24" t="str">
        <f>VLOOKUP(L1999,mês!A:B,2,0)</f>
        <v>Janeiro</v>
      </c>
      <c r="N1999" s="24" t="e">
        <f t="shared" si="131"/>
        <v>#VALUE!</v>
      </c>
    </row>
    <row r="2000" spans="10:14" ht="57" customHeight="1" x14ac:dyDescent="0.2">
      <c r="J2000" s="29">
        <f t="shared" si="128"/>
        <v>0</v>
      </c>
      <c r="K2000" s="29">
        <f t="shared" si="129"/>
        <v>0</v>
      </c>
      <c r="L2000" s="24">
        <f t="shared" si="130"/>
        <v>1</v>
      </c>
      <c r="M2000" s="24" t="str">
        <f>VLOOKUP(L2000,mês!A:B,2,0)</f>
        <v>Janeiro</v>
      </c>
      <c r="N2000" s="24" t="e">
        <f t="shared" si="131"/>
        <v>#VALUE!</v>
      </c>
    </row>
    <row r="2001" spans="10:14" ht="57" customHeight="1" x14ac:dyDescent="0.2">
      <c r="J2001" s="29">
        <f t="shared" si="128"/>
        <v>0</v>
      </c>
      <c r="K2001" s="29">
        <f t="shared" si="129"/>
        <v>0</v>
      </c>
      <c r="L2001" s="24">
        <f t="shared" si="130"/>
        <v>1</v>
      </c>
      <c r="M2001" s="24" t="str">
        <f>VLOOKUP(L2001,mês!A:B,2,0)</f>
        <v>Janeiro</v>
      </c>
      <c r="N2001" s="24" t="e">
        <f t="shared" si="131"/>
        <v>#VALUE!</v>
      </c>
    </row>
    <row r="2002" spans="10:14" ht="57" customHeight="1" x14ac:dyDescent="0.2">
      <c r="J2002" s="29">
        <f t="shared" si="128"/>
        <v>0</v>
      </c>
      <c r="K2002" s="29">
        <f t="shared" si="129"/>
        <v>0</v>
      </c>
      <c r="L2002" s="24">
        <f t="shared" si="130"/>
        <v>1</v>
      </c>
      <c r="M2002" s="24" t="str">
        <f>VLOOKUP(L2002,mês!A:B,2,0)</f>
        <v>Janeiro</v>
      </c>
      <c r="N2002" s="24" t="e">
        <f t="shared" si="131"/>
        <v>#VALUE!</v>
      </c>
    </row>
    <row r="2003" spans="10:14" ht="57" customHeight="1" x14ac:dyDescent="0.2">
      <c r="J2003" s="29">
        <f t="shared" si="128"/>
        <v>0</v>
      </c>
      <c r="K2003" s="29">
        <f t="shared" si="129"/>
        <v>0</v>
      </c>
      <c r="L2003" s="24">
        <f t="shared" si="130"/>
        <v>1</v>
      </c>
      <c r="M2003" s="24" t="str">
        <f>VLOOKUP(L2003,mês!A:B,2,0)</f>
        <v>Janeiro</v>
      </c>
      <c r="N2003" s="24" t="e">
        <f t="shared" si="131"/>
        <v>#VALUE!</v>
      </c>
    </row>
    <row r="2004" spans="10:14" ht="57" customHeight="1" x14ac:dyDescent="0.2">
      <c r="J2004" s="29">
        <f t="shared" si="128"/>
        <v>0</v>
      </c>
      <c r="K2004" s="29">
        <f t="shared" si="129"/>
        <v>0</v>
      </c>
      <c r="L2004" s="24">
        <f t="shared" si="130"/>
        <v>1</v>
      </c>
      <c r="M2004" s="24" t="str">
        <f>VLOOKUP(L2004,mês!A:B,2,0)</f>
        <v>Janeiro</v>
      </c>
      <c r="N2004" s="24" t="e">
        <f t="shared" si="131"/>
        <v>#VALUE!</v>
      </c>
    </row>
    <row r="2005" spans="10:14" ht="57" customHeight="1" x14ac:dyDescent="0.2">
      <c r="J2005" s="29">
        <f t="shared" si="128"/>
        <v>0</v>
      </c>
      <c r="K2005" s="29">
        <f t="shared" si="129"/>
        <v>0</v>
      </c>
      <c r="L2005" s="24">
        <f t="shared" si="130"/>
        <v>1</v>
      </c>
      <c r="M2005" s="24" t="str">
        <f>VLOOKUP(L2005,mês!A:B,2,0)</f>
        <v>Janeiro</v>
      </c>
      <c r="N2005" s="24" t="e">
        <f t="shared" si="131"/>
        <v>#VALUE!</v>
      </c>
    </row>
    <row r="2006" spans="10:14" ht="57" customHeight="1" x14ac:dyDescent="0.2">
      <c r="J2006" s="29">
        <f t="shared" si="128"/>
        <v>0</v>
      </c>
      <c r="K2006" s="29">
        <f t="shared" si="129"/>
        <v>0</v>
      </c>
      <c r="L2006" s="24">
        <f t="shared" si="130"/>
        <v>1</v>
      </c>
      <c r="M2006" s="24" t="str">
        <f>VLOOKUP(L2006,mês!A:B,2,0)</f>
        <v>Janeiro</v>
      </c>
      <c r="N2006" s="24" t="e">
        <f t="shared" si="131"/>
        <v>#VALUE!</v>
      </c>
    </row>
    <row r="2007" spans="10:14" ht="57" customHeight="1" x14ac:dyDescent="0.2">
      <c r="J2007" s="29">
        <f t="shared" si="128"/>
        <v>0</v>
      </c>
      <c r="K2007" s="29">
        <f t="shared" si="129"/>
        <v>0</v>
      </c>
      <c r="L2007" s="24">
        <f t="shared" si="130"/>
        <v>1</v>
      </c>
      <c r="M2007" s="24" t="str">
        <f>VLOOKUP(L2007,mês!A:B,2,0)</f>
        <v>Janeiro</v>
      </c>
      <c r="N2007" s="24" t="e">
        <f t="shared" si="131"/>
        <v>#VALUE!</v>
      </c>
    </row>
    <row r="2008" spans="10:14" ht="57" customHeight="1" x14ac:dyDescent="0.2">
      <c r="J2008" s="29">
        <f t="shared" si="128"/>
        <v>0</v>
      </c>
      <c r="K2008" s="29">
        <f t="shared" si="129"/>
        <v>0</v>
      </c>
      <c r="L2008" s="24">
        <f t="shared" si="130"/>
        <v>1</v>
      </c>
      <c r="M2008" s="24" t="str">
        <f>VLOOKUP(L2008,mês!A:B,2,0)</f>
        <v>Janeiro</v>
      </c>
      <c r="N2008" s="24" t="e">
        <f t="shared" si="131"/>
        <v>#VALUE!</v>
      </c>
    </row>
    <row r="2009" spans="10:14" ht="57" customHeight="1" x14ac:dyDescent="0.2">
      <c r="J2009" s="29">
        <f t="shared" si="128"/>
        <v>0</v>
      </c>
      <c r="K2009" s="29">
        <f t="shared" si="129"/>
        <v>0</v>
      </c>
      <c r="L2009" s="24">
        <f t="shared" si="130"/>
        <v>1</v>
      </c>
      <c r="M2009" s="24" t="str">
        <f>VLOOKUP(L2009,mês!A:B,2,0)</f>
        <v>Janeiro</v>
      </c>
      <c r="N2009" s="24" t="e">
        <f t="shared" si="131"/>
        <v>#VALUE!</v>
      </c>
    </row>
    <row r="2010" spans="10:14" ht="57" customHeight="1" x14ac:dyDescent="0.2">
      <c r="J2010" s="29">
        <f t="shared" si="128"/>
        <v>0</v>
      </c>
      <c r="K2010" s="29">
        <f t="shared" si="129"/>
        <v>0</v>
      </c>
      <c r="L2010" s="24">
        <f t="shared" si="130"/>
        <v>1</v>
      </c>
      <c r="M2010" s="24" t="str">
        <f>VLOOKUP(L2010,mês!A:B,2,0)</f>
        <v>Janeiro</v>
      </c>
      <c r="N2010" s="24" t="e">
        <f t="shared" si="131"/>
        <v>#VALUE!</v>
      </c>
    </row>
    <row r="2011" spans="10:14" ht="57" customHeight="1" x14ac:dyDescent="0.2">
      <c r="J2011" s="29">
        <f t="shared" si="128"/>
        <v>0</v>
      </c>
      <c r="K2011" s="29">
        <f t="shared" si="129"/>
        <v>0</v>
      </c>
      <c r="L2011" s="24">
        <f t="shared" si="130"/>
        <v>1</v>
      </c>
      <c r="M2011" s="24" t="str">
        <f>VLOOKUP(L2011,mês!A:B,2,0)</f>
        <v>Janeiro</v>
      </c>
      <c r="N2011" s="24" t="e">
        <f t="shared" si="131"/>
        <v>#VALUE!</v>
      </c>
    </row>
    <row r="2012" spans="10:14" ht="57" customHeight="1" x14ac:dyDescent="0.2">
      <c r="J2012" s="29">
        <f t="shared" si="128"/>
        <v>0</v>
      </c>
      <c r="K2012" s="29">
        <f t="shared" si="129"/>
        <v>0</v>
      </c>
      <c r="L2012" s="24">
        <f t="shared" si="130"/>
        <v>1</v>
      </c>
      <c r="M2012" s="24" t="str">
        <f>VLOOKUP(L2012,mês!A:B,2,0)</f>
        <v>Janeiro</v>
      </c>
      <c r="N2012" s="24" t="e">
        <f t="shared" si="131"/>
        <v>#VALUE!</v>
      </c>
    </row>
    <row r="2013" spans="10:14" ht="57" customHeight="1" x14ac:dyDescent="0.2">
      <c r="J2013" s="29">
        <f t="shared" si="128"/>
        <v>0</v>
      </c>
      <c r="K2013" s="29">
        <f t="shared" si="129"/>
        <v>0</v>
      </c>
      <c r="L2013" s="24">
        <f t="shared" si="130"/>
        <v>1</v>
      </c>
      <c r="M2013" s="24" t="str">
        <f>VLOOKUP(L2013,mês!A:B,2,0)</f>
        <v>Janeiro</v>
      </c>
      <c r="N2013" s="24" t="e">
        <f t="shared" si="131"/>
        <v>#VALUE!</v>
      </c>
    </row>
    <row r="2014" spans="10:14" ht="57" customHeight="1" x14ac:dyDescent="0.2">
      <c r="J2014" s="29">
        <f t="shared" si="128"/>
        <v>0</v>
      </c>
      <c r="K2014" s="29">
        <f t="shared" si="129"/>
        <v>0</v>
      </c>
      <c r="L2014" s="24">
        <f t="shared" si="130"/>
        <v>1</v>
      </c>
      <c r="M2014" s="24" t="str">
        <f>VLOOKUP(L2014,mês!A:B,2,0)</f>
        <v>Janeiro</v>
      </c>
      <c r="N2014" s="24" t="e">
        <f t="shared" si="131"/>
        <v>#VALUE!</v>
      </c>
    </row>
    <row r="2015" spans="10:14" ht="57" customHeight="1" x14ac:dyDescent="0.2">
      <c r="J2015" s="29">
        <f t="shared" si="128"/>
        <v>0</v>
      </c>
      <c r="K2015" s="29">
        <f t="shared" si="129"/>
        <v>0</v>
      </c>
      <c r="L2015" s="24">
        <f t="shared" si="130"/>
        <v>1</v>
      </c>
      <c r="M2015" s="24" t="str">
        <f>VLOOKUP(L2015,mês!A:B,2,0)</f>
        <v>Janeiro</v>
      </c>
      <c r="N2015" s="24" t="e">
        <f t="shared" si="131"/>
        <v>#VALUE!</v>
      </c>
    </row>
    <row r="2016" spans="10:14" ht="57" customHeight="1" x14ac:dyDescent="0.2">
      <c r="J2016" s="29">
        <f t="shared" si="128"/>
        <v>0</v>
      </c>
      <c r="K2016" s="29">
        <f t="shared" si="129"/>
        <v>0</v>
      </c>
      <c r="L2016" s="24">
        <f t="shared" si="130"/>
        <v>1</v>
      </c>
      <c r="M2016" s="24" t="str">
        <f>VLOOKUP(L2016,mês!A:B,2,0)</f>
        <v>Janeiro</v>
      </c>
      <c r="N2016" s="24" t="e">
        <f t="shared" si="131"/>
        <v>#VALUE!</v>
      </c>
    </row>
    <row r="2017" spans="10:14" ht="57" customHeight="1" x14ac:dyDescent="0.2">
      <c r="J2017" s="29">
        <f t="shared" si="128"/>
        <v>0</v>
      </c>
      <c r="K2017" s="29">
        <f t="shared" si="129"/>
        <v>0</v>
      </c>
      <c r="L2017" s="24">
        <f t="shared" si="130"/>
        <v>1</v>
      </c>
      <c r="M2017" s="24" t="str">
        <f>VLOOKUP(L2017,mês!A:B,2,0)</f>
        <v>Janeiro</v>
      </c>
      <c r="N2017" s="24" t="e">
        <f t="shared" si="131"/>
        <v>#VALUE!</v>
      </c>
    </row>
    <row r="2018" spans="10:14" ht="57" customHeight="1" x14ac:dyDescent="0.2">
      <c r="J2018" s="29">
        <f t="shared" si="128"/>
        <v>0</v>
      </c>
      <c r="K2018" s="29">
        <f t="shared" si="129"/>
        <v>0</v>
      </c>
      <c r="L2018" s="24">
        <f t="shared" si="130"/>
        <v>1</v>
      </c>
      <c r="M2018" s="24" t="str">
        <f>VLOOKUP(L2018,mês!A:B,2,0)</f>
        <v>Janeiro</v>
      </c>
      <c r="N2018" s="24" t="e">
        <f t="shared" si="131"/>
        <v>#VALUE!</v>
      </c>
    </row>
    <row r="2019" spans="10:14" ht="57" customHeight="1" x14ac:dyDescent="0.2">
      <c r="J2019" s="29">
        <f t="shared" si="128"/>
        <v>0</v>
      </c>
      <c r="K2019" s="29">
        <f t="shared" si="129"/>
        <v>0</v>
      </c>
      <c r="L2019" s="24">
        <f t="shared" si="130"/>
        <v>1</v>
      </c>
      <c r="M2019" s="24" t="str">
        <f>VLOOKUP(L2019,mês!A:B,2,0)</f>
        <v>Janeiro</v>
      </c>
      <c r="N2019" s="24" t="e">
        <f t="shared" si="131"/>
        <v>#VALUE!</v>
      </c>
    </row>
    <row r="2020" spans="10:14" ht="57" customHeight="1" x14ac:dyDescent="0.2">
      <c r="J2020" s="29">
        <f t="shared" si="128"/>
        <v>0</v>
      </c>
      <c r="K2020" s="29">
        <f t="shared" si="129"/>
        <v>0</v>
      </c>
      <c r="L2020" s="24">
        <f t="shared" si="130"/>
        <v>1</v>
      </c>
      <c r="M2020" s="24" t="str">
        <f>VLOOKUP(L2020,mês!A:B,2,0)</f>
        <v>Janeiro</v>
      </c>
      <c r="N2020" s="24" t="e">
        <f t="shared" si="131"/>
        <v>#VALUE!</v>
      </c>
    </row>
    <row r="2021" spans="10:14" ht="57" customHeight="1" x14ac:dyDescent="0.2">
      <c r="J2021" s="29">
        <f t="shared" si="128"/>
        <v>0</v>
      </c>
      <c r="K2021" s="29">
        <f t="shared" si="129"/>
        <v>0</v>
      </c>
      <c r="L2021" s="24">
        <f t="shared" si="130"/>
        <v>1</v>
      </c>
      <c r="M2021" s="24" t="str">
        <f>VLOOKUP(L2021,mês!A:B,2,0)</f>
        <v>Janeiro</v>
      </c>
      <c r="N2021" s="24" t="e">
        <f t="shared" si="131"/>
        <v>#VALUE!</v>
      </c>
    </row>
    <row r="2022" spans="10:14" ht="57" customHeight="1" x14ac:dyDescent="0.2">
      <c r="J2022" s="29">
        <f t="shared" si="128"/>
        <v>0</v>
      </c>
      <c r="K2022" s="29">
        <f t="shared" si="129"/>
        <v>0</v>
      </c>
      <c r="L2022" s="24">
        <f t="shared" si="130"/>
        <v>1</v>
      </c>
      <c r="M2022" s="24" t="str">
        <f>VLOOKUP(L2022,mês!A:B,2,0)</f>
        <v>Janeiro</v>
      </c>
      <c r="N2022" s="24" t="e">
        <f t="shared" si="131"/>
        <v>#VALUE!</v>
      </c>
    </row>
    <row r="2023" spans="10:14" ht="57" customHeight="1" x14ac:dyDescent="0.2">
      <c r="J2023" s="29">
        <f t="shared" si="128"/>
        <v>0</v>
      </c>
      <c r="K2023" s="29">
        <f t="shared" si="129"/>
        <v>0</v>
      </c>
      <c r="L2023" s="24">
        <f t="shared" si="130"/>
        <v>1</v>
      </c>
      <c r="M2023" s="24" t="str">
        <f>VLOOKUP(L2023,mês!A:B,2,0)</f>
        <v>Janeiro</v>
      </c>
      <c r="N2023" s="24" t="e">
        <f t="shared" si="131"/>
        <v>#VALUE!</v>
      </c>
    </row>
    <row r="2024" spans="10:14" ht="57" customHeight="1" x14ac:dyDescent="0.2">
      <c r="J2024" s="29">
        <f t="shared" si="128"/>
        <v>0</v>
      </c>
      <c r="K2024" s="29">
        <f t="shared" si="129"/>
        <v>0</v>
      </c>
      <c r="L2024" s="24">
        <f t="shared" si="130"/>
        <v>1</v>
      </c>
      <c r="M2024" s="24" t="str">
        <f>VLOOKUP(L2024,mês!A:B,2,0)</f>
        <v>Janeiro</v>
      </c>
      <c r="N2024" s="24" t="e">
        <f t="shared" si="131"/>
        <v>#VALUE!</v>
      </c>
    </row>
    <row r="2025" spans="10:14" ht="57" customHeight="1" x14ac:dyDescent="0.2">
      <c r="J2025" s="29">
        <f t="shared" si="128"/>
        <v>0</v>
      </c>
      <c r="K2025" s="29">
        <f t="shared" si="129"/>
        <v>0</v>
      </c>
      <c r="L2025" s="24">
        <f t="shared" si="130"/>
        <v>1</v>
      </c>
      <c r="M2025" s="24" t="str">
        <f>VLOOKUP(L2025,mês!A:B,2,0)</f>
        <v>Janeiro</v>
      </c>
      <c r="N2025" s="24" t="e">
        <f t="shared" si="131"/>
        <v>#VALUE!</v>
      </c>
    </row>
    <row r="2026" spans="10:14" ht="57" customHeight="1" x14ac:dyDescent="0.2">
      <c r="J2026" s="29">
        <f t="shared" si="128"/>
        <v>0</v>
      </c>
      <c r="K2026" s="29">
        <f t="shared" si="129"/>
        <v>0</v>
      </c>
      <c r="L2026" s="24">
        <f t="shared" si="130"/>
        <v>1</v>
      </c>
      <c r="M2026" s="24" t="str">
        <f>VLOOKUP(L2026,mês!A:B,2,0)</f>
        <v>Janeiro</v>
      </c>
      <c r="N2026" s="24" t="e">
        <f t="shared" si="131"/>
        <v>#VALUE!</v>
      </c>
    </row>
    <row r="2027" spans="10:14" ht="57" customHeight="1" x14ac:dyDescent="0.2">
      <c r="J2027" s="29">
        <f t="shared" si="128"/>
        <v>0</v>
      </c>
      <c r="K2027" s="29">
        <f t="shared" si="129"/>
        <v>0</v>
      </c>
      <c r="L2027" s="24">
        <f t="shared" si="130"/>
        <v>1</v>
      </c>
      <c r="M2027" s="24" t="str">
        <f>VLOOKUP(L2027,mês!A:B,2,0)</f>
        <v>Janeiro</v>
      </c>
      <c r="N2027" s="24" t="e">
        <f t="shared" si="131"/>
        <v>#VALUE!</v>
      </c>
    </row>
    <row r="2028" spans="10:14" ht="57" customHeight="1" x14ac:dyDescent="0.2">
      <c r="J2028" s="29">
        <f t="shared" si="128"/>
        <v>0</v>
      </c>
      <c r="K2028" s="29">
        <f t="shared" si="129"/>
        <v>0</v>
      </c>
      <c r="L2028" s="24">
        <f t="shared" si="130"/>
        <v>1</v>
      </c>
      <c r="M2028" s="24" t="str">
        <f>VLOOKUP(L2028,mês!A:B,2,0)</f>
        <v>Janeiro</v>
      </c>
      <c r="N2028" s="24" t="e">
        <f t="shared" si="131"/>
        <v>#VALUE!</v>
      </c>
    </row>
    <row r="2029" spans="10:14" ht="57" customHeight="1" x14ac:dyDescent="0.2">
      <c r="J2029" s="29">
        <f t="shared" si="128"/>
        <v>0</v>
      </c>
      <c r="K2029" s="29">
        <f t="shared" si="129"/>
        <v>0</v>
      </c>
      <c r="L2029" s="24">
        <f t="shared" si="130"/>
        <v>1</v>
      </c>
      <c r="M2029" s="24" t="str">
        <f>VLOOKUP(L2029,mês!A:B,2,0)</f>
        <v>Janeiro</v>
      </c>
      <c r="N2029" s="24" t="e">
        <f t="shared" si="131"/>
        <v>#VALUE!</v>
      </c>
    </row>
    <row r="2030" spans="10:14" ht="57" customHeight="1" x14ac:dyDescent="0.2">
      <c r="J2030" s="29">
        <f t="shared" si="128"/>
        <v>0</v>
      </c>
      <c r="K2030" s="29">
        <f t="shared" si="129"/>
        <v>0</v>
      </c>
      <c r="L2030" s="24">
        <f t="shared" si="130"/>
        <v>1</v>
      </c>
      <c r="M2030" s="24" t="str">
        <f>VLOOKUP(L2030,mês!A:B,2,0)</f>
        <v>Janeiro</v>
      </c>
      <c r="N2030" s="24" t="e">
        <f t="shared" si="131"/>
        <v>#VALUE!</v>
      </c>
    </row>
    <row r="2031" spans="10:14" ht="57" customHeight="1" x14ac:dyDescent="0.2">
      <c r="J2031" s="29">
        <f t="shared" si="128"/>
        <v>0</v>
      </c>
      <c r="K2031" s="29">
        <f t="shared" si="129"/>
        <v>0</v>
      </c>
      <c r="L2031" s="24">
        <f t="shared" si="130"/>
        <v>1</v>
      </c>
      <c r="M2031" s="24" t="str">
        <f>VLOOKUP(L2031,mês!A:B,2,0)</f>
        <v>Janeiro</v>
      </c>
      <c r="N2031" s="24" t="e">
        <f t="shared" si="131"/>
        <v>#VALUE!</v>
      </c>
    </row>
    <row r="2032" spans="10:14" ht="57" customHeight="1" x14ac:dyDescent="0.2">
      <c r="J2032" s="29">
        <f t="shared" si="128"/>
        <v>0</v>
      </c>
      <c r="K2032" s="29">
        <f t="shared" si="129"/>
        <v>0</v>
      </c>
      <c r="L2032" s="24">
        <f t="shared" si="130"/>
        <v>1</v>
      </c>
      <c r="M2032" s="24" t="str">
        <f>VLOOKUP(L2032,mês!A:B,2,0)</f>
        <v>Janeiro</v>
      </c>
      <c r="N2032" s="24" t="e">
        <f t="shared" si="131"/>
        <v>#VALUE!</v>
      </c>
    </row>
    <row r="2033" spans="10:14" ht="57" customHeight="1" x14ac:dyDescent="0.2">
      <c r="J2033" s="29">
        <f t="shared" si="128"/>
        <v>0</v>
      </c>
      <c r="K2033" s="29">
        <f t="shared" si="129"/>
        <v>0</v>
      </c>
      <c r="L2033" s="24">
        <f t="shared" si="130"/>
        <v>1</v>
      </c>
      <c r="M2033" s="24" t="str">
        <f>VLOOKUP(L2033,mês!A:B,2,0)</f>
        <v>Janeiro</v>
      </c>
      <c r="N2033" s="24" t="e">
        <f t="shared" si="131"/>
        <v>#VALUE!</v>
      </c>
    </row>
    <row r="2034" spans="10:14" ht="57" customHeight="1" x14ac:dyDescent="0.2">
      <c r="J2034" s="29">
        <f t="shared" si="128"/>
        <v>0</v>
      </c>
      <c r="K2034" s="29">
        <f t="shared" si="129"/>
        <v>0</v>
      </c>
      <c r="L2034" s="24">
        <f t="shared" si="130"/>
        <v>1</v>
      </c>
      <c r="M2034" s="24" t="str">
        <f>VLOOKUP(L2034,mês!A:B,2,0)</f>
        <v>Janeiro</v>
      </c>
      <c r="N2034" s="24" t="e">
        <f t="shared" si="131"/>
        <v>#VALUE!</v>
      </c>
    </row>
    <row r="2035" spans="10:14" ht="57" customHeight="1" x14ac:dyDescent="0.2">
      <c r="J2035" s="29">
        <f t="shared" si="128"/>
        <v>0</v>
      </c>
      <c r="K2035" s="29">
        <f t="shared" si="129"/>
        <v>0</v>
      </c>
      <c r="L2035" s="24">
        <f t="shared" si="130"/>
        <v>1</v>
      </c>
      <c r="M2035" s="24" t="str">
        <f>VLOOKUP(L2035,mês!A:B,2,0)</f>
        <v>Janeiro</v>
      </c>
      <c r="N2035" s="24" t="e">
        <f t="shared" si="131"/>
        <v>#VALUE!</v>
      </c>
    </row>
    <row r="2036" spans="10:14" ht="57" customHeight="1" x14ac:dyDescent="0.2">
      <c r="J2036" s="29">
        <f t="shared" si="128"/>
        <v>0</v>
      </c>
      <c r="K2036" s="29">
        <f t="shared" si="129"/>
        <v>0</v>
      </c>
      <c r="L2036" s="24">
        <f t="shared" si="130"/>
        <v>1</v>
      </c>
      <c r="M2036" s="24" t="str">
        <f>VLOOKUP(L2036,mês!A:B,2,0)</f>
        <v>Janeiro</v>
      </c>
      <c r="N2036" s="24" t="e">
        <f t="shared" si="131"/>
        <v>#VALUE!</v>
      </c>
    </row>
    <row r="2037" spans="10:14" ht="57" customHeight="1" x14ac:dyDescent="0.2">
      <c r="J2037" s="29">
        <f t="shared" si="128"/>
        <v>0</v>
      </c>
      <c r="K2037" s="29">
        <f t="shared" si="129"/>
        <v>0</v>
      </c>
      <c r="L2037" s="24">
        <f t="shared" si="130"/>
        <v>1</v>
      </c>
      <c r="M2037" s="24" t="str">
        <f>VLOOKUP(L2037,mês!A:B,2,0)</f>
        <v>Janeiro</v>
      </c>
      <c r="N2037" s="24" t="e">
        <f t="shared" si="131"/>
        <v>#VALUE!</v>
      </c>
    </row>
    <row r="2038" spans="10:14" ht="57" customHeight="1" x14ac:dyDescent="0.2">
      <c r="J2038" s="29">
        <f t="shared" si="128"/>
        <v>0</v>
      </c>
      <c r="K2038" s="29">
        <f t="shared" si="129"/>
        <v>0</v>
      </c>
      <c r="L2038" s="24">
        <f t="shared" si="130"/>
        <v>1</v>
      </c>
      <c r="M2038" s="24" t="str">
        <f>VLOOKUP(L2038,mês!A:B,2,0)</f>
        <v>Janeiro</v>
      </c>
      <c r="N2038" s="24" t="e">
        <f t="shared" si="131"/>
        <v>#VALUE!</v>
      </c>
    </row>
    <row r="2039" spans="10:14" ht="57" customHeight="1" x14ac:dyDescent="0.2">
      <c r="J2039" s="29">
        <f t="shared" si="128"/>
        <v>0</v>
      </c>
      <c r="K2039" s="29">
        <f t="shared" si="129"/>
        <v>0</v>
      </c>
      <c r="L2039" s="24">
        <f t="shared" si="130"/>
        <v>1</v>
      </c>
      <c r="M2039" s="24" t="str">
        <f>VLOOKUP(L2039,mês!A:B,2,0)</f>
        <v>Janeiro</v>
      </c>
      <c r="N2039" s="24" t="e">
        <f t="shared" si="131"/>
        <v>#VALUE!</v>
      </c>
    </row>
    <row r="2040" spans="10:14" ht="57" customHeight="1" x14ac:dyDescent="0.2">
      <c r="J2040" s="29">
        <f t="shared" si="128"/>
        <v>0</v>
      </c>
      <c r="K2040" s="29">
        <f t="shared" si="129"/>
        <v>0</v>
      </c>
      <c r="L2040" s="24">
        <f t="shared" si="130"/>
        <v>1</v>
      </c>
      <c r="M2040" s="24" t="str">
        <f>VLOOKUP(L2040,mês!A:B,2,0)</f>
        <v>Janeiro</v>
      </c>
      <c r="N2040" s="24" t="e">
        <f t="shared" si="131"/>
        <v>#VALUE!</v>
      </c>
    </row>
    <row r="2041" spans="10:14" ht="57" customHeight="1" x14ac:dyDescent="0.2">
      <c r="J2041" s="29">
        <f t="shared" si="128"/>
        <v>0</v>
      </c>
      <c r="K2041" s="29">
        <f t="shared" si="129"/>
        <v>0</v>
      </c>
      <c r="L2041" s="24">
        <f t="shared" si="130"/>
        <v>1</v>
      </c>
      <c r="M2041" s="24" t="str">
        <f>VLOOKUP(L2041,mês!A:B,2,0)</f>
        <v>Janeiro</v>
      </c>
      <c r="N2041" s="24" t="e">
        <f t="shared" si="131"/>
        <v>#VALUE!</v>
      </c>
    </row>
    <row r="2042" spans="10:14" ht="57" customHeight="1" x14ac:dyDescent="0.2">
      <c r="J2042" s="29">
        <f t="shared" si="128"/>
        <v>0</v>
      </c>
      <c r="K2042" s="29">
        <f t="shared" si="129"/>
        <v>0</v>
      </c>
      <c r="L2042" s="24">
        <f t="shared" si="130"/>
        <v>1</v>
      </c>
      <c r="M2042" s="24" t="str">
        <f>VLOOKUP(L2042,mês!A:B,2,0)</f>
        <v>Janeiro</v>
      </c>
      <c r="N2042" s="24" t="e">
        <f t="shared" si="131"/>
        <v>#VALUE!</v>
      </c>
    </row>
    <row r="2043" spans="10:14" ht="57" customHeight="1" x14ac:dyDescent="0.2">
      <c r="J2043" s="29">
        <f t="shared" si="128"/>
        <v>0</v>
      </c>
      <c r="K2043" s="29">
        <f t="shared" si="129"/>
        <v>0</v>
      </c>
      <c r="L2043" s="24">
        <f t="shared" si="130"/>
        <v>1</v>
      </c>
      <c r="M2043" s="24" t="str">
        <f>VLOOKUP(L2043,mês!A:B,2,0)</f>
        <v>Janeiro</v>
      </c>
      <c r="N2043" s="24" t="e">
        <f t="shared" si="131"/>
        <v>#VALUE!</v>
      </c>
    </row>
    <row r="2044" spans="10:14" ht="57" customHeight="1" x14ac:dyDescent="0.2">
      <c r="J2044" s="29">
        <f t="shared" si="128"/>
        <v>0</v>
      </c>
      <c r="K2044" s="29">
        <f t="shared" si="129"/>
        <v>0</v>
      </c>
      <c r="L2044" s="24">
        <f t="shared" si="130"/>
        <v>1</v>
      </c>
      <c r="M2044" s="24" t="str">
        <f>VLOOKUP(L2044,mês!A:B,2,0)</f>
        <v>Janeiro</v>
      </c>
      <c r="N2044" s="24" t="e">
        <f t="shared" si="131"/>
        <v>#VALUE!</v>
      </c>
    </row>
    <row r="2045" spans="10:14" ht="57" customHeight="1" x14ac:dyDescent="0.2">
      <c r="J2045" s="29">
        <f t="shared" ref="J2045:J2108" si="132">IF(G2045="Não",0,H2045)</f>
        <v>0</v>
      </c>
      <c r="K2045" s="29">
        <f t="shared" ref="K2045:K2108" si="133">IF(G2045="Não",H2045,0)</f>
        <v>0</v>
      </c>
      <c r="L2045" s="24">
        <f t="shared" ref="L2045:L2108" si="134">MONTH(B2045)</f>
        <v>1</v>
      </c>
      <c r="M2045" s="24" t="str">
        <f>VLOOKUP(L2045,mês!A:B,2,0)</f>
        <v>Janeiro</v>
      </c>
      <c r="N2045" s="24" t="e">
        <f t="shared" ref="N2045:N2108" si="135">LEFT(A2045,SEARCH("-",A2045)-1)</f>
        <v>#VALUE!</v>
      </c>
    </row>
    <row r="2046" spans="10:14" ht="57" customHeight="1" x14ac:dyDescent="0.2">
      <c r="J2046" s="29">
        <f t="shared" si="132"/>
        <v>0</v>
      </c>
      <c r="K2046" s="29">
        <f t="shared" si="133"/>
        <v>0</v>
      </c>
      <c r="L2046" s="24">
        <f t="shared" si="134"/>
        <v>1</v>
      </c>
      <c r="M2046" s="24" t="str">
        <f>VLOOKUP(L2046,mês!A:B,2,0)</f>
        <v>Janeiro</v>
      </c>
      <c r="N2046" s="24" t="e">
        <f t="shared" si="135"/>
        <v>#VALUE!</v>
      </c>
    </row>
    <row r="2047" spans="10:14" ht="57" customHeight="1" x14ac:dyDescent="0.2">
      <c r="J2047" s="29">
        <f t="shared" si="132"/>
        <v>0</v>
      </c>
      <c r="K2047" s="29">
        <f t="shared" si="133"/>
        <v>0</v>
      </c>
      <c r="L2047" s="24">
        <f t="shared" si="134"/>
        <v>1</v>
      </c>
      <c r="M2047" s="24" t="str">
        <f>VLOOKUP(L2047,mês!A:B,2,0)</f>
        <v>Janeiro</v>
      </c>
      <c r="N2047" s="24" t="e">
        <f t="shared" si="135"/>
        <v>#VALUE!</v>
      </c>
    </row>
    <row r="2048" spans="10:14" ht="57" customHeight="1" x14ac:dyDescent="0.2">
      <c r="J2048" s="29">
        <f t="shared" si="132"/>
        <v>0</v>
      </c>
      <c r="K2048" s="29">
        <f t="shared" si="133"/>
        <v>0</v>
      </c>
      <c r="L2048" s="24">
        <f t="shared" si="134"/>
        <v>1</v>
      </c>
      <c r="M2048" s="24" t="str">
        <f>VLOOKUP(L2048,mês!A:B,2,0)</f>
        <v>Janeiro</v>
      </c>
      <c r="N2048" s="24" t="e">
        <f t="shared" si="135"/>
        <v>#VALUE!</v>
      </c>
    </row>
    <row r="2049" spans="10:14" ht="57" customHeight="1" x14ac:dyDescent="0.2">
      <c r="J2049" s="29">
        <f t="shared" si="132"/>
        <v>0</v>
      </c>
      <c r="K2049" s="29">
        <f t="shared" si="133"/>
        <v>0</v>
      </c>
      <c r="L2049" s="24">
        <f t="shared" si="134"/>
        <v>1</v>
      </c>
      <c r="M2049" s="24" t="str">
        <f>VLOOKUP(L2049,mês!A:B,2,0)</f>
        <v>Janeiro</v>
      </c>
      <c r="N2049" s="24" t="e">
        <f t="shared" si="135"/>
        <v>#VALUE!</v>
      </c>
    </row>
    <row r="2050" spans="10:14" ht="57" customHeight="1" x14ac:dyDescent="0.2">
      <c r="J2050" s="29">
        <f t="shared" si="132"/>
        <v>0</v>
      </c>
      <c r="K2050" s="29">
        <f t="shared" si="133"/>
        <v>0</v>
      </c>
      <c r="L2050" s="24">
        <f t="shared" si="134"/>
        <v>1</v>
      </c>
      <c r="M2050" s="24" t="str">
        <f>VLOOKUP(L2050,mês!A:B,2,0)</f>
        <v>Janeiro</v>
      </c>
      <c r="N2050" s="24" t="e">
        <f t="shared" si="135"/>
        <v>#VALUE!</v>
      </c>
    </row>
    <row r="2051" spans="10:14" ht="57" customHeight="1" x14ac:dyDescent="0.2">
      <c r="J2051" s="29">
        <f t="shared" si="132"/>
        <v>0</v>
      </c>
      <c r="K2051" s="29">
        <f t="shared" si="133"/>
        <v>0</v>
      </c>
      <c r="L2051" s="24">
        <f t="shared" si="134"/>
        <v>1</v>
      </c>
      <c r="M2051" s="24" t="str">
        <f>VLOOKUP(L2051,mês!A:B,2,0)</f>
        <v>Janeiro</v>
      </c>
      <c r="N2051" s="24" t="e">
        <f t="shared" si="135"/>
        <v>#VALUE!</v>
      </c>
    </row>
    <row r="2052" spans="10:14" ht="57" customHeight="1" x14ac:dyDescent="0.2">
      <c r="J2052" s="29">
        <f t="shared" si="132"/>
        <v>0</v>
      </c>
      <c r="K2052" s="29">
        <f t="shared" si="133"/>
        <v>0</v>
      </c>
      <c r="L2052" s="24">
        <f t="shared" si="134"/>
        <v>1</v>
      </c>
      <c r="M2052" s="24" t="str">
        <f>VLOOKUP(L2052,mês!A:B,2,0)</f>
        <v>Janeiro</v>
      </c>
      <c r="N2052" s="24" t="e">
        <f t="shared" si="135"/>
        <v>#VALUE!</v>
      </c>
    </row>
    <row r="2053" spans="10:14" ht="57" customHeight="1" x14ac:dyDescent="0.2">
      <c r="J2053" s="29">
        <f t="shared" si="132"/>
        <v>0</v>
      </c>
      <c r="K2053" s="29">
        <f t="shared" si="133"/>
        <v>0</v>
      </c>
      <c r="L2053" s="24">
        <f t="shared" si="134"/>
        <v>1</v>
      </c>
      <c r="M2053" s="24" t="str">
        <f>VLOOKUP(L2053,mês!A:B,2,0)</f>
        <v>Janeiro</v>
      </c>
      <c r="N2053" s="24" t="e">
        <f t="shared" si="135"/>
        <v>#VALUE!</v>
      </c>
    </row>
    <row r="2054" spans="10:14" ht="57" customHeight="1" x14ac:dyDescent="0.2">
      <c r="J2054" s="29">
        <f t="shared" si="132"/>
        <v>0</v>
      </c>
      <c r="K2054" s="29">
        <f t="shared" si="133"/>
        <v>0</v>
      </c>
      <c r="L2054" s="24">
        <f t="shared" si="134"/>
        <v>1</v>
      </c>
      <c r="M2054" s="24" t="str">
        <f>VLOOKUP(L2054,mês!A:B,2,0)</f>
        <v>Janeiro</v>
      </c>
      <c r="N2054" s="24" t="e">
        <f t="shared" si="135"/>
        <v>#VALUE!</v>
      </c>
    </row>
    <row r="2055" spans="10:14" ht="57" customHeight="1" x14ac:dyDescent="0.2">
      <c r="J2055" s="29">
        <f t="shared" si="132"/>
        <v>0</v>
      </c>
      <c r="K2055" s="29">
        <f t="shared" si="133"/>
        <v>0</v>
      </c>
      <c r="L2055" s="24">
        <f t="shared" si="134"/>
        <v>1</v>
      </c>
      <c r="M2055" s="24" t="str">
        <f>VLOOKUP(L2055,mês!A:B,2,0)</f>
        <v>Janeiro</v>
      </c>
      <c r="N2055" s="24" t="e">
        <f t="shared" si="135"/>
        <v>#VALUE!</v>
      </c>
    </row>
    <row r="2056" spans="10:14" ht="57" customHeight="1" x14ac:dyDescent="0.2">
      <c r="J2056" s="29">
        <f t="shared" si="132"/>
        <v>0</v>
      </c>
      <c r="K2056" s="29">
        <f t="shared" si="133"/>
        <v>0</v>
      </c>
      <c r="L2056" s="24">
        <f t="shared" si="134"/>
        <v>1</v>
      </c>
      <c r="M2056" s="24" t="str">
        <f>VLOOKUP(L2056,mês!A:B,2,0)</f>
        <v>Janeiro</v>
      </c>
      <c r="N2056" s="24" t="e">
        <f t="shared" si="135"/>
        <v>#VALUE!</v>
      </c>
    </row>
    <row r="2057" spans="10:14" ht="57" customHeight="1" x14ac:dyDescent="0.2">
      <c r="J2057" s="29">
        <f t="shared" si="132"/>
        <v>0</v>
      </c>
      <c r="K2057" s="29">
        <f t="shared" si="133"/>
        <v>0</v>
      </c>
      <c r="L2057" s="24">
        <f t="shared" si="134"/>
        <v>1</v>
      </c>
      <c r="M2057" s="24" t="str">
        <f>VLOOKUP(L2057,mês!A:B,2,0)</f>
        <v>Janeiro</v>
      </c>
      <c r="N2057" s="24" t="e">
        <f t="shared" si="135"/>
        <v>#VALUE!</v>
      </c>
    </row>
    <row r="2058" spans="10:14" ht="57" customHeight="1" x14ac:dyDescent="0.2">
      <c r="J2058" s="29">
        <f t="shared" si="132"/>
        <v>0</v>
      </c>
      <c r="K2058" s="29">
        <f t="shared" si="133"/>
        <v>0</v>
      </c>
      <c r="L2058" s="24">
        <f t="shared" si="134"/>
        <v>1</v>
      </c>
      <c r="M2058" s="24" t="str">
        <f>VLOOKUP(L2058,mês!A:B,2,0)</f>
        <v>Janeiro</v>
      </c>
      <c r="N2058" s="24" t="e">
        <f t="shared" si="135"/>
        <v>#VALUE!</v>
      </c>
    </row>
    <row r="2059" spans="10:14" ht="57" customHeight="1" x14ac:dyDescent="0.2">
      <c r="J2059" s="29">
        <f t="shared" si="132"/>
        <v>0</v>
      </c>
      <c r="K2059" s="29">
        <f t="shared" si="133"/>
        <v>0</v>
      </c>
      <c r="L2059" s="24">
        <f t="shared" si="134"/>
        <v>1</v>
      </c>
      <c r="M2059" s="24" t="str">
        <f>VLOOKUP(L2059,mês!A:B,2,0)</f>
        <v>Janeiro</v>
      </c>
      <c r="N2059" s="24" t="e">
        <f t="shared" si="135"/>
        <v>#VALUE!</v>
      </c>
    </row>
    <row r="2060" spans="10:14" ht="57" customHeight="1" x14ac:dyDescent="0.2">
      <c r="J2060" s="29">
        <f t="shared" si="132"/>
        <v>0</v>
      </c>
      <c r="K2060" s="29">
        <f t="shared" si="133"/>
        <v>0</v>
      </c>
      <c r="L2060" s="24">
        <f t="shared" si="134"/>
        <v>1</v>
      </c>
      <c r="M2060" s="24" t="str">
        <f>VLOOKUP(L2060,mês!A:B,2,0)</f>
        <v>Janeiro</v>
      </c>
      <c r="N2060" s="24" t="e">
        <f t="shared" si="135"/>
        <v>#VALUE!</v>
      </c>
    </row>
    <row r="2061" spans="10:14" ht="57" customHeight="1" x14ac:dyDescent="0.2">
      <c r="J2061" s="29">
        <f t="shared" si="132"/>
        <v>0</v>
      </c>
      <c r="K2061" s="29">
        <f t="shared" si="133"/>
        <v>0</v>
      </c>
      <c r="L2061" s="24">
        <f t="shared" si="134"/>
        <v>1</v>
      </c>
      <c r="M2061" s="24" t="str">
        <f>VLOOKUP(L2061,mês!A:B,2,0)</f>
        <v>Janeiro</v>
      </c>
      <c r="N2061" s="24" t="e">
        <f t="shared" si="135"/>
        <v>#VALUE!</v>
      </c>
    </row>
    <row r="2062" spans="10:14" ht="57" customHeight="1" x14ac:dyDescent="0.2">
      <c r="J2062" s="29">
        <f t="shared" si="132"/>
        <v>0</v>
      </c>
      <c r="K2062" s="29">
        <f t="shared" si="133"/>
        <v>0</v>
      </c>
      <c r="L2062" s="24">
        <f t="shared" si="134"/>
        <v>1</v>
      </c>
      <c r="M2062" s="24" t="str">
        <f>VLOOKUP(L2062,mês!A:B,2,0)</f>
        <v>Janeiro</v>
      </c>
      <c r="N2062" s="24" t="e">
        <f t="shared" si="135"/>
        <v>#VALUE!</v>
      </c>
    </row>
    <row r="2063" spans="10:14" ht="57" customHeight="1" x14ac:dyDescent="0.2">
      <c r="J2063" s="29">
        <f t="shared" si="132"/>
        <v>0</v>
      </c>
      <c r="K2063" s="29">
        <f t="shared" si="133"/>
        <v>0</v>
      </c>
      <c r="L2063" s="24">
        <f t="shared" si="134"/>
        <v>1</v>
      </c>
      <c r="M2063" s="24" t="str">
        <f>VLOOKUP(L2063,mês!A:B,2,0)</f>
        <v>Janeiro</v>
      </c>
      <c r="N2063" s="24" t="e">
        <f t="shared" si="135"/>
        <v>#VALUE!</v>
      </c>
    </row>
    <row r="2064" spans="10:14" ht="57" customHeight="1" x14ac:dyDescent="0.2">
      <c r="J2064" s="29">
        <f t="shared" si="132"/>
        <v>0</v>
      </c>
      <c r="K2064" s="29">
        <f t="shared" si="133"/>
        <v>0</v>
      </c>
      <c r="L2064" s="24">
        <f t="shared" si="134"/>
        <v>1</v>
      </c>
      <c r="M2064" s="24" t="str">
        <f>VLOOKUP(L2064,mês!A:B,2,0)</f>
        <v>Janeiro</v>
      </c>
      <c r="N2064" s="24" t="e">
        <f t="shared" si="135"/>
        <v>#VALUE!</v>
      </c>
    </row>
    <row r="2065" spans="10:14" ht="57" customHeight="1" x14ac:dyDescent="0.2">
      <c r="J2065" s="29">
        <f t="shared" si="132"/>
        <v>0</v>
      </c>
      <c r="K2065" s="29">
        <f t="shared" si="133"/>
        <v>0</v>
      </c>
      <c r="L2065" s="24">
        <f t="shared" si="134"/>
        <v>1</v>
      </c>
      <c r="M2065" s="24" t="str">
        <f>VLOOKUP(L2065,mês!A:B,2,0)</f>
        <v>Janeiro</v>
      </c>
      <c r="N2065" s="24" t="e">
        <f t="shared" si="135"/>
        <v>#VALUE!</v>
      </c>
    </row>
    <row r="2066" spans="10:14" ht="57" customHeight="1" x14ac:dyDescent="0.2">
      <c r="J2066" s="29">
        <f t="shared" si="132"/>
        <v>0</v>
      </c>
      <c r="K2066" s="29">
        <f t="shared" si="133"/>
        <v>0</v>
      </c>
      <c r="L2066" s="24">
        <f t="shared" si="134"/>
        <v>1</v>
      </c>
      <c r="M2066" s="24" t="str">
        <f>VLOOKUP(L2066,mês!A:B,2,0)</f>
        <v>Janeiro</v>
      </c>
      <c r="N2066" s="24" t="e">
        <f t="shared" si="135"/>
        <v>#VALUE!</v>
      </c>
    </row>
    <row r="2067" spans="10:14" ht="57" customHeight="1" x14ac:dyDescent="0.2">
      <c r="J2067" s="29">
        <f t="shared" si="132"/>
        <v>0</v>
      </c>
      <c r="K2067" s="29">
        <f t="shared" si="133"/>
        <v>0</v>
      </c>
      <c r="L2067" s="24">
        <f t="shared" si="134"/>
        <v>1</v>
      </c>
      <c r="M2067" s="24" t="str">
        <f>VLOOKUP(L2067,mês!A:B,2,0)</f>
        <v>Janeiro</v>
      </c>
      <c r="N2067" s="24" t="e">
        <f t="shared" si="135"/>
        <v>#VALUE!</v>
      </c>
    </row>
    <row r="2068" spans="10:14" ht="57" customHeight="1" x14ac:dyDescent="0.2">
      <c r="J2068" s="29">
        <f t="shared" si="132"/>
        <v>0</v>
      </c>
      <c r="K2068" s="29">
        <f t="shared" si="133"/>
        <v>0</v>
      </c>
      <c r="L2068" s="24">
        <f t="shared" si="134"/>
        <v>1</v>
      </c>
      <c r="M2068" s="24" t="str">
        <f>VLOOKUP(L2068,mês!A:B,2,0)</f>
        <v>Janeiro</v>
      </c>
      <c r="N2068" s="24" t="e">
        <f t="shared" si="135"/>
        <v>#VALUE!</v>
      </c>
    </row>
    <row r="2069" spans="10:14" ht="57" customHeight="1" x14ac:dyDescent="0.2">
      <c r="J2069" s="29">
        <f t="shared" si="132"/>
        <v>0</v>
      </c>
      <c r="K2069" s="29">
        <f t="shared" si="133"/>
        <v>0</v>
      </c>
      <c r="L2069" s="24">
        <f t="shared" si="134"/>
        <v>1</v>
      </c>
      <c r="M2069" s="24" t="str">
        <f>VLOOKUP(L2069,mês!A:B,2,0)</f>
        <v>Janeiro</v>
      </c>
      <c r="N2069" s="24" t="e">
        <f t="shared" si="135"/>
        <v>#VALUE!</v>
      </c>
    </row>
    <row r="2070" spans="10:14" ht="57" customHeight="1" x14ac:dyDescent="0.2">
      <c r="J2070" s="29">
        <f t="shared" si="132"/>
        <v>0</v>
      </c>
      <c r="K2070" s="29">
        <f t="shared" si="133"/>
        <v>0</v>
      </c>
      <c r="L2070" s="24">
        <f t="shared" si="134"/>
        <v>1</v>
      </c>
      <c r="M2070" s="24" t="str">
        <f>VLOOKUP(L2070,mês!A:B,2,0)</f>
        <v>Janeiro</v>
      </c>
      <c r="N2070" s="24" t="e">
        <f t="shared" si="135"/>
        <v>#VALUE!</v>
      </c>
    </row>
    <row r="2071" spans="10:14" ht="57" customHeight="1" x14ac:dyDescent="0.2">
      <c r="J2071" s="29">
        <f t="shared" si="132"/>
        <v>0</v>
      </c>
      <c r="K2071" s="29">
        <f t="shared" si="133"/>
        <v>0</v>
      </c>
      <c r="L2071" s="24">
        <f t="shared" si="134"/>
        <v>1</v>
      </c>
      <c r="M2071" s="24" t="str">
        <f>VLOOKUP(L2071,mês!A:B,2,0)</f>
        <v>Janeiro</v>
      </c>
      <c r="N2071" s="24" t="e">
        <f t="shared" si="135"/>
        <v>#VALUE!</v>
      </c>
    </row>
    <row r="2072" spans="10:14" ht="57" customHeight="1" x14ac:dyDescent="0.2">
      <c r="J2072" s="29">
        <f t="shared" si="132"/>
        <v>0</v>
      </c>
      <c r="K2072" s="29">
        <f t="shared" si="133"/>
        <v>0</v>
      </c>
      <c r="L2072" s="24">
        <f t="shared" si="134"/>
        <v>1</v>
      </c>
      <c r="M2072" s="24" t="str">
        <f>VLOOKUP(L2072,mês!A:B,2,0)</f>
        <v>Janeiro</v>
      </c>
      <c r="N2072" s="24" t="e">
        <f t="shared" si="135"/>
        <v>#VALUE!</v>
      </c>
    </row>
    <row r="2073" spans="10:14" ht="57" customHeight="1" x14ac:dyDescent="0.2">
      <c r="J2073" s="29">
        <f t="shared" si="132"/>
        <v>0</v>
      </c>
      <c r="K2073" s="29">
        <f t="shared" si="133"/>
        <v>0</v>
      </c>
      <c r="L2073" s="24">
        <f t="shared" si="134"/>
        <v>1</v>
      </c>
      <c r="M2073" s="24" t="str">
        <f>VLOOKUP(L2073,mês!A:B,2,0)</f>
        <v>Janeiro</v>
      </c>
      <c r="N2073" s="24" t="e">
        <f t="shared" si="135"/>
        <v>#VALUE!</v>
      </c>
    </row>
    <row r="2074" spans="10:14" ht="57" customHeight="1" x14ac:dyDescent="0.2">
      <c r="J2074" s="29">
        <f t="shared" si="132"/>
        <v>0</v>
      </c>
      <c r="K2074" s="29">
        <f t="shared" si="133"/>
        <v>0</v>
      </c>
      <c r="L2074" s="24">
        <f t="shared" si="134"/>
        <v>1</v>
      </c>
      <c r="M2074" s="24" t="str">
        <f>VLOOKUP(L2074,mês!A:B,2,0)</f>
        <v>Janeiro</v>
      </c>
      <c r="N2074" s="24" t="e">
        <f t="shared" si="135"/>
        <v>#VALUE!</v>
      </c>
    </row>
    <row r="2075" spans="10:14" ht="57" customHeight="1" x14ac:dyDescent="0.2">
      <c r="J2075" s="29">
        <f t="shared" si="132"/>
        <v>0</v>
      </c>
      <c r="K2075" s="29">
        <f t="shared" si="133"/>
        <v>0</v>
      </c>
      <c r="L2075" s="24">
        <f t="shared" si="134"/>
        <v>1</v>
      </c>
      <c r="M2075" s="24" t="str">
        <f>VLOOKUP(L2075,mês!A:B,2,0)</f>
        <v>Janeiro</v>
      </c>
      <c r="N2075" s="24" t="e">
        <f t="shared" si="135"/>
        <v>#VALUE!</v>
      </c>
    </row>
    <row r="2076" spans="10:14" ht="57" customHeight="1" x14ac:dyDescent="0.2">
      <c r="J2076" s="29">
        <f t="shared" si="132"/>
        <v>0</v>
      </c>
      <c r="K2076" s="29">
        <f t="shared" si="133"/>
        <v>0</v>
      </c>
      <c r="L2076" s="24">
        <f t="shared" si="134"/>
        <v>1</v>
      </c>
      <c r="M2076" s="24" t="str">
        <f>VLOOKUP(L2076,mês!A:B,2,0)</f>
        <v>Janeiro</v>
      </c>
      <c r="N2076" s="24" t="e">
        <f t="shared" si="135"/>
        <v>#VALUE!</v>
      </c>
    </row>
    <row r="2077" spans="10:14" ht="57" customHeight="1" x14ac:dyDescent="0.2">
      <c r="J2077" s="29">
        <f t="shared" si="132"/>
        <v>0</v>
      </c>
      <c r="K2077" s="29">
        <f t="shared" si="133"/>
        <v>0</v>
      </c>
      <c r="L2077" s="24">
        <f t="shared" si="134"/>
        <v>1</v>
      </c>
      <c r="M2077" s="24" t="str">
        <f>VLOOKUP(L2077,mês!A:B,2,0)</f>
        <v>Janeiro</v>
      </c>
      <c r="N2077" s="24" t="e">
        <f t="shared" si="135"/>
        <v>#VALUE!</v>
      </c>
    </row>
    <row r="2078" spans="10:14" ht="57" customHeight="1" x14ac:dyDescent="0.2">
      <c r="J2078" s="29">
        <f t="shared" si="132"/>
        <v>0</v>
      </c>
      <c r="K2078" s="29">
        <f t="shared" si="133"/>
        <v>0</v>
      </c>
      <c r="L2078" s="24">
        <f t="shared" si="134"/>
        <v>1</v>
      </c>
      <c r="M2078" s="24" t="str">
        <f>VLOOKUP(L2078,mês!A:B,2,0)</f>
        <v>Janeiro</v>
      </c>
      <c r="N2078" s="24" t="e">
        <f t="shared" si="135"/>
        <v>#VALUE!</v>
      </c>
    </row>
    <row r="2079" spans="10:14" ht="57" customHeight="1" x14ac:dyDescent="0.2">
      <c r="J2079" s="29">
        <f t="shared" si="132"/>
        <v>0</v>
      </c>
      <c r="K2079" s="29">
        <f t="shared" si="133"/>
        <v>0</v>
      </c>
      <c r="L2079" s="24">
        <f t="shared" si="134"/>
        <v>1</v>
      </c>
      <c r="M2079" s="24" t="str">
        <f>VLOOKUP(L2079,mês!A:B,2,0)</f>
        <v>Janeiro</v>
      </c>
      <c r="N2079" s="24" t="e">
        <f t="shared" si="135"/>
        <v>#VALUE!</v>
      </c>
    </row>
    <row r="2080" spans="10:14" ht="57" customHeight="1" x14ac:dyDescent="0.2">
      <c r="J2080" s="29">
        <f t="shared" si="132"/>
        <v>0</v>
      </c>
      <c r="K2080" s="29">
        <f t="shared" si="133"/>
        <v>0</v>
      </c>
      <c r="L2080" s="24">
        <f t="shared" si="134"/>
        <v>1</v>
      </c>
      <c r="M2080" s="24" t="str">
        <f>VLOOKUP(L2080,mês!A:B,2,0)</f>
        <v>Janeiro</v>
      </c>
      <c r="N2080" s="24" t="e">
        <f t="shared" si="135"/>
        <v>#VALUE!</v>
      </c>
    </row>
    <row r="2081" spans="10:14" ht="57" customHeight="1" x14ac:dyDescent="0.2">
      <c r="J2081" s="29">
        <f t="shared" si="132"/>
        <v>0</v>
      </c>
      <c r="K2081" s="29">
        <f t="shared" si="133"/>
        <v>0</v>
      </c>
      <c r="L2081" s="24">
        <f t="shared" si="134"/>
        <v>1</v>
      </c>
      <c r="M2081" s="24" t="str">
        <f>VLOOKUP(L2081,mês!A:B,2,0)</f>
        <v>Janeiro</v>
      </c>
      <c r="N2081" s="24" t="e">
        <f t="shared" si="135"/>
        <v>#VALUE!</v>
      </c>
    </row>
    <row r="2082" spans="10:14" ht="57" customHeight="1" x14ac:dyDescent="0.2">
      <c r="J2082" s="29">
        <f t="shared" si="132"/>
        <v>0</v>
      </c>
      <c r="K2082" s="29">
        <f t="shared" si="133"/>
        <v>0</v>
      </c>
      <c r="L2082" s="24">
        <f t="shared" si="134"/>
        <v>1</v>
      </c>
      <c r="M2082" s="24" t="str">
        <f>VLOOKUP(L2082,mês!A:B,2,0)</f>
        <v>Janeiro</v>
      </c>
      <c r="N2082" s="24" t="e">
        <f t="shared" si="135"/>
        <v>#VALUE!</v>
      </c>
    </row>
    <row r="2083" spans="10:14" ht="57" customHeight="1" x14ac:dyDescent="0.2">
      <c r="J2083" s="29">
        <f t="shared" si="132"/>
        <v>0</v>
      </c>
      <c r="K2083" s="29">
        <f t="shared" si="133"/>
        <v>0</v>
      </c>
      <c r="L2083" s="24">
        <f t="shared" si="134"/>
        <v>1</v>
      </c>
      <c r="M2083" s="24" t="str">
        <f>VLOOKUP(L2083,mês!A:B,2,0)</f>
        <v>Janeiro</v>
      </c>
      <c r="N2083" s="24" t="e">
        <f t="shared" si="135"/>
        <v>#VALUE!</v>
      </c>
    </row>
    <row r="2084" spans="10:14" ht="57" customHeight="1" x14ac:dyDescent="0.2">
      <c r="J2084" s="29">
        <f t="shared" si="132"/>
        <v>0</v>
      </c>
      <c r="K2084" s="29">
        <f t="shared" si="133"/>
        <v>0</v>
      </c>
      <c r="L2084" s="24">
        <f t="shared" si="134"/>
        <v>1</v>
      </c>
      <c r="M2084" s="24" t="str">
        <f>VLOOKUP(L2084,mês!A:B,2,0)</f>
        <v>Janeiro</v>
      </c>
      <c r="N2084" s="24" t="e">
        <f t="shared" si="135"/>
        <v>#VALUE!</v>
      </c>
    </row>
    <row r="2085" spans="10:14" ht="57" customHeight="1" x14ac:dyDescent="0.2">
      <c r="J2085" s="29">
        <f t="shared" si="132"/>
        <v>0</v>
      </c>
      <c r="K2085" s="29">
        <f t="shared" si="133"/>
        <v>0</v>
      </c>
      <c r="L2085" s="24">
        <f t="shared" si="134"/>
        <v>1</v>
      </c>
      <c r="M2085" s="24" t="str">
        <f>VLOOKUP(L2085,mês!A:B,2,0)</f>
        <v>Janeiro</v>
      </c>
      <c r="N2085" s="24" t="e">
        <f t="shared" si="135"/>
        <v>#VALUE!</v>
      </c>
    </row>
    <row r="2086" spans="10:14" ht="57" customHeight="1" x14ac:dyDescent="0.2">
      <c r="J2086" s="29">
        <f t="shared" si="132"/>
        <v>0</v>
      </c>
      <c r="K2086" s="29">
        <f t="shared" si="133"/>
        <v>0</v>
      </c>
      <c r="L2086" s="24">
        <f t="shared" si="134"/>
        <v>1</v>
      </c>
      <c r="M2086" s="24" t="str">
        <f>VLOOKUP(L2086,mês!A:B,2,0)</f>
        <v>Janeiro</v>
      </c>
      <c r="N2086" s="24" t="e">
        <f t="shared" si="135"/>
        <v>#VALUE!</v>
      </c>
    </row>
    <row r="2087" spans="10:14" ht="57" customHeight="1" x14ac:dyDescent="0.2">
      <c r="J2087" s="29">
        <f t="shared" si="132"/>
        <v>0</v>
      </c>
      <c r="K2087" s="29">
        <f t="shared" si="133"/>
        <v>0</v>
      </c>
      <c r="L2087" s="24">
        <f t="shared" si="134"/>
        <v>1</v>
      </c>
      <c r="M2087" s="24" t="str">
        <f>VLOOKUP(L2087,mês!A:B,2,0)</f>
        <v>Janeiro</v>
      </c>
      <c r="N2087" s="24" t="e">
        <f t="shared" si="135"/>
        <v>#VALUE!</v>
      </c>
    </row>
    <row r="2088" spans="10:14" ht="57" customHeight="1" x14ac:dyDescent="0.2">
      <c r="J2088" s="29">
        <f t="shared" si="132"/>
        <v>0</v>
      </c>
      <c r="K2088" s="29">
        <f t="shared" si="133"/>
        <v>0</v>
      </c>
      <c r="L2088" s="24">
        <f t="shared" si="134"/>
        <v>1</v>
      </c>
      <c r="M2088" s="24" t="str">
        <f>VLOOKUP(L2088,mês!A:B,2,0)</f>
        <v>Janeiro</v>
      </c>
      <c r="N2088" s="24" t="e">
        <f t="shared" si="135"/>
        <v>#VALUE!</v>
      </c>
    </row>
    <row r="2089" spans="10:14" ht="57" customHeight="1" x14ac:dyDescent="0.2">
      <c r="J2089" s="29">
        <f t="shared" si="132"/>
        <v>0</v>
      </c>
      <c r="K2089" s="29">
        <f t="shared" si="133"/>
        <v>0</v>
      </c>
      <c r="L2089" s="24">
        <f t="shared" si="134"/>
        <v>1</v>
      </c>
      <c r="M2089" s="24" t="str">
        <f>VLOOKUP(L2089,mês!A:B,2,0)</f>
        <v>Janeiro</v>
      </c>
      <c r="N2089" s="24" t="e">
        <f t="shared" si="135"/>
        <v>#VALUE!</v>
      </c>
    </row>
    <row r="2090" spans="10:14" ht="57" customHeight="1" x14ac:dyDescent="0.2">
      <c r="J2090" s="29">
        <f t="shared" si="132"/>
        <v>0</v>
      </c>
      <c r="K2090" s="29">
        <f t="shared" si="133"/>
        <v>0</v>
      </c>
      <c r="L2090" s="24">
        <f t="shared" si="134"/>
        <v>1</v>
      </c>
      <c r="M2090" s="24" t="str">
        <f>VLOOKUP(L2090,mês!A:B,2,0)</f>
        <v>Janeiro</v>
      </c>
      <c r="N2090" s="24" t="e">
        <f t="shared" si="135"/>
        <v>#VALUE!</v>
      </c>
    </row>
    <row r="2091" spans="10:14" ht="57" customHeight="1" x14ac:dyDescent="0.2">
      <c r="J2091" s="29">
        <f t="shared" si="132"/>
        <v>0</v>
      </c>
      <c r="K2091" s="29">
        <f t="shared" si="133"/>
        <v>0</v>
      </c>
      <c r="L2091" s="24">
        <f t="shared" si="134"/>
        <v>1</v>
      </c>
      <c r="M2091" s="24" t="str">
        <f>VLOOKUP(L2091,mês!A:B,2,0)</f>
        <v>Janeiro</v>
      </c>
      <c r="N2091" s="24" t="e">
        <f t="shared" si="135"/>
        <v>#VALUE!</v>
      </c>
    </row>
    <row r="2092" spans="10:14" ht="57" customHeight="1" x14ac:dyDescent="0.2">
      <c r="J2092" s="29">
        <f t="shared" si="132"/>
        <v>0</v>
      </c>
      <c r="K2092" s="29">
        <f t="shared" si="133"/>
        <v>0</v>
      </c>
      <c r="L2092" s="24">
        <f t="shared" si="134"/>
        <v>1</v>
      </c>
      <c r="M2092" s="24" t="str">
        <f>VLOOKUP(L2092,mês!A:B,2,0)</f>
        <v>Janeiro</v>
      </c>
      <c r="N2092" s="24" t="e">
        <f t="shared" si="135"/>
        <v>#VALUE!</v>
      </c>
    </row>
    <row r="2093" spans="10:14" ht="57" customHeight="1" x14ac:dyDescent="0.2">
      <c r="J2093" s="29">
        <f t="shared" si="132"/>
        <v>0</v>
      </c>
      <c r="K2093" s="29">
        <f t="shared" si="133"/>
        <v>0</v>
      </c>
      <c r="L2093" s="24">
        <f t="shared" si="134"/>
        <v>1</v>
      </c>
      <c r="M2093" s="24" t="str">
        <f>VLOOKUP(L2093,mês!A:B,2,0)</f>
        <v>Janeiro</v>
      </c>
      <c r="N2093" s="24" t="e">
        <f t="shared" si="135"/>
        <v>#VALUE!</v>
      </c>
    </row>
    <row r="2094" spans="10:14" ht="57" customHeight="1" x14ac:dyDescent="0.2">
      <c r="J2094" s="29">
        <f t="shared" si="132"/>
        <v>0</v>
      </c>
      <c r="K2094" s="29">
        <f t="shared" si="133"/>
        <v>0</v>
      </c>
      <c r="L2094" s="24">
        <f t="shared" si="134"/>
        <v>1</v>
      </c>
      <c r="M2094" s="24" t="str">
        <f>VLOOKUP(L2094,mês!A:B,2,0)</f>
        <v>Janeiro</v>
      </c>
      <c r="N2094" s="24" t="e">
        <f t="shared" si="135"/>
        <v>#VALUE!</v>
      </c>
    </row>
    <row r="2095" spans="10:14" ht="57" customHeight="1" x14ac:dyDescent="0.2">
      <c r="J2095" s="29">
        <f t="shared" si="132"/>
        <v>0</v>
      </c>
      <c r="K2095" s="29">
        <f t="shared" si="133"/>
        <v>0</v>
      </c>
      <c r="L2095" s="24">
        <f t="shared" si="134"/>
        <v>1</v>
      </c>
      <c r="M2095" s="24" t="str">
        <f>VLOOKUP(L2095,mês!A:B,2,0)</f>
        <v>Janeiro</v>
      </c>
      <c r="N2095" s="24" t="e">
        <f t="shared" si="135"/>
        <v>#VALUE!</v>
      </c>
    </row>
    <row r="2096" spans="10:14" ht="57" customHeight="1" x14ac:dyDescent="0.2">
      <c r="J2096" s="29">
        <f t="shared" si="132"/>
        <v>0</v>
      </c>
      <c r="K2096" s="29">
        <f t="shared" si="133"/>
        <v>0</v>
      </c>
      <c r="L2096" s="24">
        <f t="shared" si="134"/>
        <v>1</v>
      </c>
      <c r="M2096" s="24" t="str">
        <f>VLOOKUP(L2096,mês!A:B,2,0)</f>
        <v>Janeiro</v>
      </c>
      <c r="N2096" s="24" t="e">
        <f t="shared" si="135"/>
        <v>#VALUE!</v>
      </c>
    </row>
    <row r="2097" spans="10:14" ht="57" customHeight="1" x14ac:dyDescent="0.2">
      <c r="J2097" s="29">
        <f t="shared" si="132"/>
        <v>0</v>
      </c>
      <c r="K2097" s="29">
        <f t="shared" si="133"/>
        <v>0</v>
      </c>
      <c r="L2097" s="24">
        <f t="shared" si="134"/>
        <v>1</v>
      </c>
      <c r="M2097" s="24" t="str">
        <f>VLOOKUP(L2097,mês!A:B,2,0)</f>
        <v>Janeiro</v>
      </c>
      <c r="N2097" s="24" t="e">
        <f t="shared" si="135"/>
        <v>#VALUE!</v>
      </c>
    </row>
    <row r="2098" spans="10:14" ht="57" customHeight="1" x14ac:dyDescent="0.2">
      <c r="J2098" s="29">
        <f t="shared" si="132"/>
        <v>0</v>
      </c>
      <c r="K2098" s="29">
        <f t="shared" si="133"/>
        <v>0</v>
      </c>
      <c r="L2098" s="24">
        <f t="shared" si="134"/>
        <v>1</v>
      </c>
      <c r="M2098" s="24" t="str">
        <f>VLOOKUP(L2098,mês!A:B,2,0)</f>
        <v>Janeiro</v>
      </c>
      <c r="N2098" s="24" t="e">
        <f t="shared" si="135"/>
        <v>#VALUE!</v>
      </c>
    </row>
    <row r="2099" spans="10:14" ht="57" customHeight="1" x14ac:dyDescent="0.2">
      <c r="J2099" s="29">
        <f t="shared" si="132"/>
        <v>0</v>
      </c>
      <c r="K2099" s="29">
        <f t="shared" si="133"/>
        <v>0</v>
      </c>
      <c r="L2099" s="24">
        <f t="shared" si="134"/>
        <v>1</v>
      </c>
      <c r="M2099" s="24" t="str">
        <f>VLOOKUP(L2099,mês!A:B,2,0)</f>
        <v>Janeiro</v>
      </c>
      <c r="N2099" s="24" t="e">
        <f t="shared" si="135"/>
        <v>#VALUE!</v>
      </c>
    </row>
    <row r="2100" spans="10:14" ht="57" customHeight="1" x14ac:dyDescent="0.2">
      <c r="J2100" s="29">
        <f t="shared" si="132"/>
        <v>0</v>
      </c>
      <c r="K2100" s="29">
        <f t="shared" si="133"/>
        <v>0</v>
      </c>
      <c r="L2100" s="24">
        <f t="shared" si="134"/>
        <v>1</v>
      </c>
      <c r="M2100" s="24" t="str">
        <f>VLOOKUP(L2100,mês!A:B,2,0)</f>
        <v>Janeiro</v>
      </c>
      <c r="N2100" s="24" t="e">
        <f t="shared" si="135"/>
        <v>#VALUE!</v>
      </c>
    </row>
    <row r="2101" spans="10:14" ht="57" customHeight="1" x14ac:dyDescent="0.2">
      <c r="J2101" s="29">
        <f t="shared" si="132"/>
        <v>0</v>
      </c>
      <c r="K2101" s="29">
        <f t="shared" si="133"/>
        <v>0</v>
      </c>
      <c r="L2101" s="24">
        <f t="shared" si="134"/>
        <v>1</v>
      </c>
      <c r="M2101" s="24" t="str">
        <f>VLOOKUP(L2101,mês!A:B,2,0)</f>
        <v>Janeiro</v>
      </c>
      <c r="N2101" s="24" t="e">
        <f t="shared" si="135"/>
        <v>#VALUE!</v>
      </c>
    </row>
    <row r="2102" spans="10:14" ht="57" customHeight="1" x14ac:dyDescent="0.2">
      <c r="J2102" s="29">
        <f t="shared" si="132"/>
        <v>0</v>
      </c>
      <c r="K2102" s="29">
        <f t="shared" si="133"/>
        <v>0</v>
      </c>
      <c r="L2102" s="24">
        <f t="shared" si="134"/>
        <v>1</v>
      </c>
      <c r="M2102" s="24" t="str">
        <f>VLOOKUP(L2102,mês!A:B,2,0)</f>
        <v>Janeiro</v>
      </c>
      <c r="N2102" s="24" t="e">
        <f t="shared" si="135"/>
        <v>#VALUE!</v>
      </c>
    </row>
    <row r="2103" spans="10:14" ht="57" customHeight="1" x14ac:dyDescent="0.2">
      <c r="J2103" s="29">
        <f t="shared" si="132"/>
        <v>0</v>
      </c>
      <c r="K2103" s="29">
        <f t="shared" si="133"/>
        <v>0</v>
      </c>
      <c r="L2103" s="24">
        <f t="shared" si="134"/>
        <v>1</v>
      </c>
      <c r="M2103" s="24" t="str">
        <f>VLOOKUP(L2103,mês!A:B,2,0)</f>
        <v>Janeiro</v>
      </c>
      <c r="N2103" s="24" t="e">
        <f t="shared" si="135"/>
        <v>#VALUE!</v>
      </c>
    </row>
    <row r="2104" spans="10:14" ht="57" customHeight="1" x14ac:dyDescent="0.2">
      <c r="J2104" s="29">
        <f t="shared" si="132"/>
        <v>0</v>
      </c>
      <c r="K2104" s="29">
        <f t="shared" si="133"/>
        <v>0</v>
      </c>
      <c r="L2104" s="24">
        <f t="shared" si="134"/>
        <v>1</v>
      </c>
      <c r="M2104" s="24" t="str">
        <f>VLOOKUP(L2104,mês!A:B,2,0)</f>
        <v>Janeiro</v>
      </c>
      <c r="N2104" s="24" t="e">
        <f t="shared" si="135"/>
        <v>#VALUE!</v>
      </c>
    </row>
    <row r="2105" spans="10:14" ht="57" customHeight="1" x14ac:dyDescent="0.2">
      <c r="J2105" s="29">
        <f t="shared" si="132"/>
        <v>0</v>
      </c>
      <c r="K2105" s="29">
        <f t="shared" si="133"/>
        <v>0</v>
      </c>
      <c r="L2105" s="24">
        <f t="shared" si="134"/>
        <v>1</v>
      </c>
      <c r="M2105" s="24" t="str">
        <f>VLOOKUP(L2105,mês!A:B,2,0)</f>
        <v>Janeiro</v>
      </c>
      <c r="N2105" s="24" t="e">
        <f t="shared" si="135"/>
        <v>#VALUE!</v>
      </c>
    </row>
    <row r="2106" spans="10:14" ht="57" customHeight="1" x14ac:dyDescent="0.2">
      <c r="J2106" s="29">
        <f t="shared" si="132"/>
        <v>0</v>
      </c>
      <c r="K2106" s="29">
        <f t="shared" si="133"/>
        <v>0</v>
      </c>
      <c r="L2106" s="24">
        <f t="shared" si="134"/>
        <v>1</v>
      </c>
      <c r="M2106" s="24" t="str">
        <f>VLOOKUP(L2106,mês!A:B,2,0)</f>
        <v>Janeiro</v>
      </c>
      <c r="N2106" s="24" t="e">
        <f t="shared" si="135"/>
        <v>#VALUE!</v>
      </c>
    </row>
    <row r="2107" spans="10:14" ht="57" customHeight="1" x14ac:dyDescent="0.2">
      <c r="J2107" s="29">
        <f t="shared" si="132"/>
        <v>0</v>
      </c>
      <c r="K2107" s="29">
        <f t="shared" si="133"/>
        <v>0</v>
      </c>
      <c r="L2107" s="24">
        <f t="shared" si="134"/>
        <v>1</v>
      </c>
      <c r="M2107" s="24" t="str">
        <f>VLOOKUP(L2107,mês!A:B,2,0)</f>
        <v>Janeiro</v>
      </c>
      <c r="N2107" s="24" t="e">
        <f t="shared" si="135"/>
        <v>#VALUE!</v>
      </c>
    </row>
    <row r="2108" spans="10:14" ht="57" customHeight="1" x14ac:dyDescent="0.2">
      <c r="J2108" s="29">
        <f t="shared" si="132"/>
        <v>0</v>
      </c>
      <c r="K2108" s="29">
        <f t="shared" si="133"/>
        <v>0</v>
      </c>
      <c r="L2108" s="24">
        <f t="shared" si="134"/>
        <v>1</v>
      </c>
      <c r="M2108" s="24" t="str">
        <f>VLOOKUP(L2108,mês!A:B,2,0)</f>
        <v>Janeiro</v>
      </c>
      <c r="N2108" s="24" t="e">
        <f t="shared" si="135"/>
        <v>#VALUE!</v>
      </c>
    </row>
    <row r="2109" spans="10:14" ht="57" customHeight="1" x14ac:dyDescent="0.2">
      <c r="J2109" s="29">
        <f t="shared" ref="J2109:J2172" si="136">IF(G2109="Não",0,H2109)</f>
        <v>0</v>
      </c>
      <c r="K2109" s="29">
        <f t="shared" ref="K2109:K2172" si="137">IF(G2109="Não",H2109,0)</f>
        <v>0</v>
      </c>
      <c r="L2109" s="24">
        <f t="shared" ref="L2109:L2172" si="138">MONTH(B2109)</f>
        <v>1</v>
      </c>
      <c r="M2109" s="24" t="str">
        <f>VLOOKUP(L2109,mês!A:B,2,0)</f>
        <v>Janeiro</v>
      </c>
      <c r="N2109" s="24" t="e">
        <f t="shared" ref="N2109:N2172" si="139">LEFT(A2109,SEARCH("-",A2109)-1)</f>
        <v>#VALUE!</v>
      </c>
    </row>
    <row r="2110" spans="10:14" ht="57" customHeight="1" x14ac:dyDescent="0.2">
      <c r="J2110" s="29">
        <f t="shared" si="136"/>
        <v>0</v>
      </c>
      <c r="K2110" s="29">
        <f t="shared" si="137"/>
        <v>0</v>
      </c>
      <c r="L2110" s="24">
        <f t="shared" si="138"/>
        <v>1</v>
      </c>
      <c r="M2110" s="24" t="str">
        <f>VLOOKUP(L2110,mês!A:B,2,0)</f>
        <v>Janeiro</v>
      </c>
      <c r="N2110" s="24" t="e">
        <f t="shared" si="139"/>
        <v>#VALUE!</v>
      </c>
    </row>
    <row r="2111" spans="10:14" ht="57" customHeight="1" x14ac:dyDescent="0.2">
      <c r="J2111" s="29">
        <f t="shared" si="136"/>
        <v>0</v>
      </c>
      <c r="K2111" s="29">
        <f t="shared" si="137"/>
        <v>0</v>
      </c>
      <c r="L2111" s="24">
        <f t="shared" si="138"/>
        <v>1</v>
      </c>
      <c r="M2111" s="24" t="str">
        <f>VLOOKUP(L2111,mês!A:B,2,0)</f>
        <v>Janeiro</v>
      </c>
      <c r="N2111" s="24" t="e">
        <f t="shared" si="139"/>
        <v>#VALUE!</v>
      </c>
    </row>
    <row r="2112" spans="10:14" ht="57" customHeight="1" x14ac:dyDescent="0.2">
      <c r="J2112" s="29">
        <f t="shared" si="136"/>
        <v>0</v>
      </c>
      <c r="K2112" s="29">
        <f t="shared" si="137"/>
        <v>0</v>
      </c>
      <c r="L2112" s="24">
        <f t="shared" si="138"/>
        <v>1</v>
      </c>
      <c r="M2112" s="24" t="str">
        <f>VLOOKUP(L2112,mês!A:B,2,0)</f>
        <v>Janeiro</v>
      </c>
      <c r="N2112" s="24" t="e">
        <f t="shared" si="139"/>
        <v>#VALUE!</v>
      </c>
    </row>
    <row r="2113" spans="10:14" ht="57" customHeight="1" x14ac:dyDescent="0.2">
      <c r="J2113" s="29">
        <f t="shared" si="136"/>
        <v>0</v>
      </c>
      <c r="K2113" s="29">
        <f t="shared" si="137"/>
        <v>0</v>
      </c>
      <c r="L2113" s="24">
        <f t="shared" si="138"/>
        <v>1</v>
      </c>
      <c r="M2113" s="24" t="str">
        <f>VLOOKUP(L2113,mês!A:B,2,0)</f>
        <v>Janeiro</v>
      </c>
      <c r="N2113" s="24" t="e">
        <f t="shared" si="139"/>
        <v>#VALUE!</v>
      </c>
    </row>
    <row r="2114" spans="10:14" ht="57" customHeight="1" x14ac:dyDescent="0.2">
      <c r="J2114" s="29">
        <f t="shared" si="136"/>
        <v>0</v>
      </c>
      <c r="K2114" s="29">
        <f t="shared" si="137"/>
        <v>0</v>
      </c>
      <c r="L2114" s="24">
        <f t="shared" si="138"/>
        <v>1</v>
      </c>
      <c r="M2114" s="24" t="str">
        <f>VLOOKUP(L2114,mês!A:B,2,0)</f>
        <v>Janeiro</v>
      </c>
      <c r="N2114" s="24" t="e">
        <f t="shared" si="139"/>
        <v>#VALUE!</v>
      </c>
    </row>
    <row r="2115" spans="10:14" ht="57" customHeight="1" x14ac:dyDescent="0.2">
      <c r="J2115" s="29">
        <f t="shared" si="136"/>
        <v>0</v>
      </c>
      <c r="K2115" s="29">
        <f t="shared" si="137"/>
        <v>0</v>
      </c>
      <c r="L2115" s="24">
        <f t="shared" si="138"/>
        <v>1</v>
      </c>
      <c r="M2115" s="24" t="str">
        <f>VLOOKUP(L2115,mês!A:B,2,0)</f>
        <v>Janeiro</v>
      </c>
      <c r="N2115" s="24" t="e">
        <f t="shared" si="139"/>
        <v>#VALUE!</v>
      </c>
    </row>
    <row r="2116" spans="10:14" ht="57" customHeight="1" x14ac:dyDescent="0.2">
      <c r="J2116" s="29">
        <f t="shared" si="136"/>
        <v>0</v>
      </c>
      <c r="K2116" s="29">
        <f t="shared" si="137"/>
        <v>0</v>
      </c>
      <c r="L2116" s="24">
        <f t="shared" si="138"/>
        <v>1</v>
      </c>
      <c r="M2116" s="24" t="str">
        <f>VLOOKUP(L2116,mês!A:B,2,0)</f>
        <v>Janeiro</v>
      </c>
      <c r="N2116" s="24" t="e">
        <f t="shared" si="139"/>
        <v>#VALUE!</v>
      </c>
    </row>
    <row r="2117" spans="10:14" ht="57" customHeight="1" x14ac:dyDescent="0.2">
      <c r="J2117" s="29">
        <f t="shared" si="136"/>
        <v>0</v>
      </c>
      <c r="K2117" s="29">
        <f t="shared" si="137"/>
        <v>0</v>
      </c>
      <c r="L2117" s="24">
        <f t="shared" si="138"/>
        <v>1</v>
      </c>
      <c r="M2117" s="24" t="str">
        <f>VLOOKUP(L2117,mês!A:B,2,0)</f>
        <v>Janeiro</v>
      </c>
      <c r="N2117" s="24" t="e">
        <f t="shared" si="139"/>
        <v>#VALUE!</v>
      </c>
    </row>
    <row r="2118" spans="10:14" ht="57" customHeight="1" x14ac:dyDescent="0.2">
      <c r="J2118" s="29">
        <f t="shared" si="136"/>
        <v>0</v>
      </c>
      <c r="K2118" s="29">
        <f t="shared" si="137"/>
        <v>0</v>
      </c>
      <c r="L2118" s="24">
        <f t="shared" si="138"/>
        <v>1</v>
      </c>
      <c r="M2118" s="24" t="str">
        <f>VLOOKUP(L2118,mês!A:B,2,0)</f>
        <v>Janeiro</v>
      </c>
      <c r="N2118" s="24" t="e">
        <f t="shared" si="139"/>
        <v>#VALUE!</v>
      </c>
    </row>
    <row r="2119" spans="10:14" ht="57" customHeight="1" x14ac:dyDescent="0.2">
      <c r="J2119" s="29">
        <f t="shared" si="136"/>
        <v>0</v>
      </c>
      <c r="K2119" s="29">
        <f t="shared" si="137"/>
        <v>0</v>
      </c>
      <c r="L2119" s="24">
        <f t="shared" si="138"/>
        <v>1</v>
      </c>
      <c r="M2119" s="24" t="str">
        <f>VLOOKUP(L2119,mês!A:B,2,0)</f>
        <v>Janeiro</v>
      </c>
      <c r="N2119" s="24" t="e">
        <f t="shared" si="139"/>
        <v>#VALUE!</v>
      </c>
    </row>
    <row r="2120" spans="10:14" ht="57" customHeight="1" x14ac:dyDescent="0.2">
      <c r="J2120" s="29">
        <f t="shared" si="136"/>
        <v>0</v>
      </c>
      <c r="K2120" s="29">
        <f t="shared" si="137"/>
        <v>0</v>
      </c>
      <c r="L2120" s="24">
        <f t="shared" si="138"/>
        <v>1</v>
      </c>
      <c r="M2120" s="24" t="str">
        <f>VLOOKUP(L2120,mês!A:B,2,0)</f>
        <v>Janeiro</v>
      </c>
      <c r="N2120" s="24" t="e">
        <f t="shared" si="139"/>
        <v>#VALUE!</v>
      </c>
    </row>
    <row r="2121" spans="10:14" ht="57" customHeight="1" x14ac:dyDescent="0.2">
      <c r="J2121" s="29">
        <f t="shared" si="136"/>
        <v>0</v>
      </c>
      <c r="K2121" s="29">
        <f t="shared" si="137"/>
        <v>0</v>
      </c>
      <c r="L2121" s="24">
        <f t="shared" si="138"/>
        <v>1</v>
      </c>
      <c r="M2121" s="24" t="str">
        <f>VLOOKUP(L2121,mês!A:B,2,0)</f>
        <v>Janeiro</v>
      </c>
      <c r="N2121" s="24" t="e">
        <f t="shared" si="139"/>
        <v>#VALUE!</v>
      </c>
    </row>
    <row r="2122" spans="10:14" ht="57" customHeight="1" x14ac:dyDescent="0.2">
      <c r="J2122" s="29">
        <f t="shared" si="136"/>
        <v>0</v>
      </c>
      <c r="K2122" s="29">
        <f t="shared" si="137"/>
        <v>0</v>
      </c>
      <c r="L2122" s="24">
        <f t="shared" si="138"/>
        <v>1</v>
      </c>
      <c r="M2122" s="24" t="str">
        <f>VLOOKUP(L2122,mês!A:B,2,0)</f>
        <v>Janeiro</v>
      </c>
      <c r="N2122" s="24" t="e">
        <f t="shared" si="139"/>
        <v>#VALUE!</v>
      </c>
    </row>
    <row r="2123" spans="10:14" ht="57" customHeight="1" x14ac:dyDescent="0.2">
      <c r="J2123" s="29">
        <f t="shared" si="136"/>
        <v>0</v>
      </c>
      <c r="K2123" s="29">
        <f t="shared" si="137"/>
        <v>0</v>
      </c>
      <c r="L2123" s="24">
        <f t="shared" si="138"/>
        <v>1</v>
      </c>
      <c r="M2123" s="24" t="str">
        <f>VLOOKUP(L2123,mês!A:B,2,0)</f>
        <v>Janeiro</v>
      </c>
      <c r="N2123" s="24" t="e">
        <f t="shared" si="139"/>
        <v>#VALUE!</v>
      </c>
    </row>
    <row r="2124" spans="10:14" ht="57" customHeight="1" x14ac:dyDescent="0.2">
      <c r="J2124" s="29">
        <f t="shared" si="136"/>
        <v>0</v>
      </c>
      <c r="K2124" s="29">
        <f t="shared" si="137"/>
        <v>0</v>
      </c>
      <c r="L2124" s="24">
        <f t="shared" si="138"/>
        <v>1</v>
      </c>
      <c r="M2124" s="24" t="str">
        <f>VLOOKUP(L2124,mês!A:B,2,0)</f>
        <v>Janeiro</v>
      </c>
      <c r="N2124" s="24" t="e">
        <f t="shared" si="139"/>
        <v>#VALUE!</v>
      </c>
    </row>
    <row r="2125" spans="10:14" ht="57" customHeight="1" x14ac:dyDescent="0.2">
      <c r="J2125" s="29">
        <f t="shared" si="136"/>
        <v>0</v>
      </c>
      <c r="K2125" s="29">
        <f t="shared" si="137"/>
        <v>0</v>
      </c>
      <c r="L2125" s="24">
        <f t="shared" si="138"/>
        <v>1</v>
      </c>
      <c r="M2125" s="24" t="str">
        <f>VLOOKUP(L2125,mês!A:B,2,0)</f>
        <v>Janeiro</v>
      </c>
      <c r="N2125" s="24" t="e">
        <f t="shared" si="139"/>
        <v>#VALUE!</v>
      </c>
    </row>
    <row r="2126" spans="10:14" ht="57" customHeight="1" x14ac:dyDescent="0.2">
      <c r="J2126" s="29">
        <f t="shared" si="136"/>
        <v>0</v>
      </c>
      <c r="K2126" s="29">
        <f t="shared" si="137"/>
        <v>0</v>
      </c>
      <c r="L2126" s="24">
        <f t="shared" si="138"/>
        <v>1</v>
      </c>
      <c r="M2126" s="24" t="str">
        <f>VLOOKUP(L2126,mês!A:B,2,0)</f>
        <v>Janeiro</v>
      </c>
      <c r="N2126" s="24" t="e">
        <f t="shared" si="139"/>
        <v>#VALUE!</v>
      </c>
    </row>
    <row r="2127" spans="10:14" ht="57" customHeight="1" x14ac:dyDescent="0.2">
      <c r="J2127" s="29">
        <f t="shared" si="136"/>
        <v>0</v>
      </c>
      <c r="K2127" s="29">
        <f t="shared" si="137"/>
        <v>0</v>
      </c>
      <c r="L2127" s="24">
        <f t="shared" si="138"/>
        <v>1</v>
      </c>
      <c r="M2127" s="24" t="str">
        <f>VLOOKUP(L2127,mês!A:B,2,0)</f>
        <v>Janeiro</v>
      </c>
      <c r="N2127" s="24" t="e">
        <f t="shared" si="139"/>
        <v>#VALUE!</v>
      </c>
    </row>
    <row r="2128" spans="10:14" ht="57" customHeight="1" x14ac:dyDescent="0.2">
      <c r="J2128" s="29">
        <f t="shared" si="136"/>
        <v>0</v>
      </c>
      <c r="K2128" s="29">
        <f t="shared" si="137"/>
        <v>0</v>
      </c>
      <c r="L2128" s="24">
        <f t="shared" si="138"/>
        <v>1</v>
      </c>
      <c r="M2128" s="24" t="str">
        <f>VLOOKUP(L2128,mês!A:B,2,0)</f>
        <v>Janeiro</v>
      </c>
      <c r="N2128" s="24" t="e">
        <f t="shared" si="139"/>
        <v>#VALUE!</v>
      </c>
    </row>
    <row r="2129" spans="10:14" ht="57" customHeight="1" x14ac:dyDescent="0.2">
      <c r="J2129" s="29">
        <f t="shared" si="136"/>
        <v>0</v>
      </c>
      <c r="K2129" s="29">
        <f t="shared" si="137"/>
        <v>0</v>
      </c>
      <c r="L2129" s="24">
        <f t="shared" si="138"/>
        <v>1</v>
      </c>
      <c r="M2129" s="24" t="str">
        <f>VLOOKUP(L2129,mês!A:B,2,0)</f>
        <v>Janeiro</v>
      </c>
      <c r="N2129" s="24" t="e">
        <f t="shared" si="139"/>
        <v>#VALUE!</v>
      </c>
    </row>
    <row r="2130" spans="10:14" ht="57" customHeight="1" x14ac:dyDescent="0.2">
      <c r="J2130" s="29">
        <f t="shared" si="136"/>
        <v>0</v>
      </c>
      <c r="K2130" s="29">
        <f t="shared" si="137"/>
        <v>0</v>
      </c>
      <c r="L2130" s="24">
        <f t="shared" si="138"/>
        <v>1</v>
      </c>
      <c r="M2130" s="24" t="str">
        <f>VLOOKUP(L2130,mês!A:B,2,0)</f>
        <v>Janeiro</v>
      </c>
      <c r="N2130" s="24" t="e">
        <f t="shared" si="139"/>
        <v>#VALUE!</v>
      </c>
    </row>
    <row r="2131" spans="10:14" ht="57" customHeight="1" x14ac:dyDescent="0.2">
      <c r="J2131" s="29">
        <f t="shared" si="136"/>
        <v>0</v>
      </c>
      <c r="K2131" s="29">
        <f t="shared" si="137"/>
        <v>0</v>
      </c>
      <c r="L2131" s="24">
        <f t="shared" si="138"/>
        <v>1</v>
      </c>
      <c r="M2131" s="24" t="str">
        <f>VLOOKUP(L2131,mês!A:B,2,0)</f>
        <v>Janeiro</v>
      </c>
      <c r="N2131" s="24" t="e">
        <f t="shared" si="139"/>
        <v>#VALUE!</v>
      </c>
    </row>
    <row r="2132" spans="10:14" ht="57" customHeight="1" x14ac:dyDescent="0.2">
      <c r="J2132" s="29">
        <f t="shared" si="136"/>
        <v>0</v>
      </c>
      <c r="K2132" s="29">
        <f t="shared" si="137"/>
        <v>0</v>
      </c>
      <c r="L2132" s="24">
        <f t="shared" si="138"/>
        <v>1</v>
      </c>
      <c r="M2132" s="24" t="str">
        <f>VLOOKUP(L2132,mês!A:B,2,0)</f>
        <v>Janeiro</v>
      </c>
      <c r="N2132" s="24" t="e">
        <f t="shared" si="139"/>
        <v>#VALUE!</v>
      </c>
    </row>
    <row r="2133" spans="10:14" ht="57" customHeight="1" x14ac:dyDescent="0.2">
      <c r="J2133" s="29">
        <f t="shared" si="136"/>
        <v>0</v>
      </c>
      <c r="K2133" s="29">
        <f t="shared" si="137"/>
        <v>0</v>
      </c>
      <c r="L2133" s="24">
        <f t="shared" si="138"/>
        <v>1</v>
      </c>
      <c r="M2133" s="24" t="str">
        <f>VLOOKUP(L2133,mês!A:B,2,0)</f>
        <v>Janeiro</v>
      </c>
      <c r="N2133" s="24" t="e">
        <f t="shared" si="139"/>
        <v>#VALUE!</v>
      </c>
    </row>
    <row r="2134" spans="10:14" ht="57" customHeight="1" x14ac:dyDescent="0.2">
      <c r="J2134" s="29">
        <f t="shared" si="136"/>
        <v>0</v>
      </c>
      <c r="K2134" s="29">
        <f t="shared" si="137"/>
        <v>0</v>
      </c>
      <c r="L2134" s="24">
        <f t="shared" si="138"/>
        <v>1</v>
      </c>
      <c r="M2134" s="24" t="str">
        <f>VLOOKUP(L2134,mês!A:B,2,0)</f>
        <v>Janeiro</v>
      </c>
      <c r="N2134" s="24" t="e">
        <f t="shared" si="139"/>
        <v>#VALUE!</v>
      </c>
    </row>
    <row r="2135" spans="10:14" ht="57" customHeight="1" x14ac:dyDescent="0.2">
      <c r="J2135" s="29">
        <f t="shared" si="136"/>
        <v>0</v>
      </c>
      <c r="K2135" s="29">
        <f t="shared" si="137"/>
        <v>0</v>
      </c>
      <c r="L2135" s="24">
        <f t="shared" si="138"/>
        <v>1</v>
      </c>
      <c r="M2135" s="24" t="str">
        <f>VLOOKUP(L2135,mês!A:B,2,0)</f>
        <v>Janeiro</v>
      </c>
      <c r="N2135" s="24" t="e">
        <f t="shared" si="139"/>
        <v>#VALUE!</v>
      </c>
    </row>
    <row r="2136" spans="10:14" ht="57" customHeight="1" x14ac:dyDescent="0.2">
      <c r="J2136" s="29">
        <f t="shared" si="136"/>
        <v>0</v>
      </c>
      <c r="K2136" s="29">
        <f t="shared" si="137"/>
        <v>0</v>
      </c>
      <c r="L2136" s="24">
        <f t="shared" si="138"/>
        <v>1</v>
      </c>
      <c r="M2136" s="24" t="str">
        <f>VLOOKUP(L2136,mês!A:B,2,0)</f>
        <v>Janeiro</v>
      </c>
      <c r="N2136" s="24" t="e">
        <f t="shared" si="139"/>
        <v>#VALUE!</v>
      </c>
    </row>
    <row r="2137" spans="10:14" ht="57" customHeight="1" x14ac:dyDescent="0.2">
      <c r="J2137" s="29">
        <f t="shared" si="136"/>
        <v>0</v>
      </c>
      <c r="K2137" s="29">
        <f t="shared" si="137"/>
        <v>0</v>
      </c>
      <c r="L2137" s="24">
        <f t="shared" si="138"/>
        <v>1</v>
      </c>
      <c r="M2137" s="24" t="str">
        <f>VLOOKUP(L2137,mês!A:B,2,0)</f>
        <v>Janeiro</v>
      </c>
      <c r="N2137" s="24" t="e">
        <f t="shared" si="139"/>
        <v>#VALUE!</v>
      </c>
    </row>
    <row r="2138" spans="10:14" ht="57" customHeight="1" x14ac:dyDescent="0.2">
      <c r="J2138" s="29">
        <f t="shared" si="136"/>
        <v>0</v>
      </c>
      <c r="K2138" s="29">
        <f t="shared" si="137"/>
        <v>0</v>
      </c>
      <c r="L2138" s="24">
        <f t="shared" si="138"/>
        <v>1</v>
      </c>
      <c r="M2138" s="24" t="str">
        <f>VLOOKUP(L2138,mês!A:B,2,0)</f>
        <v>Janeiro</v>
      </c>
      <c r="N2138" s="24" t="e">
        <f t="shared" si="139"/>
        <v>#VALUE!</v>
      </c>
    </row>
    <row r="2139" spans="10:14" ht="57" customHeight="1" x14ac:dyDescent="0.2">
      <c r="J2139" s="29">
        <f t="shared" si="136"/>
        <v>0</v>
      </c>
      <c r="K2139" s="29">
        <f t="shared" si="137"/>
        <v>0</v>
      </c>
      <c r="L2139" s="24">
        <f t="shared" si="138"/>
        <v>1</v>
      </c>
      <c r="M2139" s="24" t="str">
        <f>VLOOKUP(L2139,mês!A:B,2,0)</f>
        <v>Janeiro</v>
      </c>
      <c r="N2139" s="24" t="e">
        <f t="shared" si="139"/>
        <v>#VALUE!</v>
      </c>
    </row>
    <row r="2140" spans="10:14" ht="57" customHeight="1" x14ac:dyDescent="0.2">
      <c r="J2140" s="29">
        <f t="shared" si="136"/>
        <v>0</v>
      </c>
      <c r="K2140" s="29">
        <f t="shared" si="137"/>
        <v>0</v>
      </c>
      <c r="L2140" s="24">
        <f t="shared" si="138"/>
        <v>1</v>
      </c>
      <c r="M2140" s="24" t="str">
        <f>VLOOKUP(L2140,mês!A:B,2,0)</f>
        <v>Janeiro</v>
      </c>
      <c r="N2140" s="24" t="e">
        <f t="shared" si="139"/>
        <v>#VALUE!</v>
      </c>
    </row>
    <row r="2141" spans="10:14" ht="57" customHeight="1" x14ac:dyDescent="0.2">
      <c r="J2141" s="29">
        <f t="shared" si="136"/>
        <v>0</v>
      </c>
      <c r="K2141" s="29">
        <f t="shared" si="137"/>
        <v>0</v>
      </c>
      <c r="L2141" s="24">
        <f t="shared" si="138"/>
        <v>1</v>
      </c>
      <c r="M2141" s="24" t="str">
        <f>VLOOKUP(L2141,mês!A:B,2,0)</f>
        <v>Janeiro</v>
      </c>
      <c r="N2141" s="24" t="e">
        <f t="shared" si="139"/>
        <v>#VALUE!</v>
      </c>
    </row>
    <row r="2142" spans="10:14" ht="57" customHeight="1" x14ac:dyDescent="0.2">
      <c r="J2142" s="29">
        <f t="shared" si="136"/>
        <v>0</v>
      </c>
      <c r="K2142" s="29">
        <f t="shared" si="137"/>
        <v>0</v>
      </c>
      <c r="L2142" s="24">
        <f t="shared" si="138"/>
        <v>1</v>
      </c>
      <c r="M2142" s="24" t="str">
        <f>VLOOKUP(L2142,mês!A:B,2,0)</f>
        <v>Janeiro</v>
      </c>
      <c r="N2142" s="24" t="e">
        <f t="shared" si="139"/>
        <v>#VALUE!</v>
      </c>
    </row>
    <row r="2143" spans="10:14" ht="57" customHeight="1" x14ac:dyDescent="0.2">
      <c r="J2143" s="29">
        <f t="shared" si="136"/>
        <v>0</v>
      </c>
      <c r="K2143" s="29">
        <f t="shared" si="137"/>
        <v>0</v>
      </c>
      <c r="L2143" s="24">
        <f t="shared" si="138"/>
        <v>1</v>
      </c>
      <c r="M2143" s="24" t="str">
        <f>VLOOKUP(L2143,mês!A:B,2,0)</f>
        <v>Janeiro</v>
      </c>
      <c r="N2143" s="24" t="e">
        <f t="shared" si="139"/>
        <v>#VALUE!</v>
      </c>
    </row>
    <row r="2144" spans="10:14" ht="57" customHeight="1" x14ac:dyDescent="0.2">
      <c r="J2144" s="29">
        <f t="shared" si="136"/>
        <v>0</v>
      </c>
      <c r="K2144" s="29">
        <f t="shared" si="137"/>
        <v>0</v>
      </c>
      <c r="L2144" s="24">
        <f t="shared" si="138"/>
        <v>1</v>
      </c>
      <c r="M2144" s="24" t="str">
        <f>VLOOKUP(L2144,mês!A:B,2,0)</f>
        <v>Janeiro</v>
      </c>
      <c r="N2144" s="24" t="e">
        <f t="shared" si="139"/>
        <v>#VALUE!</v>
      </c>
    </row>
    <row r="2145" spans="10:14" ht="57" customHeight="1" x14ac:dyDescent="0.2">
      <c r="J2145" s="29">
        <f t="shared" si="136"/>
        <v>0</v>
      </c>
      <c r="K2145" s="29">
        <f t="shared" si="137"/>
        <v>0</v>
      </c>
      <c r="L2145" s="24">
        <f t="shared" si="138"/>
        <v>1</v>
      </c>
      <c r="M2145" s="24" t="str">
        <f>VLOOKUP(L2145,mês!A:B,2,0)</f>
        <v>Janeiro</v>
      </c>
      <c r="N2145" s="24" t="e">
        <f t="shared" si="139"/>
        <v>#VALUE!</v>
      </c>
    </row>
    <row r="2146" spans="10:14" ht="57" customHeight="1" x14ac:dyDescent="0.2">
      <c r="J2146" s="29">
        <f t="shared" si="136"/>
        <v>0</v>
      </c>
      <c r="K2146" s="29">
        <f t="shared" si="137"/>
        <v>0</v>
      </c>
      <c r="L2146" s="24">
        <f t="shared" si="138"/>
        <v>1</v>
      </c>
      <c r="M2146" s="24" t="str">
        <f>VLOOKUP(L2146,mês!A:B,2,0)</f>
        <v>Janeiro</v>
      </c>
      <c r="N2146" s="24" t="e">
        <f t="shared" si="139"/>
        <v>#VALUE!</v>
      </c>
    </row>
    <row r="2147" spans="10:14" ht="57" customHeight="1" x14ac:dyDescent="0.2">
      <c r="J2147" s="29">
        <f t="shared" si="136"/>
        <v>0</v>
      </c>
      <c r="K2147" s="29">
        <f t="shared" si="137"/>
        <v>0</v>
      </c>
      <c r="L2147" s="24">
        <f t="shared" si="138"/>
        <v>1</v>
      </c>
      <c r="M2147" s="24" t="str">
        <f>VLOOKUP(L2147,mês!A:B,2,0)</f>
        <v>Janeiro</v>
      </c>
      <c r="N2147" s="24" t="e">
        <f t="shared" si="139"/>
        <v>#VALUE!</v>
      </c>
    </row>
    <row r="2148" spans="10:14" ht="57" customHeight="1" x14ac:dyDescent="0.2">
      <c r="J2148" s="29">
        <f t="shared" si="136"/>
        <v>0</v>
      </c>
      <c r="K2148" s="29">
        <f t="shared" si="137"/>
        <v>0</v>
      </c>
      <c r="L2148" s="24">
        <f t="shared" si="138"/>
        <v>1</v>
      </c>
      <c r="M2148" s="24" t="str">
        <f>VLOOKUP(L2148,mês!A:B,2,0)</f>
        <v>Janeiro</v>
      </c>
      <c r="N2148" s="24" t="e">
        <f t="shared" si="139"/>
        <v>#VALUE!</v>
      </c>
    </row>
    <row r="2149" spans="10:14" ht="57" customHeight="1" x14ac:dyDescent="0.2">
      <c r="J2149" s="29">
        <f t="shared" si="136"/>
        <v>0</v>
      </c>
      <c r="K2149" s="29">
        <f t="shared" si="137"/>
        <v>0</v>
      </c>
      <c r="L2149" s="24">
        <f t="shared" si="138"/>
        <v>1</v>
      </c>
      <c r="M2149" s="24" t="str">
        <f>VLOOKUP(L2149,mês!A:B,2,0)</f>
        <v>Janeiro</v>
      </c>
      <c r="N2149" s="24" t="e">
        <f t="shared" si="139"/>
        <v>#VALUE!</v>
      </c>
    </row>
    <row r="2150" spans="10:14" ht="57" customHeight="1" x14ac:dyDescent="0.2">
      <c r="J2150" s="29">
        <f t="shared" si="136"/>
        <v>0</v>
      </c>
      <c r="K2150" s="29">
        <f t="shared" si="137"/>
        <v>0</v>
      </c>
      <c r="L2150" s="24">
        <f t="shared" si="138"/>
        <v>1</v>
      </c>
      <c r="M2150" s="24" t="str">
        <f>VLOOKUP(L2150,mês!A:B,2,0)</f>
        <v>Janeiro</v>
      </c>
      <c r="N2150" s="24" t="e">
        <f t="shared" si="139"/>
        <v>#VALUE!</v>
      </c>
    </row>
    <row r="2151" spans="10:14" ht="57" customHeight="1" x14ac:dyDescent="0.2">
      <c r="J2151" s="29">
        <f t="shared" si="136"/>
        <v>0</v>
      </c>
      <c r="K2151" s="29">
        <f t="shared" si="137"/>
        <v>0</v>
      </c>
      <c r="L2151" s="24">
        <f t="shared" si="138"/>
        <v>1</v>
      </c>
      <c r="M2151" s="24" t="str">
        <f>VLOOKUP(L2151,mês!A:B,2,0)</f>
        <v>Janeiro</v>
      </c>
      <c r="N2151" s="24" t="e">
        <f t="shared" si="139"/>
        <v>#VALUE!</v>
      </c>
    </row>
    <row r="2152" spans="10:14" ht="57" customHeight="1" x14ac:dyDescent="0.2">
      <c r="J2152" s="29">
        <f t="shared" si="136"/>
        <v>0</v>
      </c>
      <c r="K2152" s="29">
        <f t="shared" si="137"/>
        <v>0</v>
      </c>
      <c r="L2152" s="24">
        <f t="shared" si="138"/>
        <v>1</v>
      </c>
      <c r="M2152" s="24" t="str">
        <f>VLOOKUP(L2152,mês!A:B,2,0)</f>
        <v>Janeiro</v>
      </c>
      <c r="N2152" s="24" t="e">
        <f t="shared" si="139"/>
        <v>#VALUE!</v>
      </c>
    </row>
    <row r="2153" spans="10:14" ht="57" customHeight="1" x14ac:dyDescent="0.2">
      <c r="J2153" s="29">
        <f t="shared" si="136"/>
        <v>0</v>
      </c>
      <c r="K2153" s="29">
        <f t="shared" si="137"/>
        <v>0</v>
      </c>
      <c r="L2153" s="24">
        <f t="shared" si="138"/>
        <v>1</v>
      </c>
      <c r="M2153" s="24" t="str">
        <f>VLOOKUP(L2153,mês!A:B,2,0)</f>
        <v>Janeiro</v>
      </c>
      <c r="N2153" s="24" t="e">
        <f t="shared" si="139"/>
        <v>#VALUE!</v>
      </c>
    </row>
    <row r="2154" spans="10:14" ht="57" customHeight="1" x14ac:dyDescent="0.2">
      <c r="J2154" s="29">
        <f t="shared" si="136"/>
        <v>0</v>
      </c>
      <c r="K2154" s="29">
        <f t="shared" si="137"/>
        <v>0</v>
      </c>
      <c r="L2154" s="24">
        <f t="shared" si="138"/>
        <v>1</v>
      </c>
      <c r="M2154" s="24" t="str">
        <f>VLOOKUP(L2154,mês!A:B,2,0)</f>
        <v>Janeiro</v>
      </c>
      <c r="N2154" s="24" t="e">
        <f t="shared" si="139"/>
        <v>#VALUE!</v>
      </c>
    </row>
    <row r="2155" spans="10:14" ht="57" customHeight="1" x14ac:dyDescent="0.2">
      <c r="J2155" s="29">
        <f t="shared" si="136"/>
        <v>0</v>
      </c>
      <c r="K2155" s="29">
        <f t="shared" si="137"/>
        <v>0</v>
      </c>
      <c r="L2155" s="24">
        <f t="shared" si="138"/>
        <v>1</v>
      </c>
      <c r="M2155" s="24" t="str">
        <f>VLOOKUP(L2155,mês!A:B,2,0)</f>
        <v>Janeiro</v>
      </c>
      <c r="N2155" s="24" t="e">
        <f t="shared" si="139"/>
        <v>#VALUE!</v>
      </c>
    </row>
    <row r="2156" spans="10:14" ht="57" customHeight="1" x14ac:dyDescent="0.2">
      <c r="J2156" s="29">
        <f t="shared" si="136"/>
        <v>0</v>
      </c>
      <c r="K2156" s="29">
        <f t="shared" si="137"/>
        <v>0</v>
      </c>
      <c r="L2156" s="24">
        <f t="shared" si="138"/>
        <v>1</v>
      </c>
      <c r="M2156" s="24" t="str">
        <f>VLOOKUP(L2156,mês!A:B,2,0)</f>
        <v>Janeiro</v>
      </c>
      <c r="N2156" s="24" t="e">
        <f t="shared" si="139"/>
        <v>#VALUE!</v>
      </c>
    </row>
    <row r="2157" spans="10:14" ht="57" customHeight="1" x14ac:dyDescent="0.2">
      <c r="J2157" s="29">
        <f t="shared" si="136"/>
        <v>0</v>
      </c>
      <c r="K2157" s="29">
        <f t="shared" si="137"/>
        <v>0</v>
      </c>
      <c r="L2157" s="24">
        <f t="shared" si="138"/>
        <v>1</v>
      </c>
      <c r="M2157" s="24" t="str">
        <f>VLOOKUP(L2157,mês!A:B,2,0)</f>
        <v>Janeiro</v>
      </c>
      <c r="N2157" s="24" t="e">
        <f t="shared" si="139"/>
        <v>#VALUE!</v>
      </c>
    </row>
    <row r="2158" spans="10:14" ht="57" customHeight="1" x14ac:dyDescent="0.2">
      <c r="J2158" s="29">
        <f t="shared" si="136"/>
        <v>0</v>
      </c>
      <c r="K2158" s="29">
        <f t="shared" si="137"/>
        <v>0</v>
      </c>
      <c r="L2158" s="24">
        <f t="shared" si="138"/>
        <v>1</v>
      </c>
      <c r="M2158" s="24" t="str">
        <f>VLOOKUP(L2158,mês!A:B,2,0)</f>
        <v>Janeiro</v>
      </c>
      <c r="N2158" s="24" t="e">
        <f t="shared" si="139"/>
        <v>#VALUE!</v>
      </c>
    </row>
    <row r="2159" spans="10:14" ht="57" customHeight="1" x14ac:dyDescent="0.2">
      <c r="J2159" s="29">
        <f t="shared" si="136"/>
        <v>0</v>
      </c>
      <c r="K2159" s="29">
        <f t="shared" si="137"/>
        <v>0</v>
      </c>
      <c r="L2159" s="24">
        <f t="shared" si="138"/>
        <v>1</v>
      </c>
      <c r="M2159" s="24" t="str">
        <f>VLOOKUP(L2159,mês!A:B,2,0)</f>
        <v>Janeiro</v>
      </c>
      <c r="N2159" s="24" t="e">
        <f t="shared" si="139"/>
        <v>#VALUE!</v>
      </c>
    </row>
    <row r="2160" spans="10:14" ht="57" customHeight="1" x14ac:dyDescent="0.2">
      <c r="J2160" s="29">
        <f t="shared" si="136"/>
        <v>0</v>
      </c>
      <c r="K2160" s="29">
        <f t="shared" si="137"/>
        <v>0</v>
      </c>
      <c r="L2160" s="24">
        <f t="shared" si="138"/>
        <v>1</v>
      </c>
      <c r="M2160" s="24" t="str">
        <f>VLOOKUP(L2160,mês!A:B,2,0)</f>
        <v>Janeiro</v>
      </c>
      <c r="N2160" s="24" t="e">
        <f t="shared" si="139"/>
        <v>#VALUE!</v>
      </c>
    </row>
    <row r="2161" spans="10:14" ht="57" customHeight="1" x14ac:dyDescent="0.2">
      <c r="J2161" s="29">
        <f t="shared" si="136"/>
        <v>0</v>
      </c>
      <c r="K2161" s="29">
        <f t="shared" si="137"/>
        <v>0</v>
      </c>
      <c r="L2161" s="24">
        <f t="shared" si="138"/>
        <v>1</v>
      </c>
      <c r="M2161" s="24" t="str">
        <f>VLOOKUP(L2161,mês!A:B,2,0)</f>
        <v>Janeiro</v>
      </c>
      <c r="N2161" s="24" t="e">
        <f t="shared" si="139"/>
        <v>#VALUE!</v>
      </c>
    </row>
    <row r="2162" spans="10:14" ht="57" customHeight="1" x14ac:dyDescent="0.2">
      <c r="J2162" s="29">
        <f t="shared" si="136"/>
        <v>0</v>
      </c>
      <c r="K2162" s="29">
        <f t="shared" si="137"/>
        <v>0</v>
      </c>
      <c r="L2162" s="24">
        <f t="shared" si="138"/>
        <v>1</v>
      </c>
      <c r="M2162" s="24" t="str">
        <f>VLOOKUP(L2162,mês!A:B,2,0)</f>
        <v>Janeiro</v>
      </c>
      <c r="N2162" s="24" t="e">
        <f t="shared" si="139"/>
        <v>#VALUE!</v>
      </c>
    </row>
    <row r="2163" spans="10:14" ht="57" customHeight="1" x14ac:dyDescent="0.2">
      <c r="J2163" s="29">
        <f t="shared" si="136"/>
        <v>0</v>
      </c>
      <c r="K2163" s="29">
        <f t="shared" si="137"/>
        <v>0</v>
      </c>
      <c r="L2163" s="24">
        <f t="shared" si="138"/>
        <v>1</v>
      </c>
      <c r="M2163" s="24" t="str">
        <f>VLOOKUP(L2163,mês!A:B,2,0)</f>
        <v>Janeiro</v>
      </c>
      <c r="N2163" s="24" t="e">
        <f t="shared" si="139"/>
        <v>#VALUE!</v>
      </c>
    </row>
    <row r="2164" spans="10:14" ht="57" customHeight="1" x14ac:dyDescent="0.2">
      <c r="J2164" s="29">
        <f t="shared" si="136"/>
        <v>0</v>
      </c>
      <c r="K2164" s="29">
        <f t="shared" si="137"/>
        <v>0</v>
      </c>
      <c r="L2164" s="24">
        <f t="shared" si="138"/>
        <v>1</v>
      </c>
      <c r="M2164" s="24" t="str">
        <f>VLOOKUP(L2164,mês!A:B,2,0)</f>
        <v>Janeiro</v>
      </c>
      <c r="N2164" s="24" t="e">
        <f t="shared" si="139"/>
        <v>#VALUE!</v>
      </c>
    </row>
    <row r="2165" spans="10:14" ht="57" customHeight="1" x14ac:dyDescent="0.2">
      <c r="J2165" s="29">
        <f t="shared" si="136"/>
        <v>0</v>
      </c>
      <c r="K2165" s="29">
        <f t="shared" si="137"/>
        <v>0</v>
      </c>
      <c r="L2165" s="24">
        <f t="shared" si="138"/>
        <v>1</v>
      </c>
      <c r="M2165" s="24" t="str">
        <f>VLOOKUP(L2165,mês!A:B,2,0)</f>
        <v>Janeiro</v>
      </c>
      <c r="N2165" s="24" t="e">
        <f t="shared" si="139"/>
        <v>#VALUE!</v>
      </c>
    </row>
    <row r="2166" spans="10:14" ht="57" customHeight="1" x14ac:dyDescent="0.2">
      <c r="J2166" s="29">
        <f t="shared" si="136"/>
        <v>0</v>
      </c>
      <c r="K2166" s="29">
        <f t="shared" si="137"/>
        <v>0</v>
      </c>
      <c r="L2166" s="24">
        <f t="shared" si="138"/>
        <v>1</v>
      </c>
      <c r="M2166" s="24" t="str">
        <f>VLOOKUP(L2166,mês!A:B,2,0)</f>
        <v>Janeiro</v>
      </c>
      <c r="N2166" s="24" t="e">
        <f t="shared" si="139"/>
        <v>#VALUE!</v>
      </c>
    </row>
    <row r="2167" spans="10:14" ht="57" customHeight="1" x14ac:dyDescent="0.2">
      <c r="J2167" s="29">
        <f t="shared" si="136"/>
        <v>0</v>
      </c>
      <c r="K2167" s="29">
        <f t="shared" si="137"/>
        <v>0</v>
      </c>
      <c r="L2167" s="24">
        <f t="shared" si="138"/>
        <v>1</v>
      </c>
      <c r="M2167" s="24" t="str">
        <f>VLOOKUP(L2167,mês!A:B,2,0)</f>
        <v>Janeiro</v>
      </c>
      <c r="N2167" s="24" t="e">
        <f t="shared" si="139"/>
        <v>#VALUE!</v>
      </c>
    </row>
    <row r="2168" spans="10:14" ht="57" customHeight="1" x14ac:dyDescent="0.2">
      <c r="J2168" s="29">
        <f t="shared" si="136"/>
        <v>0</v>
      </c>
      <c r="K2168" s="29">
        <f t="shared" si="137"/>
        <v>0</v>
      </c>
      <c r="L2168" s="24">
        <f t="shared" si="138"/>
        <v>1</v>
      </c>
      <c r="M2168" s="24" t="str">
        <f>VLOOKUP(L2168,mês!A:B,2,0)</f>
        <v>Janeiro</v>
      </c>
      <c r="N2168" s="24" t="e">
        <f t="shared" si="139"/>
        <v>#VALUE!</v>
      </c>
    </row>
    <row r="2169" spans="10:14" ht="57" customHeight="1" x14ac:dyDescent="0.2">
      <c r="J2169" s="29">
        <f t="shared" si="136"/>
        <v>0</v>
      </c>
      <c r="K2169" s="29">
        <f t="shared" si="137"/>
        <v>0</v>
      </c>
      <c r="L2169" s="24">
        <f t="shared" si="138"/>
        <v>1</v>
      </c>
      <c r="M2169" s="24" t="str">
        <f>VLOOKUP(L2169,mês!A:B,2,0)</f>
        <v>Janeiro</v>
      </c>
      <c r="N2169" s="24" t="e">
        <f t="shared" si="139"/>
        <v>#VALUE!</v>
      </c>
    </row>
    <row r="2170" spans="10:14" ht="57" customHeight="1" x14ac:dyDescent="0.2">
      <c r="J2170" s="29">
        <f t="shared" si="136"/>
        <v>0</v>
      </c>
      <c r="K2170" s="29">
        <f t="shared" si="137"/>
        <v>0</v>
      </c>
      <c r="L2170" s="24">
        <f t="shared" si="138"/>
        <v>1</v>
      </c>
      <c r="M2170" s="24" t="str">
        <f>VLOOKUP(L2170,mês!A:B,2,0)</f>
        <v>Janeiro</v>
      </c>
      <c r="N2170" s="24" t="e">
        <f t="shared" si="139"/>
        <v>#VALUE!</v>
      </c>
    </row>
    <row r="2171" spans="10:14" ht="57" customHeight="1" x14ac:dyDescent="0.2">
      <c r="J2171" s="29">
        <f t="shared" si="136"/>
        <v>0</v>
      </c>
      <c r="K2171" s="29">
        <f t="shared" si="137"/>
        <v>0</v>
      </c>
      <c r="L2171" s="24">
        <f t="shared" si="138"/>
        <v>1</v>
      </c>
      <c r="M2171" s="24" t="str">
        <f>VLOOKUP(L2171,mês!A:B,2,0)</f>
        <v>Janeiro</v>
      </c>
      <c r="N2171" s="24" t="e">
        <f t="shared" si="139"/>
        <v>#VALUE!</v>
      </c>
    </row>
    <row r="2172" spans="10:14" ht="57" customHeight="1" x14ac:dyDescent="0.2">
      <c r="J2172" s="29">
        <f t="shared" si="136"/>
        <v>0</v>
      </c>
      <c r="K2172" s="29">
        <f t="shared" si="137"/>
        <v>0</v>
      </c>
      <c r="L2172" s="24">
        <f t="shared" si="138"/>
        <v>1</v>
      </c>
      <c r="M2172" s="24" t="str">
        <f>VLOOKUP(L2172,mês!A:B,2,0)</f>
        <v>Janeiro</v>
      </c>
      <c r="N2172" s="24" t="e">
        <f t="shared" si="139"/>
        <v>#VALUE!</v>
      </c>
    </row>
    <row r="2173" spans="10:14" ht="57" customHeight="1" x14ac:dyDescent="0.2">
      <c r="J2173" s="29">
        <f t="shared" ref="J2173:J2236" si="140">IF(G2173="Não",0,H2173)</f>
        <v>0</v>
      </c>
      <c r="K2173" s="29">
        <f t="shared" ref="K2173:K2236" si="141">IF(G2173="Não",H2173,0)</f>
        <v>0</v>
      </c>
      <c r="L2173" s="24">
        <f t="shared" ref="L2173:L2236" si="142">MONTH(B2173)</f>
        <v>1</v>
      </c>
      <c r="M2173" s="24" t="str">
        <f>VLOOKUP(L2173,mês!A:B,2,0)</f>
        <v>Janeiro</v>
      </c>
      <c r="N2173" s="24" t="e">
        <f t="shared" ref="N2173:N2236" si="143">LEFT(A2173,SEARCH("-",A2173)-1)</f>
        <v>#VALUE!</v>
      </c>
    </row>
    <row r="2174" spans="10:14" ht="57" customHeight="1" x14ac:dyDescent="0.2">
      <c r="J2174" s="29">
        <f t="shared" si="140"/>
        <v>0</v>
      </c>
      <c r="K2174" s="29">
        <f t="shared" si="141"/>
        <v>0</v>
      </c>
      <c r="L2174" s="24">
        <f t="shared" si="142"/>
        <v>1</v>
      </c>
      <c r="M2174" s="24" t="str">
        <f>VLOOKUP(L2174,mês!A:B,2,0)</f>
        <v>Janeiro</v>
      </c>
      <c r="N2174" s="24" t="e">
        <f t="shared" si="143"/>
        <v>#VALUE!</v>
      </c>
    </row>
    <row r="2175" spans="10:14" ht="57" customHeight="1" x14ac:dyDescent="0.2">
      <c r="J2175" s="29">
        <f t="shared" si="140"/>
        <v>0</v>
      </c>
      <c r="K2175" s="29">
        <f t="shared" si="141"/>
        <v>0</v>
      </c>
      <c r="L2175" s="24">
        <f t="shared" si="142"/>
        <v>1</v>
      </c>
      <c r="M2175" s="24" t="str">
        <f>VLOOKUP(L2175,mês!A:B,2,0)</f>
        <v>Janeiro</v>
      </c>
      <c r="N2175" s="24" t="e">
        <f t="shared" si="143"/>
        <v>#VALUE!</v>
      </c>
    </row>
    <row r="2176" spans="10:14" ht="57" customHeight="1" x14ac:dyDescent="0.2">
      <c r="J2176" s="29">
        <f t="shared" si="140"/>
        <v>0</v>
      </c>
      <c r="K2176" s="29">
        <f t="shared" si="141"/>
        <v>0</v>
      </c>
      <c r="L2176" s="24">
        <f t="shared" si="142"/>
        <v>1</v>
      </c>
      <c r="M2176" s="24" t="str">
        <f>VLOOKUP(L2176,mês!A:B,2,0)</f>
        <v>Janeiro</v>
      </c>
      <c r="N2176" s="24" t="e">
        <f t="shared" si="143"/>
        <v>#VALUE!</v>
      </c>
    </row>
    <row r="2177" spans="10:14" ht="57" customHeight="1" x14ac:dyDescent="0.2">
      <c r="J2177" s="29">
        <f t="shared" si="140"/>
        <v>0</v>
      </c>
      <c r="K2177" s="29">
        <f t="shared" si="141"/>
        <v>0</v>
      </c>
      <c r="L2177" s="24">
        <f t="shared" si="142"/>
        <v>1</v>
      </c>
      <c r="M2177" s="24" t="str">
        <f>VLOOKUP(L2177,mês!A:B,2,0)</f>
        <v>Janeiro</v>
      </c>
      <c r="N2177" s="24" t="e">
        <f t="shared" si="143"/>
        <v>#VALUE!</v>
      </c>
    </row>
    <row r="2178" spans="10:14" ht="57" customHeight="1" x14ac:dyDescent="0.2">
      <c r="J2178" s="29">
        <f t="shared" si="140"/>
        <v>0</v>
      </c>
      <c r="K2178" s="29">
        <f t="shared" si="141"/>
        <v>0</v>
      </c>
      <c r="L2178" s="24">
        <f t="shared" si="142"/>
        <v>1</v>
      </c>
      <c r="M2178" s="24" t="str">
        <f>VLOOKUP(L2178,mês!A:B,2,0)</f>
        <v>Janeiro</v>
      </c>
      <c r="N2178" s="24" t="e">
        <f t="shared" si="143"/>
        <v>#VALUE!</v>
      </c>
    </row>
    <row r="2179" spans="10:14" ht="57" customHeight="1" x14ac:dyDescent="0.2">
      <c r="J2179" s="29">
        <f t="shared" si="140"/>
        <v>0</v>
      </c>
      <c r="K2179" s="29">
        <f t="shared" si="141"/>
        <v>0</v>
      </c>
      <c r="L2179" s="24">
        <f t="shared" si="142"/>
        <v>1</v>
      </c>
      <c r="M2179" s="24" t="str">
        <f>VLOOKUP(L2179,mês!A:B,2,0)</f>
        <v>Janeiro</v>
      </c>
      <c r="N2179" s="24" t="e">
        <f t="shared" si="143"/>
        <v>#VALUE!</v>
      </c>
    </row>
    <row r="2180" spans="10:14" ht="57" customHeight="1" x14ac:dyDescent="0.2">
      <c r="J2180" s="29">
        <f t="shared" si="140"/>
        <v>0</v>
      </c>
      <c r="K2180" s="29">
        <f t="shared" si="141"/>
        <v>0</v>
      </c>
      <c r="L2180" s="24">
        <f t="shared" si="142"/>
        <v>1</v>
      </c>
      <c r="M2180" s="24" t="str">
        <f>VLOOKUP(L2180,mês!A:B,2,0)</f>
        <v>Janeiro</v>
      </c>
      <c r="N2180" s="24" t="e">
        <f t="shared" si="143"/>
        <v>#VALUE!</v>
      </c>
    </row>
    <row r="2181" spans="10:14" ht="57" customHeight="1" x14ac:dyDescent="0.2">
      <c r="J2181" s="29">
        <f t="shared" si="140"/>
        <v>0</v>
      </c>
      <c r="K2181" s="29">
        <f t="shared" si="141"/>
        <v>0</v>
      </c>
      <c r="L2181" s="24">
        <f t="shared" si="142"/>
        <v>1</v>
      </c>
      <c r="M2181" s="24" t="str">
        <f>VLOOKUP(L2181,mês!A:B,2,0)</f>
        <v>Janeiro</v>
      </c>
      <c r="N2181" s="24" t="e">
        <f t="shared" si="143"/>
        <v>#VALUE!</v>
      </c>
    </row>
    <row r="2182" spans="10:14" ht="57" customHeight="1" x14ac:dyDescent="0.2">
      <c r="J2182" s="29">
        <f t="shared" si="140"/>
        <v>0</v>
      </c>
      <c r="K2182" s="29">
        <f t="shared" si="141"/>
        <v>0</v>
      </c>
      <c r="L2182" s="24">
        <f t="shared" si="142"/>
        <v>1</v>
      </c>
      <c r="M2182" s="24" t="str">
        <f>VLOOKUP(L2182,mês!A:B,2,0)</f>
        <v>Janeiro</v>
      </c>
      <c r="N2182" s="24" t="e">
        <f t="shared" si="143"/>
        <v>#VALUE!</v>
      </c>
    </row>
    <row r="2183" spans="10:14" ht="57" customHeight="1" x14ac:dyDescent="0.2">
      <c r="J2183" s="29">
        <f t="shared" si="140"/>
        <v>0</v>
      </c>
      <c r="K2183" s="29">
        <f t="shared" si="141"/>
        <v>0</v>
      </c>
      <c r="L2183" s="24">
        <f t="shared" si="142"/>
        <v>1</v>
      </c>
      <c r="M2183" s="24" t="str">
        <f>VLOOKUP(L2183,mês!A:B,2,0)</f>
        <v>Janeiro</v>
      </c>
      <c r="N2183" s="24" t="e">
        <f t="shared" si="143"/>
        <v>#VALUE!</v>
      </c>
    </row>
    <row r="2184" spans="10:14" ht="57" customHeight="1" x14ac:dyDescent="0.2">
      <c r="J2184" s="29">
        <f t="shared" si="140"/>
        <v>0</v>
      </c>
      <c r="K2184" s="29">
        <f t="shared" si="141"/>
        <v>0</v>
      </c>
      <c r="L2184" s="24">
        <f t="shared" si="142"/>
        <v>1</v>
      </c>
      <c r="M2184" s="24" t="str">
        <f>VLOOKUP(L2184,mês!A:B,2,0)</f>
        <v>Janeiro</v>
      </c>
      <c r="N2184" s="24" t="e">
        <f t="shared" si="143"/>
        <v>#VALUE!</v>
      </c>
    </row>
    <row r="2185" spans="10:14" ht="57" customHeight="1" x14ac:dyDescent="0.2">
      <c r="J2185" s="29">
        <f t="shared" si="140"/>
        <v>0</v>
      </c>
      <c r="K2185" s="29">
        <f t="shared" si="141"/>
        <v>0</v>
      </c>
      <c r="L2185" s="24">
        <f t="shared" si="142"/>
        <v>1</v>
      </c>
      <c r="M2185" s="24" t="str">
        <f>VLOOKUP(L2185,mês!A:B,2,0)</f>
        <v>Janeiro</v>
      </c>
      <c r="N2185" s="24" t="e">
        <f t="shared" si="143"/>
        <v>#VALUE!</v>
      </c>
    </row>
    <row r="2186" spans="10:14" ht="57" customHeight="1" x14ac:dyDescent="0.2">
      <c r="J2186" s="29">
        <f t="shared" si="140"/>
        <v>0</v>
      </c>
      <c r="K2186" s="29">
        <f t="shared" si="141"/>
        <v>0</v>
      </c>
      <c r="L2186" s="24">
        <f t="shared" si="142"/>
        <v>1</v>
      </c>
      <c r="M2186" s="24" t="str">
        <f>VLOOKUP(L2186,mês!A:B,2,0)</f>
        <v>Janeiro</v>
      </c>
      <c r="N2186" s="24" t="e">
        <f t="shared" si="143"/>
        <v>#VALUE!</v>
      </c>
    </row>
    <row r="2187" spans="10:14" ht="57" customHeight="1" x14ac:dyDescent="0.2">
      <c r="J2187" s="29">
        <f t="shared" si="140"/>
        <v>0</v>
      </c>
      <c r="K2187" s="29">
        <f t="shared" si="141"/>
        <v>0</v>
      </c>
      <c r="L2187" s="24">
        <f t="shared" si="142"/>
        <v>1</v>
      </c>
      <c r="M2187" s="24" t="str">
        <f>VLOOKUP(L2187,mês!A:B,2,0)</f>
        <v>Janeiro</v>
      </c>
      <c r="N2187" s="24" t="e">
        <f t="shared" si="143"/>
        <v>#VALUE!</v>
      </c>
    </row>
    <row r="2188" spans="10:14" ht="57" customHeight="1" x14ac:dyDescent="0.2">
      <c r="J2188" s="29">
        <f t="shared" si="140"/>
        <v>0</v>
      </c>
      <c r="K2188" s="29">
        <f t="shared" si="141"/>
        <v>0</v>
      </c>
      <c r="L2188" s="24">
        <f t="shared" si="142"/>
        <v>1</v>
      </c>
      <c r="M2188" s="24" t="str">
        <f>VLOOKUP(L2188,mês!A:B,2,0)</f>
        <v>Janeiro</v>
      </c>
      <c r="N2188" s="24" t="e">
        <f t="shared" si="143"/>
        <v>#VALUE!</v>
      </c>
    </row>
    <row r="2189" spans="10:14" ht="57" customHeight="1" x14ac:dyDescent="0.2">
      <c r="J2189" s="29">
        <f t="shared" si="140"/>
        <v>0</v>
      </c>
      <c r="K2189" s="29">
        <f t="shared" si="141"/>
        <v>0</v>
      </c>
      <c r="L2189" s="24">
        <f t="shared" si="142"/>
        <v>1</v>
      </c>
      <c r="M2189" s="24" t="str">
        <f>VLOOKUP(L2189,mês!A:B,2,0)</f>
        <v>Janeiro</v>
      </c>
      <c r="N2189" s="24" t="e">
        <f t="shared" si="143"/>
        <v>#VALUE!</v>
      </c>
    </row>
    <row r="2190" spans="10:14" ht="57" customHeight="1" x14ac:dyDescent="0.2">
      <c r="J2190" s="29">
        <f t="shared" si="140"/>
        <v>0</v>
      </c>
      <c r="K2190" s="29">
        <f t="shared" si="141"/>
        <v>0</v>
      </c>
      <c r="L2190" s="24">
        <f t="shared" si="142"/>
        <v>1</v>
      </c>
      <c r="M2190" s="24" t="str">
        <f>VLOOKUP(L2190,mês!A:B,2,0)</f>
        <v>Janeiro</v>
      </c>
      <c r="N2190" s="24" t="e">
        <f t="shared" si="143"/>
        <v>#VALUE!</v>
      </c>
    </row>
    <row r="2191" spans="10:14" ht="57" customHeight="1" x14ac:dyDescent="0.2">
      <c r="J2191" s="29">
        <f t="shared" si="140"/>
        <v>0</v>
      </c>
      <c r="K2191" s="29">
        <f t="shared" si="141"/>
        <v>0</v>
      </c>
      <c r="L2191" s="24">
        <f t="shared" si="142"/>
        <v>1</v>
      </c>
      <c r="M2191" s="24" t="str">
        <f>VLOOKUP(L2191,mês!A:B,2,0)</f>
        <v>Janeiro</v>
      </c>
      <c r="N2191" s="24" t="e">
        <f t="shared" si="143"/>
        <v>#VALUE!</v>
      </c>
    </row>
    <row r="2192" spans="10:14" ht="57" customHeight="1" x14ac:dyDescent="0.2">
      <c r="J2192" s="29">
        <f t="shared" si="140"/>
        <v>0</v>
      </c>
      <c r="K2192" s="29">
        <f t="shared" si="141"/>
        <v>0</v>
      </c>
      <c r="L2192" s="24">
        <f t="shared" si="142"/>
        <v>1</v>
      </c>
      <c r="M2192" s="24" t="str">
        <f>VLOOKUP(L2192,mês!A:B,2,0)</f>
        <v>Janeiro</v>
      </c>
      <c r="N2192" s="24" t="e">
        <f t="shared" si="143"/>
        <v>#VALUE!</v>
      </c>
    </row>
    <row r="2193" spans="10:14" ht="57" customHeight="1" x14ac:dyDescent="0.2">
      <c r="J2193" s="29">
        <f t="shared" si="140"/>
        <v>0</v>
      </c>
      <c r="K2193" s="29">
        <f t="shared" si="141"/>
        <v>0</v>
      </c>
      <c r="L2193" s="24">
        <f t="shared" si="142"/>
        <v>1</v>
      </c>
      <c r="M2193" s="24" t="str">
        <f>VLOOKUP(L2193,mês!A:B,2,0)</f>
        <v>Janeiro</v>
      </c>
      <c r="N2193" s="24" t="e">
        <f t="shared" si="143"/>
        <v>#VALUE!</v>
      </c>
    </row>
    <row r="2194" spans="10:14" ht="57" customHeight="1" x14ac:dyDescent="0.2">
      <c r="J2194" s="29">
        <f t="shared" si="140"/>
        <v>0</v>
      </c>
      <c r="K2194" s="29">
        <f t="shared" si="141"/>
        <v>0</v>
      </c>
      <c r="L2194" s="24">
        <f t="shared" si="142"/>
        <v>1</v>
      </c>
      <c r="M2194" s="24" t="str">
        <f>VLOOKUP(L2194,mês!A:B,2,0)</f>
        <v>Janeiro</v>
      </c>
      <c r="N2194" s="24" t="e">
        <f t="shared" si="143"/>
        <v>#VALUE!</v>
      </c>
    </row>
    <row r="2195" spans="10:14" ht="57" customHeight="1" x14ac:dyDescent="0.2">
      <c r="J2195" s="29">
        <f t="shared" si="140"/>
        <v>0</v>
      </c>
      <c r="K2195" s="29">
        <f t="shared" si="141"/>
        <v>0</v>
      </c>
      <c r="L2195" s="24">
        <f t="shared" si="142"/>
        <v>1</v>
      </c>
      <c r="M2195" s="24" t="str">
        <f>VLOOKUP(L2195,mês!A:B,2,0)</f>
        <v>Janeiro</v>
      </c>
      <c r="N2195" s="24" t="e">
        <f t="shared" si="143"/>
        <v>#VALUE!</v>
      </c>
    </row>
    <row r="2196" spans="10:14" ht="57" customHeight="1" x14ac:dyDescent="0.2">
      <c r="J2196" s="29">
        <f t="shared" si="140"/>
        <v>0</v>
      </c>
      <c r="K2196" s="29">
        <f t="shared" si="141"/>
        <v>0</v>
      </c>
      <c r="L2196" s="24">
        <f t="shared" si="142"/>
        <v>1</v>
      </c>
      <c r="M2196" s="24" t="str">
        <f>VLOOKUP(L2196,mês!A:B,2,0)</f>
        <v>Janeiro</v>
      </c>
      <c r="N2196" s="24" t="e">
        <f t="shared" si="143"/>
        <v>#VALUE!</v>
      </c>
    </row>
    <row r="2197" spans="10:14" ht="57" customHeight="1" x14ac:dyDescent="0.2">
      <c r="J2197" s="29">
        <f t="shared" si="140"/>
        <v>0</v>
      </c>
      <c r="K2197" s="29">
        <f t="shared" si="141"/>
        <v>0</v>
      </c>
      <c r="L2197" s="24">
        <f t="shared" si="142"/>
        <v>1</v>
      </c>
      <c r="M2197" s="24" t="str">
        <f>VLOOKUP(L2197,mês!A:B,2,0)</f>
        <v>Janeiro</v>
      </c>
      <c r="N2197" s="24" t="e">
        <f t="shared" si="143"/>
        <v>#VALUE!</v>
      </c>
    </row>
    <row r="2198" spans="10:14" ht="57" customHeight="1" x14ac:dyDescent="0.2">
      <c r="J2198" s="29">
        <f t="shared" si="140"/>
        <v>0</v>
      </c>
      <c r="K2198" s="29">
        <f t="shared" si="141"/>
        <v>0</v>
      </c>
      <c r="L2198" s="24">
        <f t="shared" si="142"/>
        <v>1</v>
      </c>
      <c r="M2198" s="24" t="str">
        <f>VLOOKUP(L2198,mês!A:B,2,0)</f>
        <v>Janeiro</v>
      </c>
      <c r="N2198" s="24" t="e">
        <f t="shared" si="143"/>
        <v>#VALUE!</v>
      </c>
    </row>
    <row r="2199" spans="10:14" ht="57" customHeight="1" x14ac:dyDescent="0.2">
      <c r="J2199" s="29">
        <f t="shared" si="140"/>
        <v>0</v>
      </c>
      <c r="K2199" s="29">
        <f t="shared" si="141"/>
        <v>0</v>
      </c>
      <c r="L2199" s="24">
        <f t="shared" si="142"/>
        <v>1</v>
      </c>
      <c r="M2199" s="24" t="str">
        <f>VLOOKUP(L2199,mês!A:B,2,0)</f>
        <v>Janeiro</v>
      </c>
      <c r="N2199" s="24" t="e">
        <f t="shared" si="143"/>
        <v>#VALUE!</v>
      </c>
    </row>
    <row r="2200" spans="10:14" ht="57" customHeight="1" x14ac:dyDescent="0.2">
      <c r="J2200" s="29">
        <f t="shared" si="140"/>
        <v>0</v>
      </c>
      <c r="K2200" s="29">
        <f t="shared" si="141"/>
        <v>0</v>
      </c>
      <c r="L2200" s="24">
        <f t="shared" si="142"/>
        <v>1</v>
      </c>
      <c r="M2200" s="24" t="str">
        <f>VLOOKUP(L2200,mês!A:B,2,0)</f>
        <v>Janeiro</v>
      </c>
      <c r="N2200" s="24" t="e">
        <f t="shared" si="143"/>
        <v>#VALUE!</v>
      </c>
    </row>
    <row r="2201" spans="10:14" ht="57" customHeight="1" x14ac:dyDescent="0.2">
      <c r="J2201" s="29">
        <f t="shared" si="140"/>
        <v>0</v>
      </c>
      <c r="K2201" s="29">
        <f t="shared" si="141"/>
        <v>0</v>
      </c>
      <c r="L2201" s="24">
        <f t="shared" si="142"/>
        <v>1</v>
      </c>
      <c r="M2201" s="24" t="str">
        <f>VLOOKUP(L2201,mês!A:B,2,0)</f>
        <v>Janeiro</v>
      </c>
      <c r="N2201" s="24" t="e">
        <f t="shared" si="143"/>
        <v>#VALUE!</v>
      </c>
    </row>
    <row r="2202" spans="10:14" ht="57" customHeight="1" x14ac:dyDescent="0.2">
      <c r="J2202" s="29">
        <f t="shared" si="140"/>
        <v>0</v>
      </c>
      <c r="K2202" s="29">
        <f t="shared" si="141"/>
        <v>0</v>
      </c>
      <c r="L2202" s="24">
        <f t="shared" si="142"/>
        <v>1</v>
      </c>
      <c r="M2202" s="24" t="str">
        <f>VLOOKUP(L2202,mês!A:B,2,0)</f>
        <v>Janeiro</v>
      </c>
      <c r="N2202" s="24" t="e">
        <f t="shared" si="143"/>
        <v>#VALUE!</v>
      </c>
    </row>
    <row r="2203" spans="10:14" ht="57" customHeight="1" x14ac:dyDescent="0.2">
      <c r="J2203" s="29">
        <f t="shared" si="140"/>
        <v>0</v>
      </c>
      <c r="K2203" s="29">
        <f t="shared" si="141"/>
        <v>0</v>
      </c>
      <c r="L2203" s="24">
        <f t="shared" si="142"/>
        <v>1</v>
      </c>
      <c r="M2203" s="24" t="str">
        <f>VLOOKUP(L2203,mês!A:B,2,0)</f>
        <v>Janeiro</v>
      </c>
      <c r="N2203" s="24" t="e">
        <f t="shared" si="143"/>
        <v>#VALUE!</v>
      </c>
    </row>
    <row r="2204" spans="10:14" ht="57" customHeight="1" x14ac:dyDescent="0.2">
      <c r="J2204" s="29">
        <f t="shared" si="140"/>
        <v>0</v>
      </c>
      <c r="K2204" s="29">
        <f t="shared" si="141"/>
        <v>0</v>
      </c>
      <c r="L2204" s="24">
        <f t="shared" si="142"/>
        <v>1</v>
      </c>
      <c r="M2204" s="24" t="str">
        <f>VLOOKUP(L2204,mês!A:B,2,0)</f>
        <v>Janeiro</v>
      </c>
      <c r="N2204" s="24" t="e">
        <f t="shared" si="143"/>
        <v>#VALUE!</v>
      </c>
    </row>
    <row r="2205" spans="10:14" ht="57" customHeight="1" x14ac:dyDescent="0.2">
      <c r="J2205" s="29">
        <f t="shared" si="140"/>
        <v>0</v>
      </c>
      <c r="K2205" s="29">
        <f t="shared" si="141"/>
        <v>0</v>
      </c>
      <c r="L2205" s="24">
        <f t="shared" si="142"/>
        <v>1</v>
      </c>
      <c r="M2205" s="24" t="str">
        <f>VLOOKUP(L2205,mês!A:B,2,0)</f>
        <v>Janeiro</v>
      </c>
      <c r="N2205" s="24" t="e">
        <f t="shared" si="143"/>
        <v>#VALUE!</v>
      </c>
    </row>
    <row r="2206" spans="10:14" ht="57" customHeight="1" x14ac:dyDescent="0.2">
      <c r="J2206" s="29">
        <f t="shared" si="140"/>
        <v>0</v>
      </c>
      <c r="K2206" s="29">
        <f t="shared" si="141"/>
        <v>0</v>
      </c>
      <c r="L2206" s="24">
        <f t="shared" si="142"/>
        <v>1</v>
      </c>
      <c r="M2206" s="24" t="str">
        <f>VLOOKUP(L2206,mês!A:B,2,0)</f>
        <v>Janeiro</v>
      </c>
      <c r="N2206" s="24" t="e">
        <f t="shared" si="143"/>
        <v>#VALUE!</v>
      </c>
    </row>
    <row r="2207" spans="10:14" ht="57" customHeight="1" x14ac:dyDescent="0.2">
      <c r="J2207" s="29">
        <f t="shared" si="140"/>
        <v>0</v>
      </c>
      <c r="K2207" s="29">
        <f t="shared" si="141"/>
        <v>0</v>
      </c>
      <c r="L2207" s="24">
        <f t="shared" si="142"/>
        <v>1</v>
      </c>
      <c r="M2207" s="24" t="str">
        <f>VLOOKUP(L2207,mês!A:B,2,0)</f>
        <v>Janeiro</v>
      </c>
      <c r="N2207" s="24" t="e">
        <f t="shared" si="143"/>
        <v>#VALUE!</v>
      </c>
    </row>
    <row r="2208" spans="10:14" ht="57" customHeight="1" x14ac:dyDescent="0.2">
      <c r="J2208" s="29">
        <f t="shared" si="140"/>
        <v>0</v>
      </c>
      <c r="K2208" s="29">
        <f t="shared" si="141"/>
        <v>0</v>
      </c>
      <c r="L2208" s="24">
        <f t="shared" si="142"/>
        <v>1</v>
      </c>
      <c r="M2208" s="24" t="str">
        <f>VLOOKUP(L2208,mês!A:B,2,0)</f>
        <v>Janeiro</v>
      </c>
      <c r="N2208" s="24" t="e">
        <f t="shared" si="143"/>
        <v>#VALUE!</v>
      </c>
    </row>
    <row r="2209" spans="10:14" ht="57" customHeight="1" x14ac:dyDescent="0.2">
      <c r="J2209" s="29">
        <f t="shared" si="140"/>
        <v>0</v>
      </c>
      <c r="K2209" s="29">
        <f t="shared" si="141"/>
        <v>0</v>
      </c>
      <c r="L2209" s="24">
        <f t="shared" si="142"/>
        <v>1</v>
      </c>
      <c r="M2209" s="24" t="str">
        <f>VLOOKUP(L2209,mês!A:B,2,0)</f>
        <v>Janeiro</v>
      </c>
      <c r="N2209" s="24" t="e">
        <f t="shared" si="143"/>
        <v>#VALUE!</v>
      </c>
    </row>
    <row r="2210" spans="10:14" ht="57" customHeight="1" x14ac:dyDescent="0.2">
      <c r="J2210" s="29">
        <f t="shared" si="140"/>
        <v>0</v>
      </c>
      <c r="K2210" s="29">
        <f t="shared" si="141"/>
        <v>0</v>
      </c>
      <c r="L2210" s="24">
        <f t="shared" si="142"/>
        <v>1</v>
      </c>
      <c r="M2210" s="24" t="str">
        <f>VLOOKUP(L2210,mês!A:B,2,0)</f>
        <v>Janeiro</v>
      </c>
      <c r="N2210" s="24" t="e">
        <f t="shared" si="143"/>
        <v>#VALUE!</v>
      </c>
    </row>
    <row r="2211" spans="10:14" ht="57" customHeight="1" x14ac:dyDescent="0.2">
      <c r="J2211" s="29">
        <f t="shared" si="140"/>
        <v>0</v>
      </c>
      <c r="K2211" s="29">
        <f t="shared" si="141"/>
        <v>0</v>
      </c>
      <c r="L2211" s="24">
        <f t="shared" si="142"/>
        <v>1</v>
      </c>
      <c r="M2211" s="24" t="str">
        <f>VLOOKUP(L2211,mês!A:B,2,0)</f>
        <v>Janeiro</v>
      </c>
      <c r="N2211" s="24" t="e">
        <f t="shared" si="143"/>
        <v>#VALUE!</v>
      </c>
    </row>
    <row r="2212" spans="10:14" ht="57" customHeight="1" x14ac:dyDescent="0.2">
      <c r="J2212" s="29">
        <f t="shared" si="140"/>
        <v>0</v>
      </c>
      <c r="K2212" s="29">
        <f t="shared" si="141"/>
        <v>0</v>
      </c>
      <c r="L2212" s="24">
        <f t="shared" si="142"/>
        <v>1</v>
      </c>
      <c r="M2212" s="24" t="str">
        <f>VLOOKUP(L2212,mês!A:B,2,0)</f>
        <v>Janeiro</v>
      </c>
      <c r="N2212" s="24" t="e">
        <f t="shared" si="143"/>
        <v>#VALUE!</v>
      </c>
    </row>
    <row r="2213" spans="10:14" ht="57" customHeight="1" x14ac:dyDescent="0.2">
      <c r="J2213" s="29">
        <f t="shared" si="140"/>
        <v>0</v>
      </c>
      <c r="K2213" s="29">
        <f t="shared" si="141"/>
        <v>0</v>
      </c>
      <c r="L2213" s="24">
        <f t="shared" si="142"/>
        <v>1</v>
      </c>
      <c r="M2213" s="24" t="str">
        <f>VLOOKUP(L2213,mês!A:B,2,0)</f>
        <v>Janeiro</v>
      </c>
      <c r="N2213" s="24" t="e">
        <f t="shared" si="143"/>
        <v>#VALUE!</v>
      </c>
    </row>
    <row r="2214" spans="10:14" ht="57" customHeight="1" x14ac:dyDescent="0.2">
      <c r="J2214" s="29">
        <f t="shared" si="140"/>
        <v>0</v>
      </c>
      <c r="K2214" s="29">
        <f t="shared" si="141"/>
        <v>0</v>
      </c>
      <c r="L2214" s="24">
        <f t="shared" si="142"/>
        <v>1</v>
      </c>
      <c r="M2214" s="24" t="str">
        <f>VLOOKUP(L2214,mês!A:B,2,0)</f>
        <v>Janeiro</v>
      </c>
      <c r="N2214" s="24" t="e">
        <f t="shared" si="143"/>
        <v>#VALUE!</v>
      </c>
    </row>
    <row r="2215" spans="10:14" ht="57" customHeight="1" x14ac:dyDescent="0.2">
      <c r="J2215" s="29">
        <f t="shared" si="140"/>
        <v>0</v>
      </c>
      <c r="K2215" s="29">
        <f t="shared" si="141"/>
        <v>0</v>
      </c>
      <c r="L2215" s="24">
        <f t="shared" si="142"/>
        <v>1</v>
      </c>
      <c r="M2215" s="24" t="str">
        <f>VLOOKUP(L2215,mês!A:B,2,0)</f>
        <v>Janeiro</v>
      </c>
      <c r="N2215" s="24" t="e">
        <f t="shared" si="143"/>
        <v>#VALUE!</v>
      </c>
    </row>
    <row r="2216" spans="10:14" ht="57" customHeight="1" x14ac:dyDescent="0.2">
      <c r="J2216" s="29">
        <f t="shared" si="140"/>
        <v>0</v>
      </c>
      <c r="K2216" s="29">
        <f t="shared" si="141"/>
        <v>0</v>
      </c>
      <c r="L2216" s="24">
        <f t="shared" si="142"/>
        <v>1</v>
      </c>
      <c r="M2216" s="24" t="str">
        <f>VLOOKUP(L2216,mês!A:B,2,0)</f>
        <v>Janeiro</v>
      </c>
      <c r="N2216" s="24" t="e">
        <f t="shared" si="143"/>
        <v>#VALUE!</v>
      </c>
    </row>
    <row r="2217" spans="10:14" ht="57" customHeight="1" x14ac:dyDescent="0.2">
      <c r="J2217" s="29">
        <f t="shared" si="140"/>
        <v>0</v>
      </c>
      <c r="K2217" s="29">
        <f t="shared" si="141"/>
        <v>0</v>
      </c>
      <c r="L2217" s="24">
        <f t="shared" si="142"/>
        <v>1</v>
      </c>
      <c r="M2217" s="24" t="str">
        <f>VLOOKUP(L2217,mês!A:B,2,0)</f>
        <v>Janeiro</v>
      </c>
      <c r="N2217" s="24" t="e">
        <f t="shared" si="143"/>
        <v>#VALUE!</v>
      </c>
    </row>
    <row r="2218" spans="10:14" ht="57" customHeight="1" x14ac:dyDescent="0.2">
      <c r="J2218" s="29">
        <f t="shared" si="140"/>
        <v>0</v>
      </c>
      <c r="K2218" s="29">
        <f t="shared" si="141"/>
        <v>0</v>
      </c>
      <c r="L2218" s="24">
        <f t="shared" si="142"/>
        <v>1</v>
      </c>
      <c r="M2218" s="24" t="str">
        <f>VLOOKUP(L2218,mês!A:B,2,0)</f>
        <v>Janeiro</v>
      </c>
      <c r="N2218" s="24" t="e">
        <f t="shared" si="143"/>
        <v>#VALUE!</v>
      </c>
    </row>
    <row r="2219" spans="10:14" ht="57" customHeight="1" x14ac:dyDescent="0.2">
      <c r="J2219" s="29">
        <f t="shared" si="140"/>
        <v>0</v>
      </c>
      <c r="K2219" s="29">
        <f t="shared" si="141"/>
        <v>0</v>
      </c>
      <c r="L2219" s="24">
        <f t="shared" si="142"/>
        <v>1</v>
      </c>
      <c r="M2219" s="24" t="str">
        <f>VLOOKUP(L2219,mês!A:B,2,0)</f>
        <v>Janeiro</v>
      </c>
      <c r="N2219" s="24" t="e">
        <f t="shared" si="143"/>
        <v>#VALUE!</v>
      </c>
    </row>
    <row r="2220" spans="10:14" ht="57" customHeight="1" x14ac:dyDescent="0.2">
      <c r="J2220" s="29">
        <f t="shared" si="140"/>
        <v>0</v>
      </c>
      <c r="K2220" s="29">
        <f t="shared" si="141"/>
        <v>0</v>
      </c>
      <c r="L2220" s="24">
        <f t="shared" si="142"/>
        <v>1</v>
      </c>
      <c r="M2220" s="24" t="str">
        <f>VLOOKUP(L2220,mês!A:B,2,0)</f>
        <v>Janeiro</v>
      </c>
      <c r="N2220" s="24" t="e">
        <f t="shared" si="143"/>
        <v>#VALUE!</v>
      </c>
    </row>
    <row r="2221" spans="10:14" ht="57" customHeight="1" x14ac:dyDescent="0.2">
      <c r="J2221" s="29">
        <f t="shared" si="140"/>
        <v>0</v>
      </c>
      <c r="K2221" s="29">
        <f t="shared" si="141"/>
        <v>0</v>
      </c>
      <c r="L2221" s="24">
        <f t="shared" si="142"/>
        <v>1</v>
      </c>
      <c r="M2221" s="24" t="str">
        <f>VLOOKUP(L2221,mês!A:B,2,0)</f>
        <v>Janeiro</v>
      </c>
      <c r="N2221" s="24" t="e">
        <f t="shared" si="143"/>
        <v>#VALUE!</v>
      </c>
    </row>
    <row r="2222" spans="10:14" ht="57" customHeight="1" x14ac:dyDescent="0.2">
      <c r="J2222" s="29">
        <f t="shared" si="140"/>
        <v>0</v>
      </c>
      <c r="K2222" s="29">
        <f t="shared" si="141"/>
        <v>0</v>
      </c>
      <c r="L2222" s="24">
        <f t="shared" si="142"/>
        <v>1</v>
      </c>
      <c r="M2222" s="24" t="str">
        <f>VLOOKUP(L2222,mês!A:B,2,0)</f>
        <v>Janeiro</v>
      </c>
      <c r="N2222" s="24" t="e">
        <f t="shared" si="143"/>
        <v>#VALUE!</v>
      </c>
    </row>
    <row r="2223" spans="10:14" ht="57" customHeight="1" x14ac:dyDescent="0.2">
      <c r="J2223" s="29">
        <f t="shared" si="140"/>
        <v>0</v>
      </c>
      <c r="K2223" s="29">
        <f t="shared" si="141"/>
        <v>0</v>
      </c>
      <c r="L2223" s="24">
        <f t="shared" si="142"/>
        <v>1</v>
      </c>
      <c r="M2223" s="24" t="str">
        <f>VLOOKUP(L2223,mês!A:B,2,0)</f>
        <v>Janeiro</v>
      </c>
      <c r="N2223" s="24" t="e">
        <f t="shared" si="143"/>
        <v>#VALUE!</v>
      </c>
    </row>
    <row r="2224" spans="10:14" ht="57" customHeight="1" x14ac:dyDescent="0.2">
      <c r="J2224" s="29">
        <f t="shared" si="140"/>
        <v>0</v>
      </c>
      <c r="K2224" s="29">
        <f t="shared" si="141"/>
        <v>0</v>
      </c>
      <c r="L2224" s="24">
        <f t="shared" si="142"/>
        <v>1</v>
      </c>
      <c r="M2224" s="24" t="str">
        <f>VLOOKUP(L2224,mês!A:B,2,0)</f>
        <v>Janeiro</v>
      </c>
      <c r="N2224" s="24" t="e">
        <f t="shared" si="143"/>
        <v>#VALUE!</v>
      </c>
    </row>
    <row r="2225" spans="10:14" ht="57" customHeight="1" x14ac:dyDescent="0.2">
      <c r="J2225" s="29">
        <f t="shared" si="140"/>
        <v>0</v>
      </c>
      <c r="K2225" s="29">
        <f t="shared" si="141"/>
        <v>0</v>
      </c>
      <c r="L2225" s="24">
        <f t="shared" si="142"/>
        <v>1</v>
      </c>
      <c r="M2225" s="24" t="str">
        <f>VLOOKUP(L2225,mês!A:B,2,0)</f>
        <v>Janeiro</v>
      </c>
      <c r="N2225" s="24" t="e">
        <f t="shared" si="143"/>
        <v>#VALUE!</v>
      </c>
    </row>
    <row r="2226" spans="10:14" ht="57" customHeight="1" x14ac:dyDescent="0.2">
      <c r="J2226" s="29">
        <f t="shared" si="140"/>
        <v>0</v>
      </c>
      <c r="K2226" s="29">
        <f t="shared" si="141"/>
        <v>0</v>
      </c>
      <c r="L2226" s="24">
        <f t="shared" si="142"/>
        <v>1</v>
      </c>
      <c r="M2226" s="24" t="str">
        <f>VLOOKUP(L2226,mês!A:B,2,0)</f>
        <v>Janeiro</v>
      </c>
      <c r="N2226" s="24" t="e">
        <f t="shared" si="143"/>
        <v>#VALUE!</v>
      </c>
    </row>
    <row r="2227" spans="10:14" ht="57" customHeight="1" x14ac:dyDescent="0.2">
      <c r="J2227" s="29">
        <f t="shared" si="140"/>
        <v>0</v>
      </c>
      <c r="K2227" s="29">
        <f t="shared" si="141"/>
        <v>0</v>
      </c>
      <c r="L2227" s="24">
        <f t="shared" si="142"/>
        <v>1</v>
      </c>
      <c r="M2227" s="24" t="str">
        <f>VLOOKUP(L2227,mês!A:B,2,0)</f>
        <v>Janeiro</v>
      </c>
      <c r="N2227" s="24" t="e">
        <f t="shared" si="143"/>
        <v>#VALUE!</v>
      </c>
    </row>
    <row r="2228" spans="10:14" ht="57" customHeight="1" x14ac:dyDescent="0.2">
      <c r="J2228" s="29">
        <f t="shared" si="140"/>
        <v>0</v>
      </c>
      <c r="K2228" s="29">
        <f t="shared" si="141"/>
        <v>0</v>
      </c>
      <c r="L2228" s="24">
        <f t="shared" si="142"/>
        <v>1</v>
      </c>
      <c r="M2228" s="24" t="str">
        <f>VLOOKUP(L2228,mês!A:B,2,0)</f>
        <v>Janeiro</v>
      </c>
      <c r="N2228" s="24" t="e">
        <f t="shared" si="143"/>
        <v>#VALUE!</v>
      </c>
    </row>
    <row r="2229" spans="10:14" ht="57" customHeight="1" x14ac:dyDescent="0.2">
      <c r="J2229" s="29">
        <f t="shared" si="140"/>
        <v>0</v>
      </c>
      <c r="K2229" s="29">
        <f t="shared" si="141"/>
        <v>0</v>
      </c>
      <c r="L2229" s="24">
        <f t="shared" si="142"/>
        <v>1</v>
      </c>
      <c r="M2229" s="24" t="str">
        <f>VLOOKUP(L2229,mês!A:B,2,0)</f>
        <v>Janeiro</v>
      </c>
      <c r="N2229" s="24" t="e">
        <f t="shared" si="143"/>
        <v>#VALUE!</v>
      </c>
    </row>
    <row r="2230" spans="10:14" ht="57" customHeight="1" x14ac:dyDescent="0.2">
      <c r="J2230" s="29">
        <f t="shared" si="140"/>
        <v>0</v>
      </c>
      <c r="K2230" s="29">
        <f t="shared" si="141"/>
        <v>0</v>
      </c>
      <c r="L2230" s="24">
        <f t="shared" si="142"/>
        <v>1</v>
      </c>
      <c r="M2230" s="24" t="str">
        <f>VLOOKUP(L2230,mês!A:B,2,0)</f>
        <v>Janeiro</v>
      </c>
      <c r="N2230" s="24" t="e">
        <f t="shared" si="143"/>
        <v>#VALUE!</v>
      </c>
    </row>
    <row r="2231" spans="10:14" ht="57" customHeight="1" x14ac:dyDescent="0.2">
      <c r="J2231" s="29">
        <f t="shared" si="140"/>
        <v>0</v>
      </c>
      <c r="K2231" s="29">
        <f t="shared" si="141"/>
        <v>0</v>
      </c>
      <c r="L2231" s="24">
        <f t="shared" si="142"/>
        <v>1</v>
      </c>
      <c r="M2231" s="24" t="str">
        <f>VLOOKUP(L2231,mês!A:B,2,0)</f>
        <v>Janeiro</v>
      </c>
      <c r="N2231" s="24" t="e">
        <f t="shared" si="143"/>
        <v>#VALUE!</v>
      </c>
    </row>
    <row r="2232" spans="10:14" ht="57" customHeight="1" x14ac:dyDescent="0.2">
      <c r="J2232" s="29">
        <f t="shared" si="140"/>
        <v>0</v>
      </c>
      <c r="K2232" s="29">
        <f t="shared" si="141"/>
        <v>0</v>
      </c>
      <c r="L2232" s="24">
        <f t="shared" si="142"/>
        <v>1</v>
      </c>
      <c r="M2232" s="24" t="str">
        <f>VLOOKUP(L2232,mês!A:B,2,0)</f>
        <v>Janeiro</v>
      </c>
      <c r="N2232" s="24" t="e">
        <f t="shared" si="143"/>
        <v>#VALUE!</v>
      </c>
    </row>
    <row r="2233" spans="10:14" ht="57" customHeight="1" x14ac:dyDescent="0.2">
      <c r="J2233" s="29">
        <f t="shared" si="140"/>
        <v>0</v>
      </c>
      <c r="K2233" s="29">
        <f t="shared" si="141"/>
        <v>0</v>
      </c>
      <c r="L2233" s="24">
        <f t="shared" si="142"/>
        <v>1</v>
      </c>
      <c r="M2233" s="24" t="str">
        <f>VLOOKUP(L2233,mês!A:B,2,0)</f>
        <v>Janeiro</v>
      </c>
      <c r="N2233" s="24" t="e">
        <f t="shared" si="143"/>
        <v>#VALUE!</v>
      </c>
    </row>
    <row r="2234" spans="10:14" ht="57" customHeight="1" x14ac:dyDescent="0.2">
      <c r="J2234" s="29">
        <f t="shared" si="140"/>
        <v>0</v>
      </c>
      <c r="K2234" s="29">
        <f t="shared" si="141"/>
        <v>0</v>
      </c>
      <c r="L2234" s="24">
        <f t="shared" si="142"/>
        <v>1</v>
      </c>
      <c r="M2234" s="24" t="str">
        <f>VLOOKUP(L2234,mês!A:B,2,0)</f>
        <v>Janeiro</v>
      </c>
      <c r="N2234" s="24" t="e">
        <f t="shared" si="143"/>
        <v>#VALUE!</v>
      </c>
    </row>
    <row r="2235" spans="10:14" ht="57" customHeight="1" x14ac:dyDescent="0.2">
      <c r="J2235" s="29">
        <f t="shared" si="140"/>
        <v>0</v>
      </c>
      <c r="K2235" s="29">
        <f t="shared" si="141"/>
        <v>0</v>
      </c>
      <c r="L2235" s="24">
        <f t="shared" si="142"/>
        <v>1</v>
      </c>
      <c r="M2235" s="24" t="str">
        <f>VLOOKUP(L2235,mês!A:B,2,0)</f>
        <v>Janeiro</v>
      </c>
      <c r="N2235" s="24" t="e">
        <f t="shared" si="143"/>
        <v>#VALUE!</v>
      </c>
    </row>
    <row r="2236" spans="10:14" ht="57" customHeight="1" x14ac:dyDescent="0.2">
      <c r="J2236" s="29">
        <f t="shared" si="140"/>
        <v>0</v>
      </c>
      <c r="K2236" s="29">
        <f t="shared" si="141"/>
        <v>0</v>
      </c>
      <c r="L2236" s="24">
        <f t="shared" si="142"/>
        <v>1</v>
      </c>
      <c r="M2236" s="24" t="str">
        <f>VLOOKUP(L2236,mês!A:B,2,0)</f>
        <v>Janeiro</v>
      </c>
      <c r="N2236" s="24" t="e">
        <f t="shared" si="143"/>
        <v>#VALUE!</v>
      </c>
    </row>
    <row r="2237" spans="10:14" ht="57" customHeight="1" x14ac:dyDescent="0.2">
      <c r="J2237" s="29">
        <f t="shared" ref="J2237:J2300" si="144">IF(G2237="Não",0,H2237)</f>
        <v>0</v>
      </c>
      <c r="K2237" s="29">
        <f t="shared" ref="K2237:K2300" si="145">IF(G2237="Não",H2237,0)</f>
        <v>0</v>
      </c>
      <c r="L2237" s="24">
        <f t="shared" ref="L2237:L2300" si="146">MONTH(B2237)</f>
        <v>1</v>
      </c>
      <c r="M2237" s="24" t="str">
        <f>VLOOKUP(L2237,mês!A:B,2,0)</f>
        <v>Janeiro</v>
      </c>
      <c r="N2237" s="24" t="e">
        <f t="shared" ref="N2237:N2300" si="147">LEFT(A2237,SEARCH("-",A2237)-1)</f>
        <v>#VALUE!</v>
      </c>
    </row>
    <row r="2238" spans="10:14" ht="57" customHeight="1" x14ac:dyDescent="0.2">
      <c r="J2238" s="29">
        <f t="shared" si="144"/>
        <v>0</v>
      </c>
      <c r="K2238" s="29">
        <f t="shared" si="145"/>
        <v>0</v>
      </c>
      <c r="L2238" s="24">
        <f t="shared" si="146"/>
        <v>1</v>
      </c>
      <c r="M2238" s="24" t="str">
        <f>VLOOKUP(L2238,mês!A:B,2,0)</f>
        <v>Janeiro</v>
      </c>
      <c r="N2238" s="24" t="e">
        <f t="shared" si="147"/>
        <v>#VALUE!</v>
      </c>
    </row>
    <row r="2239" spans="10:14" ht="57" customHeight="1" x14ac:dyDescent="0.2">
      <c r="J2239" s="29">
        <f t="shared" si="144"/>
        <v>0</v>
      </c>
      <c r="K2239" s="29">
        <f t="shared" si="145"/>
        <v>0</v>
      </c>
      <c r="L2239" s="24">
        <f t="shared" si="146"/>
        <v>1</v>
      </c>
      <c r="M2239" s="24" t="str">
        <f>VLOOKUP(L2239,mês!A:B,2,0)</f>
        <v>Janeiro</v>
      </c>
      <c r="N2239" s="24" t="e">
        <f t="shared" si="147"/>
        <v>#VALUE!</v>
      </c>
    </row>
    <row r="2240" spans="10:14" ht="57" customHeight="1" x14ac:dyDescent="0.2">
      <c r="J2240" s="29">
        <f t="shared" si="144"/>
        <v>0</v>
      </c>
      <c r="K2240" s="29">
        <f t="shared" si="145"/>
        <v>0</v>
      </c>
      <c r="L2240" s="24">
        <f t="shared" si="146"/>
        <v>1</v>
      </c>
      <c r="M2240" s="24" t="str">
        <f>VLOOKUP(L2240,mês!A:B,2,0)</f>
        <v>Janeiro</v>
      </c>
      <c r="N2240" s="24" t="e">
        <f t="shared" si="147"/>
        <v>#VALUE!</v>
      </c>
    </row>
    <row r="2241" spans="10:14" ht="57" customHeight="1" x14ac:dyDescent="0.2">
      <c r="J2241" s="29">
        <f t="shared" si="144"/>
        <v>0</v>
      </c>
      <c r="K2241" s="29">
        <f t="shared" si="145"/>
        <v>0</v>
      </c>
      <c r="L2241" s="24">
        <f t="shared" si="146"/>
        <v>1</v>
      </c>
      <c r="M2241" s="24" t="str">
        <f>VLOOKUP(L2241,mês!A:B,2,0)</f>
        <v>Janeiro</v>
      </c>
      <c r="N2241" s="24" t="e">
        <f t="shared" si="147"/>
        <v>#VALUE!</v>
      </c>
    </row>
    <row r="2242" spans="10:14" ht="57" customHeight="1" x14ac:dyDescent="0.2">
      <c r="J2242" s="29">
        <f t="shared" si="144"/>
        <v>0</v>
      </c>
      <c r="K2242" s="29">
        <f t="shared" si="145"/>
        <v>0</v>
      </c>
      <c r="L2242" s="24">
        <f t="shared" si="146"/>
        <v>1</v>
      </c>
      <c r="M2242" s="24" t="str">
        <f>VLOOKUP(L2242,mês!A:B,2,0)</f>
        <v>Janeiro</v>
      </c>
      <c r="N2242" s="24" t="e">
        <f t="shared" si="147"/>
        <v>#VALUE!</v>
      </c>
    </row>
    <row r="2243" spans="10:14" ht="57" customHeight="1" x14ac:dyDescent="0.2">
      <c r="J2243" s="29">
        <f t="shared" si="144"/>
        <v>0</v>
      </c>
      <c r="K2243" s="29">
        <f t="shared" si="145"/>
        <v>0</v>
      </c>
      <c r="L2243" s="24">
        <f t="shared" si="146"/>
        <v>1</v>
      </c>
      <c r="M2243" s="24" t="str">
        <f>VLOOKUP(L2243,mês!A:B,2,0)</f>
        <v>Janeiro</v>
      </c>
      <c r="N2243" s="24" t="e">
        <f t="shared" si="147"/>
        <v>#VALUE!</v>
      </c>
    </row>
    <row r="2244" spans="10:14" ht="57" customHeight="1" x14ac:dyDescent="0.2">
      <c r="J2244" s="29">
        <f t="shared" si="144"/>
        <v>0</v>
      </c>
      <c r="K2244" s="29">
        <f t="shared" si="145"/>
        <v>0</v>
      </c>
      <c r="L2244" s="24">
        <f t="shared" si="146"/>
        <v>1</v>
      </c>
      <c r="M2244" s="24" t="str">
        <f>VLOOKUP(L2244,mês!A:B,2,0)</f>
        <v>Janeiro</v>
      </c>
      <c r="N2244" s="24" t="e">
        <f t="shared" si="147"/>
        <v>#VALUE!</v>
      </c>
    </row>
    <row r="2245" spans="10:14" ht="57" customHeight="1" x14ac:dyDescent="0.2">
      <c r="J2245" s="29">
        <f t="shared" si="144"/>
        <v>0</v>
      </c>
      <c r="K2245" s="29">
        <f t="shared" si="145"/>
        <v>0</v>
      </c>
      <c r="L2245" s="24">
        <f t="shared" si="146"/>
        <v>1</v>
      </c>
      <c r="M2245" s="24" t="str">
        <f>VLOOKUP(L2245,mês!A:B,2,0)</f>
        <v>Janeiro</v>
      </c>
      <c r="N2245" s="24" t="e">
        <f t="shared" si="147"/>
        <v>#VALUE!</v>
      </c>
    </row>
    <row r="2246" spans="10:14" ht="57" customHeight="1" x14ac:dyDescent="0.2">
      <c r="J2246" s="29">
        <f t="shared" si="144"/>
        <v>0</v>
      </c>
      <c r="K2246" s="29">
        <f t="shared" si="145"/>
        <v>0</v>
      </c>
      <c r="L2246" s="24">
        <f t="shared" si="146"/>
        <v>1</v>
      </c>
      <c r="M2246" s="24" t="str">
        <f>VLOOKUP(L2246,mês!A:B,2,0)</f>
        <v>Janeiro</v>
      </c>
      <c r="N2246" s="24" t="e">
        <f t="shared" si="147"/>
        <v>#VALUE!</v>
      </c>
    </row>
    <row r="2247" spans="10:14" ht="57" customHeight="1" x14ac:dyDescent="0.2">
      <c r="J2247" s="29">
        <f t="shared" si="144"/>
        <v>0</v>
      </c>
      <c r="K2247" s="29">
        <f t="shared" si="145"/>
        <v>0</v>
      </c>
      <c r="L2247" s="24">
        <f t="shared" si="146"/>
        <v>1</v>
      </c>
      <c r="M2247" s="24" t="str">
        <f>VLOOKUP(L2247,mês!A:B,2,0)</f>
        <v>Janeiro</v>
      </c>
      <c r="N2247" s="24" t="e">
        <f t="shared" si="147"/>
        <v>#VALUE!</v>
      </c>
    </row>
    <row r="2248" spans="10:14" ht="57" customHeight="1" x14ac:dyDescent="0.2">
      <c r="J2248" s="29">
        <f t="shared" si="144"/>
        <v>0</v>
      </c>
      <c r="K2248" s="29">
        <f t="shared" si="145"/>
        <v>0</v>
      </c>
      <c r="L2248" s="24">
        <f t="shared" si="146"/>
        <v>1</v>
      </c>
      <c r="M2248" s="24" t="str">
        <f>VLOOKUP(L2248,mês!A:B,2,0)</f>
        <v>Janeiro</v>
      </c>
      <c r="N2248" s="24" t="e">
        <f t="shared" si="147"/>
        <v>#VALUE!</v>
      </c>
    </row>
    <row r="2249" spans="10:14" ht="57" customHeight="1" x14ac:dyDescent="0.2">
      <c r="J2249" s="29">
        <f t="shared" si="144"/>
        <v>0</v>
      </c>
      <c r="K2249" s="29">
        <f t="shared" si="145"/>
        <v>0</v>
      </c>
      <c r="L2249" s="24">
        <f t="shared" si="146"/>
        <v>1</v>
      </c>
      <c r="M2249" s="24" t="str">
        <f>VLOOKUP(L2249,mês!A:B,2,0)</f>
        <v>Janeiro</v>
      </c>
      <c r="N2249" s="24" t="e">
        <f t="shared" si="147"/>
        <v>#VALUE!</v>
      </c>
    </row>
    <row r="2250" spans="10:14" ht="57" customHeight="1" x14ac:dyDescent="0.2">
      <c r="J2250" s="29">
        <f t="shared" si="144"/>
        <v>0</v>
      </c>
      <c r="K2250" s="29">
        <f t="shared" si="145"/>
        <v>0</v>
      </c>
      <c r="L2250" s="24">
        <f t="shared" si="146"/>
        <v>1</v>
      </c>
      <c r="M2250" s="24" t="str">
        <f>VLOOKUP(L2250,mês!A:B,2,0)</f>
        <v>Janeiro</v>
      </c>
      <c r="N2250" s="24" t="e">
        <f t="shared" si="147"/>
        <v>#VALUE!</v>
      </c>
    </row>
    <row r="2251" spans="10:14" ht="57" customHeight="1" x14ac:dyDescent="0.2">
      <c r="J2251" s="29">
        <f t="shared" si="144"/>
        <v>0</v>
      </c>
      <c r="K2251" s="29">
        <f t="shared" si="145"/>
        <v>0</v>
      </c>
      <c r="L2251" s="24">
        <f t="shared" si="146"/>
        <v>1</v>
      </c>
      <c r="M2251" s="24" t="str">
        <f>VLOOKUP(L2251,mês!A:B,2,0)</f>
        <v>Janeiro</v>
      </c>
      <c r="N2251" s="24" t="e">
        <f t="shared" si="147"/>
        <v>#VALUE!</v>
      </c>
    </row>
    <row r="2252" spans="10:14" ht="57" customHeight="1" x14ac:dyDescent="0.2">
      <c r="J2252" s="29">
        <f t="shared" si="144"/>
        <v>0</v>
      </c>
      <c r="K2252" s="29">
        <f t="shared" si="145"/>
        <v>0</v>
      </c>
      <c r="L2252" s="24">
        <f t="shared" si="146"/>
        <v>1</v>
      </c>
      <c r="M2252" s="24" t="str">
        <f>VLOOKUP(L2252,mês!A:B,2,0)</f>
        <v>Janeiro</v>
      </c>
      <c r="N2252" s="24" t="e">
        <f t="shared" si="147"/>
        <v>#VALUE!</v>
      </c>
    </row>
    <row r="2253" spans="10:14" ht="57" customHeight="1" x14ac:dyDescent="0.2">
      <c r="J2253" s="29">
        <f t="shared" si="144"/>
        <v>0</v>
      </c>
      <c r="K2253" s="29">
        <f t="shared" si="145"/>
        <v>0</v>
      </c>
      <c r="L2253" s="24">
        <f t="shared" si="146"/>
        <v>1</v>
      </c>
      <c r="M2253" s="24" t="str">
        <f>VLOOKUP(L2253,mês!A:B,2,0)</f>
        <v>Janeiro</v>
      </c>
      <c r="N2253" s="24" t="e">
        <f t="shared" si="147"/>
        <v>#VALUE!</v>
      </c>
    </row>
    <row r="2254" spans="10:14" ht="57" customHeight="1" x14ac:dyDescent="0.2">
      <c r="J2254" s="29">
        <f t="shared" si="144"/>
        <v>0</v>
      </c>
      <c r="K2254" s="29">
        <f t="shared" si="145"/>
        <v>0</v>
      </c>
      <c r="L2254" s="24">
        <f t="shared" si="146"/>
        <v>1</v>
      </c>
      <c r="M2254" s="24" t="str">
        <f>VLOOKUP(L2254,mês!A:B,2,0)</f>
        <v>Janeiro</v>
      </c>
      <c r="N2254" s="24" t="e">
        <f t="shared" si="147"/>
        <v>#VALUE!</v>
      </c>
    </row>
    <row r="2255" spans="10:14" ht="57" customHeight="1" x14ac:dyDescent="0.2">
      <c r="J2255" s="29">
        <f t="shared" si="144"/>
        <v>0</v>
      </c>
      <c r="K2255" s="29">
        <f t="shared" si="145"/>
        <v>0</v>
      </c>
      <c r="L2255" s="24">
        <f t="shared" si="146"/>
        <v>1</v>
      </c>
      <c r="M2255" s="24" t="str">
        <f>VLOOKUP(L2255,mês!A:B,2,0)</f>
        <v>Janeiro</v>
      </c>
      <c r="N2255" s="24" t="e">
        <f t="shared" si="147"/>
        <v>#VALUE!</v>
      </c>
    </row>
    <row r="2256" spans="10:14" ht="57" customHeight="1" x14ac:dyDescent="0.2">
      <c r="J2256" s="29">
        <f t="shared" si="144"/>
        <v>0</v>
      </c>
      <c r="K2256" s="29">
        <f t="shared" si="145"/>
        <v>0</v>
      </c>
      <c r="L2256" s="24">
        <f t="shared" si="146"/>
        <v>1</v>
      </c>
      <c r="M2256" s="24" t="str">
        <f>VLOOKUP(L2256,mês!A:B,2,0)</f>
        <v>Janeiro</v>
      </c>
      <c r="N2256" s="24" t="e">
        <f t="shared" si="147"/>
        <v>#VALUE!</v>
      </c>
    </row>
    <row r="2257" spans="10:14" ht="57" customHeight="1" x14ac:dyDescent="0.2">
      <c r="J2257" s="29">
        <f t="shared" si="144"/>
        <v>0</v>
      </c>
      <c r="K2257" s="29">
        <f t="shared" si="145"/>
        <v>0</v>
      </c>
      <c r="L2257" s="24">
        <f t="shared" si="146"/>
        <v>1</v>
      </c>
      <c r="M2257" s="24" t="str">
        <f>VLOOKUP(L2257,mês!A:B,2,0)</f>
        <v>Janeiro</v>
      </c>
      <c r="N2257" s="24" t="e">
        <f t="shared" si="147"/>
        <v>#VALUE!</v>
      </c>
    </row>
    <row r="2258" spans="10:14" ht="57" customHeight="1" x14ac:dyDescent="0.2">
      <c r="J2258" s="29">
        <f t="shared" si="144"/>
        <v>0</v>
      </c>
      <c r="K2258" s="29">
        <f t="shared" si="145"/>
        <v>0</v>
      </c>
      <c r="L2258" s="24">
        <f t="shared" si="146"/>
        <v>1</v>
      </c>
      <c r="M2258" s="24" t="str">
        <f>VLOOKUP(L2258,mês!A:B,2,0)</f>
        <v>Janeiro</v>
      </c>
      <c r="N2258" s="24" t="e">
        <f t="shared" si="147"/>
        <v>#VALUE!</v>
      </c>
    </row>
    <row r="2259" spans="10:14" ht="57" customHeight="1" x14ac:dyDescent="0.2">
      <c r="J2259" s="29">
        <f t="shared" si="144"/>
        <v>0</v>
      </c>
      <c r="K2259" s="29">
        <f t="shared" si="145"/>
        <v>0</v>
      </c>
      <c r="L2259" s="24">
        <f t="shared" si="146"/>
        <v>1</v>
      </c>
      <c r="M2259" s="24" t="str">
        <f>VLOOKUP(L2259,mês!A:B,2,0)</f>
        <v>Janeiro</v>
      </c>
      <c r="N2259" s="24" t="e">
        <f t="shared" si="147"/>
        <v>#VALUE!</v>
      </c>
    </row>
    <row r="2260" spans="10:14" ht="57" customHeight="1" x14ac:dyDescent="0.2">
      <c r="J2260" s="29">
        <f t="shared" si="144"/>
        <v>0</v>
      </c>
      <c r="K2260" s="29">
        <f t="shared" si="145"/>
        <v>0</v>
      </c>
      <c r="L2260" s="24">
        <f t="shared" si="146"/>
        <v>1</v>
      </c>
      <c r="M2260" s="24" t="str">
        <f>VLOOKUP(L2260,mês!A:B,2,0)</f>
        <v>Janeiro</v>
      </c>
      <c r="N2260" s="24" t="e">
        <f t="shared" si="147"/>
        <v>#VALUE!</v>
      </c>
    </row>
    <row r="2261" spans="10:14" ht="57" customHeight="1" x14ac:dyDescent="0.2">
      <c r="J2261" s="29">
        <f t="shared" si="144"/>
        <v>0</v>
      </c>
      <c r="K2261" s="29">
        <f t="shared" si="145"/>
        <v>0</v>
      </c>
      <c r="L2261" s="24">
        <f t="shared" si="146"/>
        <v>1</v>
      </c>
      <c r="M2261" s="24" t="str">
        <f>VLOOKUP(L2261,mês!A:B,2,0)</f>
        <v>Janeiro</v>
      </c>
      <c r="N2261" s="24" t="e">
        <f t="shared" si="147"/>
        <v>#VALUE!</v>
      </c>
    </row>
    <row r="2262" spans="10:14" ht="57" customHeight="1" x14ac:dyDescent="0.2">
      <c r="J2262" s="29">
        <f t="shared" si="144"/>
        <v>0</v>
      </c>
      <c r="K2262" s="29">
        <f t="shared" si="145"/>
        <v>0</v>
      </c>
      <c r="L2262" s="24">
        <f t="shared" si="146"/>
        <v>1</v>
      </c>
      <c r="M2262" s="24" t="str">
        <f>VLOOKUP(L2262,mês!A:B,2,0)</f>
        <v>Janeiro</v>
      </c>
      <c r="N2262" s="24" t="e">
        <f t="shared" si="147"/>
        <v>#VALUE!</v>
      </c>
    </row>
    <row r="2263" spans="10:14" ht="57" customHeight="1" x14ac:dyDescent="0.2">
      <c r="J2263" s="29">
        <f t="shared" si="144"/>
        <v>0</v>
      </c>
      <c r="K2263" s="29">
        <f t="shared" si="145"/>
        <v>0</v>
      </c>
      <c r="L2263" s="24">
        <f t="shared" si="146"/>
        <v>1</v>
      </c>
      <c r="M2263" s="24" t="str">
        <f>VLOOKUP(L2263,mês!A:B,2,0)</f>
        <v>Janeiro</v>
      </c>
      <c r="N2263" s="24" t="e">
        <f t="shared" si="147"/>
        <v>#VALUE!</v>
      </c>
    </row>
    <row r="2264" spans="10:14" ht="57" customHeight="1" x14ac:dyDescent="0.2">
      <c r="J2264" s="29">
        <f t="shared" si="144"/>
        <v>0</v>
      </c>
      <c r="K2264" s="29">
        <f t="shared" si="145"/>
        <v>0</v>
      </c>
      <c r="L2264" s="24">
        <f t="shared" si="146"/>
        <v>1</v>
      </c>
      <c r="M2264" s="24" t="str">
        <f>VLOOKUP(L2264,mês!A:B,2,0)</f>
        <v>Janeiro</v>
      </c>
      <c r="N2264" s="24" t="e">
        <f t="shared" si="147"/>
        <v>#VALUE!</v>
      </c>
    </row>
    <row r="2265" spans="10:14" ht="57" customHeight="1" x14ac:dyDescent="0.2">
      <c r="J2265" s="29">
        <f t="shared" si="144"/>
        <v>0</v>
      </c>
      <c r="K2265" s="29">
        <f t="shared" si="145"/>
        <v>0</v>
      </c>
      <c r="L2265" s="24">
        <f t="shared" si="146"/>
        <v>1</v>
      </c>
      <c r="M2265" s="24" t="str">
        <f>VLOOKUP(L2265,mês!A:B,2,0)</f>
        <v>Janeiro</v>
      </c>
      <c r="N2265" s="24" t="e">
        <f t="shared" si="147"/>
        <v>#VALUE!</v>
      </c>
    </row>
    <row r="2266" spans="10:14" ht="57" customHeight="1" x14ac:dyDescent="0.2">
      <c r="J2266" s="29">
        <f t="shared" si="144"/>
        <v>0</v>
      </c>
      <c r="K2266" s="29">
        <f t="shared" si="145"/>
        <v>0</v>
      </c>
      <c r="L2266" s="24">
        <f t="shared" si="146"/>
        <v>1</v>
      </c>
      <c r="M2266" s="24" t="str">
        <f>VLOOKUP(L2266,mês!A:B,2,0)</f>
        <v>Janeiro</v>
      </c>
      <c r="N2266" s="24" t="e">
        <f t="shared" si="147"/>
        <v>#VALUE!</v>
      </c>
    </row>
    <row r="2267" spans="10:14" ht="57" customHeight="1" x14ac:dyDescent="0.2">
      <c r="J2267" s="29">
        <f t="shared" si="144"/>
        <v>0</v>
      </c>
      <c r="K2267" s="29">
        <f t="shared" si="145"/>
        <v>0</v>
      </c>
      <c r="L2267" s="24">
        <f t="shared" si="146"/>
        <v>1</v>
      </c>
      <c r="M2267" s="24" t="str">
        <f>VLOOKUP(L2267,mês!A:B,2,0)</f>
        <v>Janeiro</v>
      </c>
      <c r="N2267" s="24" t="e">
        <f t="shared" si="147"/>
        <v>#VALUE!</v>
      </c>
    </row>
    <row r="2268" spans="10:14" ht="57" customHeight="1" x14ac:dyDescent="0.2">
      <c r="J2268" s="29">
        <f t="shared" si="144"/>
        <v>0</v>
      </c>
      <c r="K2268" s="29">
        <f t="shared" si="145"/>
        <v>0</v>
      </c>
      <c r="L2268" s="24">
        <f t="shared" si="146"/>
        <v>1</v>
      </c>
      <c r="M2268" s="24" t="str">
        <f>VLOOKUP(L2268,mês!A:B,2,0)</f>
        <v>Janeiro</v>
      </c>
      <c r="N2268" s="24" t="e">
        <f t="shared" si="147"/>
        <v>#VALUE!</v>
      </c>
    </row>
    <row r="2269" spans="10:14" ht="57" customHeight="1" x14ac:dyDescent="0.2">
      <c r="J2269" s="29">
        <f t="shared" si="144"/>
        <v>0</v>
      </c>
      <c r="K2269" s="29">
        <f t="shared" si="145"/>
        <v>0</v>
      </c>
      <c r="L2269" s="24">
        <f t="shared" si="146"/>
        <v>1</v>
      </c>
      <c r="M2269" s="24" t="str">
        <f>VLOOKUP(L2269,mês!A:B,2,0)</f>
        <v>Janeiro</v>
      </c>
      <c r="N2269" s="24" t="e">
        <f t="shared" si="147"/>
        <v>#VALUE!</v>
      </c>
    </row>
    <row r="2270" spans="10:14" ht="57" customHeight="1" x14ac:dyDescent="0.2">
      <c r="J2270" s="29">
        <f t="shared" si="144"/>
        <v>0</v>
      </c>
      <c r="K2270" s="29">
        <f t="shared" si="145"/>
        <v>0</v>
      </c>
      <c r="L2270" s="24">
        <f t="shared" si="146"/>
        <v>1</v>
      </c>
      <c r="M2270" s="24" t="str">
        <f>VLOOKUP(L2270,mês!A:B,2,0)</f>
        <v>Janeiro</v>
      </c>
      <c r="N2270" s="24" t="e">
        <f t="shared" si="147"/>
        <v>#VALUE!</v>
      </c>
    </row>
    <row r="2271" spans="10:14" ht="57" customHeight="1" x14ac:dyDescent="0.2">
      <c r="J2271" s="29">
        <f t="shared" si="144"/>
        <v>0</v>
      </c>
      <c r="K2271" s="29">
        <f t="shared" si="145"/>
        <v>0</v>
      </c>
      <c r="L2271" s="24">
        <f t="shared" si="146"/>
        <v>1</v>
      </c>
      <c r="M2271" s="24" t="str">
        <f>VLOOKUP(L2271,mês!A:B,2,0)</f>
        <v>Janeiro</v>
      </c>
      <c r="N2271" s="24" t="e">
        <f t="shared" si="147"/>
        <v>#VALUE!</v>
      </c>
    </row>
    <row r="2272" spans="10:14" ht="57" customHeight="1" x14ac:dyDescent="0.2">
      <c r="J2272" s="29">
        <f t="shared" si="144"/>
        <v>0</v>
      </c>
      <c r="K2272" s="29">
        <f t="shared" si="145"/>
        <v>0</v>
      </c>
      <c r="L2272" s="24">
        <f t="shared" si="146"/>
        <v>1</v>
      </c>
      <c r="M2272" s="24" t="str">
        <f>VLOOKUP(L2272,mês!A:B,2,0)</f>
        <v>Janeiro</v>
      </c>
      <c r="N2272" s="24" t="e">
        <f t="shared" si="147"/>
        <v>#VALUE!</v>
      </c>
    </row>
    <row r="2273" spans="10:14" ht="57" customHeight="1" x14ac:dyDescent="0.2">
      <c r="J2273" s="29">
        <f t="shared" si="144"/>
        <v>0</v>
      </c>
      <c r="K2273" s="29">
        <f t="shared" si="145"/>
        <v>0</v>
      </c>
      <c r="L2273" s="24">
        <f t="shared" si="146"/>
        <v>1</v>
      </c>
      <c r="M2273" s="24" t="str">
        <f>VLOOKUP(L2273,mês!A:B,2,0)</f>
        <v>Janeiro</v>
      </c>
      <c r="N2273" s="24" t="e">
        <f t="shared" si="147"/>
        <v>#VALUE!</v>
      </c>
    </row>
    <row r="2274" spans="10:14" ht="57" customHeight="1" x14ac:dyDescent="0.2">
      <c r="J2274" s="29">
        <f t="shared" si="144"/>
        <v>0</v>
      </c>
      <c r="K2274" s="29">
        <f t="shared" si="145"/>
        <v>0</v>
      </c>
      <c r="L2274" s="24">
        <f t="shared" si="146"/>
        <v>1</v>
      </c>
      <c r="M2274" s="24" t="str">
        <f>VLOOKUP(L2274,mês!A:B,2,0)</f>
        <v>Janeiro</v>
      </c>
      <c r="N2274" s="24" t="e">
        <f t="shared" si="147"/>
        <v>#VALUE!</v>
      </c>
    </row>
    <row r="2275" spans="10:14" ht="57" customHeight="1" x14ac:dyDescent="0.2">
      <c r="J2275" s="29">
        <f t="shared" si="144"/>
        <v>0</v>
      </c>
      <c r="K2275" s="29">
        <f t="shared" si="145"/>
        <v>0</v>
      </c>
      <c r="L2275" s="24">
        <f t="shared" si="146"/>
        <v>1</v>
      </c>
      <c r="M2275" s="24" t="str">
        <f>VLOOKUP(L2275,mês!A:B,2,0)</f>
        <v>Janeiro</v>
      </c>
      <c r="N2275" s="24" t="e">
        <f t="shared" si="147"/>
        <v>#VALUE!</v>
      </c>
    </row>
    <row r="2276" spans="10:14" ht="57" customHeight="1" x14ac:dyDescent="0.2">
      <c r="J2276" s="29">
        <f t="shared" si="144"/>
        <v>0</v>
      </c>
      <c r="K2276" s="29">
        <f t="shared" si="145"/>
        <v>0</v>
      </c>
      <c r="L2276" s="24">
        <f t="shared" si="146"/>
        <v>1</v>
      </c>
      <c r="M2276" s="24" t="str">
        <f>VLOOKUP(L2276,mês!A:B,2,0)</f>
        <v>Janeiro</v>
      </c>
      <c r="N2276" s="24" t="e">
        <f t="shared" si="147"/>
        <v>#VALUE!</v>
      </c>
    </row>
    <row r="2277" spans="10:14" ht="57" customHeight="1" x14ac:dyDescent="0.2">
      <c r="J2277" s="29">
        <f t="shared" si="144"/>
        <v>0</v>
      </c>
      <c r="K2277" s="29">
        <f t="shared" si="145"/>
        <v>0</v>
      </c>
      <c r="L2277" s="24">
        <f t="shared" si="146"/>
        <v>1</v>
      </c>
      <c r="M2277" s="24" t="str">
        <f>VLOOKUP(L2277,mês!A:B,2,0)</f>
        <v>Janeiro</v>
      </c>
      <c r="N2277" s="24" t="e">
        <f t="shared" si="147"/>
        <v>#VALUE!</v>
      </c>
    </row>
    <row r="2278" spans="10:14" ht="57" customHeight="1" x14ac:dyDescent="0.2">
      <c r="J2278" s="29">
        <f t="shared" si="144"/>
        <v>0</v>
      </c>
      <c r="K2278" s="29">
        <f t="shared" si="145"/>
        <v>0</v>
      </c>
      <c r="L2278" s="24">
        <f t="shared" si="146"/>
        <v>1</v>
      </c>
      <c r="M2278" s="24" t="str">
        <f>VLOOKUP(L2278,mês!A:B,2,0)</f>
        <v>Janeiro</v>
      </c>
      <c r="N2278" s="24" t="e">
        <f t="shared" si="147"/>
        <v>#VALUE!</v>
      </c>
    </row>
    <row r="2279" spans="10:14" ht="57" customHeight="1" x14ac:dyDescent="0.2">
      <c r="J2279" s="29">
        <f t="shared" si="144"/>
        <v>0</v>
      </c>
      <c r="K2279" s="29">
        <f t="shared" si="145"/>
        <v>0</v>
      </c>
      <c r="L2279" s="24">
        <f t="shared" si="146"/>
        <v>1</v>
      </c>
      <c r="M2279" s="24" t="str">
        <f>VLOOKUP(L2279,mês!A:B,2,0)</f>
        <v>Janeiro</v>
      </c>
      <c r="N2279" s="24" t="e">
        <f t="shared" si="147"/>
        <v>#VALUE!</v>
      </c>
    </row>
    <row r="2280" spans="10:14" ht="57" customHeight="1" x14ac:dyDescent="0.2">
      <c r="J2280" s="29">
        <f t="shared" si="144"/>
        <v>0</v>
      </c>
      <c r="K2280" s="29">
        <f t="shared" si="145"/>
        <v>0</v>
      </c>
      <c r="L2280" s="24">
        <f t="shared" si="146"/>
        <v>1</v>
      </c>
      <c r="M2280" s="24" t="str">
        <f>VLOOKUP(L2280,mês!A:B,2,0)</f>
        <v>Janeiro</v>
      </c>
      <c r="N2280" s="24" t="e">
        <f t="shared" si="147"/>
        <v>#VALUE!</v>
      </c>
    </row>
    <row r="2281" spans="10:14" ht="57" customHeight="1" x14ac:dyDescent="0.2">
      <c r="J2281" s="29">
        <f t="shared" si="144"/>
        <v>0</v>
      </c>
      <c r="K2281" s="29">
        <f t="shared" si="145"/>
        <v>0</v>
      </c>
      <c r="L2281" s="24">
        <f t="shared" si="146"/>
        <v>1</v>
      </c>
      <c r="M2281" s="24" t="str">
        <f>VLOOKUP(L2281,mês!A:B,2,0)</f>
        <v>Janeiro</v>
      </c>
      <c r="N2281" s="24" t="e">
        <f t="shared" si="147"/>
        <v>#VALUE!</v>
      </c>
    </row>
    <row r="2282" spans="10:14" ht="57" customHeight="1" x14ac:dyDescent="0.2">
      <c r="J2282" s="29">
        <f t="shared" si="144"/>
        <v>0</v>
      </c>
      <c r="K2282" s="29">
        <f t="shared" si="145"/>
        <v>0</v>
      </c>
      <c r="L2282" s="24">
        <f t="shared" si="146"/>
        <v>1</v>
      </c>
      <c r="M2282" s="24" t="str">
        <f>VLOOKUP(L2282,mês!A:B,2,0)</f>
        <v>Janeiro</v>
      </c>
      <c r="N2282" s="24" t="e">
        <f t="shared" si="147"/>
        <v>#VALUE!</v>
      </c>
    </row>
    <row r="2283" spans="10:14" ht="57" customHeight="1" x14ac:dyDescent="0.2">
      <c r="J2283" s="29">
        <f t="shared" si="144"/>
        <v>0</v>
      </c>
      <c r="K2283" s="29">
        <f t="shared" si="145"/>
        <v>0</v>
      </c>
      <c r="L2283" s="24">
        <f t="shared" si="146"/>
        <v>1</v>
      </c>
      <c r="M2283" s="24" t="str">
        <f>VLOOKUP(L2283,mês!A:B,2,0)</f>
        <v>Janeiro</v>
      </c>
      <c r="N2283" s="24" t="e">
        <f t="shared" si="147"/>
        <v>#VALUE!</v>
      </c>
    </row>
    <row r="2284" spans="10:14" ht="57" customHeight="1" x14ac:dyDescent="0.2">
      <c r="J2284" s="29">
        <f t="shared" si="144"/>
        <v>0</v>
      </c>
      <c r="K2284" s="29">
        <f t="shared" si="145"/>
        <v>0</v>
      </c>
      <c r="L2284" s="24">
        <f t="shared" si="146"/>
        <v>1</v>
      </c>
      <c r="M2284" s="24" t="str">
        <f>VLOOKUP(L2284,mês!A:B,2,0)</f>
        <v>Janeiro</v>
      </c>
      <c r="N2284" s="24" t="e">
        <f t="shared" si="147"/>
        <v>#VALUE!</v>
      </c>
    </row>
    <row r="2285" spans="10:14" ht="57" customHeight="1" x14ac:dyDescent="0.2">
      <c r="J2285" s="29">
        <f t="shared" si="144"/>
        <v>0</v>
      </c>
      <c r="K2285" s="29">
        <f t="shared" si="145"/>
        <v>0</v>
      </c>
      <c r="L2285" s="24">
        <f t="shared" si="146"/>
        <v>1</v>
      </c>
      <c r="M2285" s="24" t="str">
        <f>VLOOKUP(L2285,mês!A:B,2,0)</f>
        <v>Janeiro</v>
      </c>
      <c r="N2285" s="24" t="e">
        <f t="shared" si="147"/>
        <v>#VALUE!</v>
      </c>
    </row>
    <row r="2286" spans="10:14" ht="57" customHeight="1" x14ac:dyDescent="0.2">
      <c r="J2286" s="29">
        <f t="shared" si="144"/>
        <v>0</v>
      </c>
      <c r="K2286" s="29">
        <f t="shared" si="145"/>
        <v>0</v>
      </c>
      <c r="L2286" s="24">
        <f t="shared" si="146"/>
        <v>1</v>
      </c>
      <c r="M2286" s="24" t="str">
        <f>VLOOKUP(L2286,mês!A:B,2,0)</f>
        <v>Janeiro</v>
      </c>
      <c r="N2286" s="24" t="e">
        <f t="shared" si="147"/>
        <v>#VALUE!</v>
      </c>
    </row>
    <row r="2287" spans="10:14" ht="57" customHeight="1" x14ac:dyDescent="0.2">
      <c r="J2287" s="29">
        <f t="shared" si="144"/>
        <v>0</v>
      </c>
      <c r="K2287" s="29">
        <f t="shared" si="145"/>
        <v>0</v>
      </c>
      <c r="L2287" s="24">
        <f t="shared" si="146"/>
        <v>1</v>
      </c>
      <c r="M2287" s="24" t="str">
        <f>VLOOKUP(L2287,mês!A:B,2,0)</f>
        <v>Janeiro</v>
      </c>
      <c r="N2287" s="24" t="e">
        <f t="shared" si="147"/>
        <v>#VALUE!</v>
      </c>
    </row>
    <row r="2288" spans="10:14" ht="57" customHeight="1" x14ac:dyDescent="0.2">
      <c r="J2288" s="29">
        <f t="shared" si="144"/>
        <v>0</v>
      </c>
      <c r="K2288" s="29">
        <f t="shared" si="145"/>
        <v>0</v>
      </c>
      <c r="L2288" s="24">
        <f t="shared" si="146"/>
        <v>1</v>
      </c>
      <c r="M2288" s="24" t="str">
        <f>VLOOKUP(L2288,mês!A:B,2,0)</f>
        <v>Janeiro</v>
      </c>
      <c r="N2288" s="24" t="e">
        <f t="shared" si="147"/>
        <v>#VALUE!</v>
      </c>
    </row>
    <row r="2289" spans="10:14" ht="57" customHeight="1" x14ac:dyDescent="0.2">
      <c r="J2289" s="29">
        <f t="shared" si="144"/>
        <v>0</v>
      </c>
      <c r="K2289" s="29">
        <f t="shared" si="145"/>
        <v>0</v>
      </c>
      <c r="L2289" s="24">
        <f t="shared" si="146"/>
        <v>1</v>
      </c>
      <c r="M2289" s="24" t="str">
        <f>VLOOKUP(L2289,mês!A:B,2,0)</f>
        <v>Janeiro</v>
      </c>
      <c r="N2289" s="24" t="e">
        <f t="shared" si="147"/>
        <v>#VALUE!</v>
      </c>
    </row>
    <row r="2290" spans="10:14" ht="57" customHeight="1" x14ac:dyDescent="0.2">
      <c r="J2290" s="29">
        <f t="shared" si="144"/>
        <v>0</v>
      </c>
      <c r="K2290" s="29">
        <f t="shared" si="145"/>
        <v>0</v>
      </c>
      <c r="L2290" s="24">
        <f t="shared" si="146"/>
        <v>1</v>
      </c>
      <c r="M2290" s="24" t="str">
        <f>VLOOKUP(L2290,mês!A:B,2,0)</f>
        <v>Janeiro</v>
      </c>
      <c r="N2290" s="24" t="e">
        <f t="shared" si="147"/>
        <v>#VALUE!</v>
      </c>
    </row>
    <row r="2291" spans="10:14" ht="57" customHeight="1" x14ac:dyDescent="0.2">
      <c r="J2291" s="29">
        <f t="shared" si="144"/>
        <v>0</v>
      </c>
      <c r="K2291" s="29">
        <f t="shared" si="145"/>
        <v>0</v>
      </c>
      <c r="L2291" s="24">
        <f t="shared" si="146"/>
        <v>1</v>
      </c>
      <c r="M2291" s="24" t="str">
        <f>VLOOKUP(L2291,mês!A:B,2,0)</f>
        <v>Janeiro</v>
      </c>
      <c r="N2291" s="24" t="e">
        <f t="shared" si="147"/>
        <v>#VALUE!</v>
      </c>
    </row>
    <row r="2292" spans="10:14" ht="57" customHeight="1" x14ac:dyDescent="0.2">
      <c r="J2292" s="29">
        <f t="shared" si="144"/>
        <v>0</v>
      </c>
      <c r="K2292" s="29">
        <f t="shared" si="145"/>
        <v>0</v>
      </c>
      <c r="L2292" s="24">
        <f t="shared" si="146"/>
        <v>1</v>
      </c>
      <c r="M2292" s="24" t="str">
        <f>VLOOKUP(L2292,mês!A:B,2,0)</f>
        <v>Janeiro</v>
      </c>
      <c r="N2292" s="24" t="e">
        <f t="shared" si="147"/>
        <v>#VALUE!</v>
      </c>
    </row>
    <row r="2293" spans="10:14" ht="57" customHeight="1" x14ac:dyDescent="0.2">
      <c r="J2293" s="29">
        <f t="shared" si="144"/>
        <v>0</v>
      </c>
      <c r="K2293" s="29">
        <f t="shared" si="145"/>
        <v>0</v>
      </c>
      <c r="L2293" s="24">
        <f t="shared" si="146"/>
        <v>1</v>
      </c>
      <c r="M2293" s="24" t="str">
        <f>VLOOKUP(L2293,mês!A:B,2,0)</f>
        <v>Janeiro</v>
      </c>
      <c r="N2293" s="24" t="e">
        <f t="shared" si="147"/>
        <v>#VALUE!</v>
      </c>
    </row>
    <row r="2294" spans="10:14" ht="57" customHeight="1" x14ac:dyDescent="0.2">
      <c r="J2294" s="29">
        <f t="shared" si="144"/>
        <v>0</v>
      </c>
      <c r="K2294" s="29">
        <f t="shared" si="145"/>
        <v>0</v>
      </c>
      <c r="L2294" s="24">
        <f t="shared" si="146"/>
        <v>1</v>
      </c>
      <c r="M2294" s="24" t="str">
        <f>VLOOKUP(L2294,mês!A:B,2,0)</f>
        <v>Janeiro</v>
      </c>
      <c r="N2294" s="24" t="e">
        <f t="shared" si="147"/>
        <v>#VALUE!</v>
      </c>
    </row>
    <row r="2295" spans="10:14" ht="57" customHeight="1" x14ac:dyDescent="0.2">
      <c r="J2295" s="29">
        <f t="shared" si="144"/>
        <v>0</v>
      </c>
      <c r="K2295" s="29">
        <f t="shared" si="145"/>
        <v>0</v>
      </c>
      <c r="L2295" s="24">
        <f t="shared" si="146"/>
        <v>1</v>
      </c>
      <c r="M2295" s="24" t="str">
        <f>VLOOKUP(L2295,mês!A:B,2,0)</f>
        <v>Janeiro</v>
      </c>
      <c r="N2295" s="24" t="e">
        <f t="shared" si="147"/>
        <v>#VALUE!</v>
      </c>
    </row>
    <row r="2296" spans="10:14" ht="57" customHeight="1" x14ac:dyDescent="0.2">
      <c r="J2296" s="29">
        <f t="shared" si="144"/>
        <v>0</v>
      </c>
      <c r="K2296" s="29">
        <f t="shared" si="145"/>
        <v>0</v>
      </c>
      <c r="L2296" s="24">
        <f t="shared" si="146"/>
        <v>1</v>
      </c>
      <c r="M2296" s="24" t="str">
        <f>VLOOKUP(L2296,mês!A:B,2,0)</f>
        <v>Janeiro</v>
      </c>
      <c r="N2296" s="24" t="e">
        <f t="shared" si="147"/>
        <v>#VALUE!</v>
      </c>
    </row>
    <row r="2297" spans="10:14" ht="57" customHeight="1" x14ac:dyDescent="0.2">
      <c r="J2297" s="29">
        <f t="shared" si="144"/>
        <v>0</v>
      </c>
      <c r="K2297" s="29">
        <f t="shared" si="145"/>
        <v>0</v>
      </c>
      <c r="L2297" s="24">
        <f t="shared" si="146"/>
        <v>1</v>
      </c>
      <c r="M2297" s="24" t="str">
        <f>VLOOKUP(L2297,mês!A:B,2,0)</f>
        <v>Janeiro</v>
      </c>
      <c r="N2297" s="24" t="e">
        <f t="shared" si="147"/>
        <v>#VALUE!</v>
      </c>
    </row>
    <row r="2298" spans="10:14" ht="57" customHeight="1" x14ac:dyDescent="0.2">
      <c r="J2298" s="29">
        <f t="shared" si="144"/>
        <v>0</v>
      </c>
      <c r="K2298" s="29">
        <f t="shared" si="145"/>
        <v>0</v>
      </c>
      <c r="L2298" s="24">
        <f t="shared" si="146"/>
        <v>1</v>
      </c>
      <c r="M2298" s="24" t="str">
        <f>VLOOKUP(L2298,mês!A:B,2,0)</f>
        <v>Janeiro</v>
      </c>
      <c r="N2298" s="24" t="e">
        <f t="shared" si="147"/>
        <v>#VALUE!</v>
      </c>
    </row>
    <row r="2299" spans="10:14" ht="57" customHeight="1" x14ac:dyDescent="0.2">
      <c r="J2299" s="29">
        <f t="shared" si="144"/>
        <v>0</v>
      </c>
      <c r="K2299" s="29">
        <f t="shared" si="145"/>
        <v>0</v>
      </c>
      <c r="L2299" s="24">
        <f t="shared" si="146"/>
        <v>1</v>
      </c>
      <c r="M2299" s="24" t="str">
        <f>VLOOKUP(L2299,mês!A:B,2,0)</f>
        <v>Janeiro</v>
      </c>
      <c r="N2299" s="24" t="e">
        <f t="shared" si="147"/>
        <v>#VALUE!</v>
      </c>
    </row>
    <row r="2300" spans="10:14" ht="57" customHeight="1" x14ac:dyDescent="0.2">
      <c r="J2300" s="29">
        <f t="shared" si="144"/>
        <v>0</v>
      </c>
      <c r="K2300" s="29">
        <f t="shared" si="145"/>
        <v>0</v>
      </c>
      <c r="L2300" s="24">
        <f t="shared" si="146"/>
        <v>1</v>
      </c>
      <c r="M2300" s="24" t="str">
        <f>VLOOKUP(L2300,mês!A:B,2,0)</f>
        <v>Janeiro</v>
      </c>
      <c r="N2300" s="24" t="e">
        <f t="shared" si="147"/>
        <v>#VALUE!</v>
      </c>
    </row>
    <row r="2301" spans="10:14" ht="57" customHeight="1" x14ac:dyDescent="0.2">
      <c r="J2301" s="29">
        <f t="shared" ref="J2301:J2364" si="148">IF(G2301="Não",0,H2301)</f>
        <v>0</v>
      </c>
      <c r="K2301" s="29">
        <f t="shared" ref="K2301:K2364" si="149">IF(G2301="Não",H2301,0)</f>
        <v>0</v>
      </c>
      <c r="L2301" s="24">
        <f t="shared" ref="L2301:L2364" si="150">MONTH(B2301)</f>
        <v>1</v>
      </c>
      <c r="M2301" s="24" t="str">
        <f>VLOOKUP(L2301,mês!A:B,2,0)</f>
        <v>Janeiro</v>
      </c>
      <c r="N2301" s="24" t="e">
        <f t="shared" ref="N2301:N2364" si="151">LEFT(A2301,SEARCH("-",A2301)-1)</f>
        <v>#VALUE!</v>
      </c>
    </row>
    <row r="2302" spans="10:14" ht="57" customHeight="1" x14ac:dyDescent="0.2">
      <c r="J2302" s="29">
        <f t="shared" si="148"/>
        <v>0</v>
      </c>
      <c r="K2302" s="29">
        <f t="shared" si="149"/>
        <v>0</v>
      </c>
      <c r="L2302" s="24">
        <f t="shared" si="150"/>
        <v>1</v>
      </c>
      <c r="M2302" s="24" t="str">
        <f>VLOOKUP(L2302,mês!A:B,2,0)</f>
        <v>Janeiro</v>
      </c>
      <c r="N2302" s="24" t="e">
        <f t="shared" si="151"/>
        <v>#VALUE!</v>
      </c>
    </row>
    <row r="2303" spans="10:14" ht="57" customHeight="1" x14ac:dyDescent="0.2">
      <c r="J2303" s="29">
        <f t="shared" si="148"/>
        <v>0</v>
      </c>
      <c r="K2303" s="29">
        <f t="shared" si="149"/>
        <v>0</v>
      </c>
      <c r="L2303" s="24">
        <f t="shared" si="150"/>
        <v>1</v>
      </c>
      <c r="M2303" s="24" t="str">
        <f>VLOOKUP(L2303,mês!A:B,2,0)</f>
        <v>Janeiro</v>
      </c>
      <c r="N2303" s="24" t="e">
        <f t="shared" si="151"/>
        <v>#VALUE!</v>
      </c>
    </row>
    <row r="2304" spans="10:14" ht="57" customHeight="1" x14ac:dyDescent="0.2">
      <c r="J2304" s="29">
        <f t="shared" si="148"/>
        <v>0</v>
      </c>
      <c r="K2304" s="29">
        <f t="shared" si="149"/>
        <v>0</v>
      </c>
      <c r="L2304" s="24">
        <f t="shared" si="150"/>
        <v>1</v>
      </c>
      <c r="M2304" s="24" t="str">
        <f>VLOOKUP(L2304,mês!A:B,2,0)</f>
        <v>Janeiro</v>
      </c>
      <c r="N2304" s="24" t="e">
        <f t="shared" si="151"/>
        <v>#VALUE!</v>
      </c>
    </row>
    <row r="2305" spans="10:14" ht="57" customHeight="1" x14ac:dyDescent="0.2">
      <c r="J2305" s="29">
        <f t="shared" si="148"/>
        <v>0</v>
      </c>
      <c r="K2305" s="29">
        <f t="shared" si="149"/>
        <v>0</v>
      </c>
      <c r="L2305" s="24">
        <f t="shared" si="150"/>
        <v>1</v>
      </c>
      <c r="M2305" s="24" t="str">
        <f>VLOOKUP(L2305,mês!A:B,2,0)</f>
        <v>Janeiro</v>
      </c>
      <c r="N2305" s="24" t="e">
        <f t="shared" si="151"/>
        <v>#VALUE!</v>
      </c>
    </row>
    <row r="2306" spans="10:14" ht="57" customHeight="1" x14ac:dyDescent="0.2">
      <c r="J2306" s="29">
        <f t="shared" si="148"/>
        <v>0</v>
      </c>
      <c r="K2306" s="29">
        <f t="shared" si="149"/>
        <v>0</v>
      </c>
      <c r="L2306" s="24">
        <f t="shared" si="150"/>
        <v>1</v>
      </c>
      <c r="M2306" s="24" t="str">
        <f>VLOOKUP(L2306,mês!A:B,2,0)</f>
        <v>Janeiro</v>
      </c>
      <c r="N2306" s="24" t="e">
        <f t="shared" si="151"/>
        <v>#VALUE!</v>
      </c>
    </row>
    <row r="2307" spans="10:14" ht="57" customHeight="1" x14ac:dyDescent="0.2">
      <c r="J2307" s="29">
        <f t="shared" si="148"/>
        <v>0</v>
      </c>
      <c r="K2307" s="29">
        <f t="shared" si="149"/>
        <v>0</v>
      </c>
      <c r="L2307" s="24">
        <f t="shared" si="150"/>
        <v>1</v>
      </c>
      <c r="M2307" s="24" t="str">
        <f>VLOOKUP(L2307,mês!A:B,2,0)</f>
        <v>Janeiro</v>
      </c>
      <c r="N2307" s="24" t="e">
        <f t="shared" si="151"/>
        <v>#VALUE!</v>
      </c>
    </row>
    <row r="2308" spans="10:14" ht="57" customHeight="1" x14ac:dyDescent="0.2">
      <c r="J2308" s="29">
        <f t="shared" si="148"/>
        <v>0</v>
      </c>
      <c r="K2308" s="29">
        <f t="shared" si="149"/>
        <v>0</v>
      </c>
      <c r="L2308" s="24">
        <f t="shared" si="150"/>
        <v>1</v>
      </c>
      <c r="M2308" s="24" t="str">
        <f>VLOOKUP(L2308,mês!A:B,2,0)</f>
        <v>Janeiro</v>
      </c>
      <c r="N2308" s="24" t="e">
        <f t="shared" si="151"/>
        <v>#VALUE!</v>
      </c>
    </row>
    <row r="2309" spans="10:14" ht="57" customHeight="1" x14ac:dyDescent="0.2">
      <c r="J2309" s="29">
        <f t="shared" si="148"/>
        <v>0</v>
      </c>
      <c r="K2309" s="29">
        <f t="shared" si="149"/>
        <v>0</v>
      </c>
      <c r="L2309" s="24">
        <f t="shared" si="150"/>
        <v>1</v>
      </c>
      <c r="M2309" s="24" t="str">
        <f>VLOOKUP(L2309,mês!A:B,2,0)</f>
        <v>Janeiro</v>
      </c>
      <c r="N2309" s="24" t="e">
        <f t="shared" si="151"/>
        <v>#VALUE!</v>
      </c>
    </row>
    <row r="2310" spans="10:14" ht="57" customHeight="1" x14ac:dyDescent="0.2">
      <c r="J2310" s="29">
        <f t="shared" si="148"/>
        <v>0</v>
      </c>
      <c r="K2310" s="29">
        <f t="shared" si="149"/>
        <v>0</v>
      </c>
      <c r="L2310" s="24">
        <f t="shared" si="150"/>
        <v>1</v>
      </c>
      <c r="M2310" s="24" t="str">
        <f>VLOOKUP(L2310,mês!A:B,2,0)</f>
        <v>Janeiro</v>
      </c>
      <c r="N2310" s="24" t="e">
        <f t="shared" si="151"/>
        <v>#VALUE!</v>
      </c>
    </row>
    <row r="2311" spans="10:14" ht="57" customHeight="1" x14ac:dyDescent="0.2">
      <c r="J2311" s="29">
        <f t="shared" si="148"/>
        <v>0</v>
      </c>
      <c r="K2311" s="29">
        <f t="shared" si="149"/>
        <v>0</v>
      </c>
      <c r="L2311" s="24">
        <f t="shared" si="150"/>
        <v>1</v>
      </c>
      <c r="M2311" s="24" t="str">
        <f>VLOOKUP(L2311,mês!A:B,2,0)</f>
        <v>Janeiro</v>
      </c>
      <c r="N2311" s="24" t="e">
        <f t="shared" si="151"/>
        <v>#VALUE!</v>
      </c>
    </row>
    <row r="2312" spans="10:14" ht="57" customHeight="1" x14ac:dyDescent="0.2">
      <c r="J2312" s="29">
        <f t="shared" si="148"/>
        <v>0</v>
      </c>
      <c r="K2312" s="29">
        <f t="shared" si="149"/>
        <v>0</v>
      </c>
      <c r="L2312" s="24">
        <f t="shared" si="150"/>
        <v>1</v>
      </c>
      <c r="M2312" s="24" t="str">
        <f>VLOOKUP(L2312,mês!A:B,2,0)</f>
        <v>Janeiro</v>
      </c>
      <c r="N2312" s="24" t="e">
        <f t="shared" si="151"/>
        <v>#VALUE!</v>
      </c>
    </row>
    <row r="2313" spans="10:14" ht="57" customHeight="1" x14ac:dyDescent="0.2">
      <c r="J2313" s="29">
        <f t="shared" si="148"/>
        <v>0</v>
      </c>
      <c r="K2313" s="29">
        <f t="shared" si="149"/>
        <v>0</v>
      </c>
      <c r="L2313" s="24">
        <f t="shared" si="150"/>
        <v>1</v>
      </c>
      <c r="M2313" s="24" t="str">
        <f>VLOOKUP(L2313,mês!A:B,2,0)</f>
        <v>Janeiro</v>
      </c>
      <c r="N2313" s="24" t="e">
        <f t="shared" si="151"/>
        <v>#VALUE!</v>
      </c>
    </row>
    <row r="2314" spans="10:14" ht="57" customHeight="1" x14ac:dyDescent="0.2">
      <c r="J2314" s="29">
        <f t="shared" si="148"/>
        <v>0</v>
      </c>
      <c r="K2314" s="29">
        <f t="shared" si="149"/>
        <v>0</v>
      </c>
      <c r="L2314" s="24">
        <f t="shared" si="150"/>
        <v>1</v>
      </c>
      <c r="M2314" s="24" t="str">
        <f>VLOOKUP(L2314,mês!A:B,2,0)</f>
        <v>Janeiro</v>
      </c>
      <c r="N2314" s="24" t="e">
        <f t="shared" si="151"/>
        <v>#VALUE!</v>
      </c>
    </row>
    <row r="2315" spans="10:14" ht="57" customHeight="1" x14ac:dyDescent="0.2">
      <c r="J2315" s="29">
        <f t="shared" si="148"/>
        <v>0</v>
      </c>
      <c r="K2315" s="29">
        <f t="shared" si="149"/>
        <v>0</v>
      </c>
      <c r="L2315" s="24">
        <f t="shared" si="150"/>
        <v>1</v>
      </c>
      <c r="M2315" s="24" t="str">
        <f>VLOOKUP(L2315,mês!A:B,2,0)</f>
        <v>Janeiro</v>
      </c>
      <c r="N2315" s="24" t="e">
        <f t="shared" si="151"/>
        <v>#VALUE!</v>
      </c>
    </row>
    <row r="2316" spans="10:14" ht="57" customHeight="1" x14ac:dyDescent="0.2">
      <c r="J2316" s="29">
        <f t="shared" si="148"/>
        <v>0</v>
      </c>
      <c r="K2316" s="29">
        <f t="shared" si="149"/>
        <v>0</v>
      </c>
      <c r="L2316" s="24">
        <f t="shared" si="150"/>
        <v>1</v>
      </c>
      <c r="M2316" s="24" t="str">
        <f>VLOOKUP(L2316,mês!A:B,2,0)</f>
        <v>Janeiro</v>
      </c>
      <c r="N2316" s="24" t="e">
        <f t="shared" si="151"/>
        <v>#VALUE!</v>
      </c>
    </row>
    <row r="2317" spans="10:14" ht="57" customHeight="1" x14ac:dyDescent="0.2">
      <c r="J2317" s="29">
        <f t="shared" si="148"/>
        <v>0</v>
      </c>
      <c r="K2317" s="29">
        <f t="shared" si="149"/>
        <v>0</v>
      </c>
      <c r="L2317" s="24">
        <f t="shared" si="150"/>
        <v>1</v>
      </c>
      <c r="M2317" s="24" t="str">
        <f>VLOOKUP(L2317,mês!A:B,2,0)</f>
        <v>Janeiro</v>
      </c>
      <c r="N2317" s="24" t="e">
        <f t="shared" si="151"/>
        <v>#VALUE!</v>
      </c>
    </row>
    <row r="2318" spans="10:14" ht="57" customHeight="1" x14ac:dyDescent="0.2">
      <c r="J2318" s="29">
        <f t="shared" si="148"/>
        <v>0</v>
      </c>
      <c r="K2318" s="29">
        <f t="shared" si="149"/>
        <v>0</v>
      </c>
      <c r="L2318" s="24">
        <f t="shared" si="150"/>
        <v>1</v>
      </c>
      <c r="M2318" s="24" t="str">
        <f>VLOOKUP(L2318,mês!A:B,2,0)</f>
        <v>Janeiro</v>
      </c>
      <c r="N2318" s="24" t="e">
        <f t="shared" si="151"/>
        <v>#VALUE!</v>
      </c>
    </row>
    <row r="2319" spans="10:14" ht="57" customHeight="1" x14ac:dyDescent="0.2">
      <c r="J2319" s="29">
        <f t="shared" si="148"/>
        <v>0</v>
      </c>
      <c r="K2319" s="29">
        <f t="shared" si="149"/>
        <v>0</v>
      </c>
      <c r="L2319" s="24">
        <f t="shared" si="150"/>
        <v>1</v>
      </c>
      <c r="M2319" s="24" t="str">
        <f>VLOOKUP(L2319,mês!A:B,2,0)</f>
        <v>Janeiro</v>
      </c>
      <c r="N2319" s="24" t="e">
        <f t="shared" si="151"/>
        <v>#VALUE!</v>
      </c>
    </row>
    <row r="2320" spans="10:14" ht="57" customHeight="1" x14ac:dyDescent="0.2">
      <c r="J2320" s="29">
        <f t="shared" si="148"/>
        <v>0</v>
      </c>
      <c r="K2320" s="29">
        <f t="shared" si="149"/>
        <v>0</v>
      </c>
      <c r="L2320" s="24">
        <f t="shared" si="150"/>
        <v>1</v>
      </c>
      <c r="M2320" s="24" t="str">
        <f>VLOOKUP(L2320,mês!A:B,2,0)</f>
        <v>Janeiro</v>
      </c>
      <c r="N2320" s="24" t="e">
        <f t="shared" si="151"/>
        <v>#VALUE!</v>
      </c>
    </row>
    <row r="2321" spans="10:14" ht="57" customHeight="1" x14ac:dyDescent="0.2">
      <c r="J2321" s="29">
        <f t="shared" si="148"/>
        <v>0</v>
      </c>
      <c r="K2321" s="29">
        <f t="shared" si="149"/>
        <v>0</v>
      </c>
      <c r="L2321" s="24">
        <f t="shared" si="150"/>
        <v>1</v>
      </c>
      <c r="M2321" s="24" t="str">
        <f>VLOOKUP(L2321,mês!A:B,2,0)</f>
        <v>Janeiro</v>
      </c>
      <c r="N2321" s="24" t="e">
        <f t="shared" si="151"/>
        <v>#VALUE!</v>
      </c>
    </row>
    <row r="2322" spans="10:14" ht="57" customHeight="1" x14ac:dyDescent="0.2">
      <c r="J2322" s="29">
        <f t="shared" si="148"/>
        <v>0</v>
      </c>
      <c r="K2322" s="29">
        <f t="shared" si="149"/>
        <v>0</v>
      </c>
      <c r="L2322" s="24">
        <f t="shared" si="150"/>
        <v>1</v>
      </c>
      <c r="M2322" s="24" t="str">
        <f>VLOOKUP(L2322,mês!A:B,2,0)</f>
        <v>Janeiro</v>
      </c>
      <c r="N2322" s="24" t="e">
        <f t="shared" si="151"/>
        <v>#VALUE!</v>
      </c>
    </row>
    <row r="2323" spans="10:14" ht="57" customHeight="1" x14ac:dyDescent="0.2">
      <c r="J2323" s="29">
        <f t="shared" si="148"/>
        <v>0</v>
      </c>
      <c r="K2323" s="29">
        <f t="shared" si="149"/>
        <v>0</v>
      </c>
      <c r="L2323" s="24">
        <f t="shared" si="150"/>
        <v>1</v>
      </c>
      <c r="M2323" s="24" t="str">
        <f>VLOOKUP(L2323,mês!A:B,2,0)</f>
        <v>Janeiro</v>
      </c>
      <c r="N2323" s="24" t="e">
        <f t="shared" si="151"/>
        <v>#VALUE!</v>
      </c>
    </row>
    <row r="2324" spans="10:14" ht="57" customHeight="1" x14ac:dyDescent="0.2">
      <c r="J2324" s="29">
        <f t="shared" si="148"/>
        <v>0</v>
      </c>
      <c r="K2324" s="29">
        <f t="shared" si="149"/>
        <v>0</v>
      </c>
      <c r="L2324" s="24">
        <f t="shared" si="150"/>
        <v>1</v>
      </c>
      <c r="M2324" s="24" t="str">
        <f>VLOOKUP(L2324,mês!A:B,2,0)</f>
        <v>Janeiro</v>
      </c>
      <c r="N2324" s="24" t="e">
        <f t="shared" si="151"/>
        <v>#VALUE!</v>
      </c>
    </row>
    <row r="2325" spans="10:14" ht="57" customHeight="1" x14ac:dyDescent="0.2">
      <c r="J2325" s="29">
        <f t="shared" si="148"/>
        <v>0</v>
      </c>
      <c r="K2325" s="29">
        <f t="shared" si="149"/>
        <v>0</v>
      </c>
      <c r="L2325" s="24">
        <f t="shared" si="150"/>
        <v>1</v>
      </c>
      <c r="M2325" s="24" t="str">
        <f>VLOOKUP(L2325,mês!A:B,2,0)</f>
        <v>Janeiro</v>
      </c>
      <c r="N2325" s="24" t="e">
        <f t="shared" si="151"/>
        <v>#VALUE!</v>
      </c>
    </row>
    <row r="2326" spans="10:14" ht="57" customHeight="1" x14ac:dyDescent="0.2">
      <c r="J2326" s="29">
        <f t="shared" si="148"/>
        <v>0</v>
      </c>
      <c r="K2326" s="29">
        <f t="shared" si="149"/>
        <v>0</v>
      </c>
      <c r="L2326" s="24">
        <f t="shared" si="150"/>
        <v>1</v>
      </c>
      <c r="M2326" s="24" t="str">
        <f>VLOOKUP(L2326,mês!A:B,2,0)</f>
        <v>Janeiro</v>
      </c>
      <c r="N2326" s="24" t="e">
        <f t="shared" si="151"/>
        <v>#VALUE!</v>
      </c>
    </row>
    <row r="2327" spans="10:14" ht="57" customHeight="1" x14ac:dyDescent="0.2">
      <c r="J2327" s="29">
        <f t="shared" si="148"/>
        <v>0</v>
      </c>
      <c r="K2327" s="29">
        <f t="shared" si="149"/>
        <v>0</v>
      </c>
      <c r="L2327" s="24">
        <f t="shared" si="150"/>
        <v>1</v>
      </c>
      <c r="M2327" s="24" t="str">
        <f>VLOOKUP(L2327,mês!A:B,2,0)</f>
        <v>Janeiro</v>
      </c>
      <c r="N2327" s="24" t="e">
        <f t="shared" si="151"/>
        <v>#VALUE!</v>
      </c>
    </row>
    <row r="2328" spans="10:14" ht="57" customHeight="1" x14ac:dyDescent="0.2">
      <c r="J2328" s="29">
        <f t="shared" si="148"/>
        <v>0</v>
      </c>
      <c r="K2328" s="29">
        <f t="shared" si="149"/>
        <v>0</v>
      </c>
      <c r="L2328" s="24">
        <f t="shared" si="150"/>
        <v>1</v>
      </c>
      <c r="M2328" s="24" t="str">
        <f>VLOOKUP(L2328,mês!A:B,2,0)</f>
        <v>Janeiro</v>
      </c>
      <c r="N2328" s="24" t="e">
        <f t="shared" si="151"/>
        <v>#VALUE!</v>
      </c>
    </row>
    <row r="2329" spans="10:14" ht="57" customHeight="1" x14ac:dyDescent="0.2">
      <c r="J2329" s="29">
        <f t="shared" si="148"/>
        <v>0</v>
      </c>
      <c r="K2329" s="29">
        <f t="shared" si="149"/>
        <v>0</v>
      </c>
      <c r="L2329" s="24">
        <f t="shared" si="150"/>
        <v>1</v>
      </c>
      <c r="M2329" s="24" t="str">
        <f>VLOOKUP(L2329,mês!A:B,2,0)</f>
        <v>Janeiro</v>
      </c>
      <c r="N2329" s="24" t="e">
        <f t="shared" si="151"/>
        <v>#VALUE!</v>
      </c>
    </row>
    <row r="2330" spans="10:14" ht="57" customHeight="1" x14ac:dyDescent="0.2">
      <c r="J2330" s="29">
        <f t="shared" si="148"/>
        <v>0</v>
      </c>
      <c r="K2330" s="29">
        <f t="shared" si="149"/>
        <v>0</v>
      </c>
      <c r="L2330" s="24">
        <f t="shared" si="150"/>
        <v>1</v>
      </c>
      <c r="M2330" s="24" t="str">
        <f>VLOOKUP(L2330,mês!A:B,2,0)</f>
        <v>Janeiro</v>
      </c>
      <c r="N2330" s="24" t="e">
        <f t="shared" si="151"/>
        <v>#VALUE!</v>
      </c>
    </row>
    <row r="2331" spans="10:14" ht="57" customHeight="1" x14ac:dyDescent="0.2">
      <c r="J2331" s="29">
        <f t="shared" si="148"/>
        <v>0</v>
      </c>
      <c r="K2331" s="29">
        <f t="shared" si="149"/>
        <v>0</v>
      </c>
      <c r="L2331" s="24">
        <f t="shared" si="150"/>
        <v>1</v>
      </c>
      <c r="M2331" s="24" t="str">
        <f>VLOOKUP(L2331,mês!A:B,2,0)</f>
        <v>Janeiro</v>
      </c>
      <c r="N2331" s="24" t="e">
        <f t="shared" si="151"/>
        <v>#VALUE!</v>
      </c>
    </row>
    <row r="2332" spans="10:14" ht="57" customHeight="1" x14ac:dyDescent="0.2">
      <c r="J2332" s="29">
        <f t="shared" si="148"/>
        <v>0</v>
      </c>
      <c r="K2332" s="29">
        <f t="shared" si="149"/>
        <v>0</v>
      </c>
      <c r="L2332" s="24">
        <f t="shared" si="150"/>
        <v>1</v>
      </c>
      <c r="M2332" s="24" t="str">
        <f>VLOOKUP(L2332,mês!A:B,2,0)</f>
        <v>Janeiro</v>
      </c>
      <c r="N2332" s="24" t="e">
        <f t="shared" si="151"/>
        <v>#VALUE!</v>
      </c>
    </row>
    <row r="2333" spans="10:14" ht="57" customHeight="1" x14ac:dyDescent="0.2">
      <c r="J2333" s="29">
        <f t="shared" si="148"/>
        <v>0</v>
      </c>
      <c r="K2333" s="29">
        <f t="shared" si="149"/>
        <v>0</v>
      </c>
      <c r="L2333" s="24">
        <f t="shared" si="150"/>
        <v>1</v>
      </c>
      <c r="M2333" s="24" t="str">
        <f>VLOOKUP(L2333,mês!A:B,2,0)</f>
        <v>Janeiro</v>
      </c>
      <c r="N2333" s="24" t="e">
        <f t="shared" si="151"/>
        <v>#VALUE!</v>
      </c>
    </row>
    <row r="2334" spans="10:14" ht="57" customHeight="1" x14ac:dyDescent="0.2">
      <c r="J2334" s="29">
        <f t="shared" si="148"/>
        <v>0</v>
      </c>
      <c r="K2334" s="29">
        <f t="shared" si="149"/>
        <v>0</v>
      </c>
      <c r="L2334" s="24">
        <f t="shared" si="150"/>
        <v>1</v>
      </c>
      <c r="M2334" s="24" t="str">
        <f>VLOOKUP(L2334,mês!A:B,2,0)</f>
        <v>Janeiro</v>
      </c>
      <c r="N2334" s="24" t="e">
        <f t="shared" si="151"/>
        <v>#VALUE!</v>
      </c>
    </row>
    <row r="2335" spans="10:14" ht="57" customHeight="1" x14ac:dyDescent="0.2">
      <c r="J2335" s="29">
        <f t="shared" si="148"/>
        <v>0</v>
      </c>
      <c r="K2335" s="29">
        <f t="shared" si="149"/>
        <v>0</v>
      </c>
      <c r="L2335" s="24">
        <f t="shared" si="150"/>
        <v>1</v>
      </c>
      <c r="M2335" s="24" t="str">
        <f>VLOOKUP(L2335,mês!A:B,2,0)</f>
        <v>Janeiro</v>
      </c>
      <c r="N2335" s="24" t="e">
        <f t="shared" si="151"/>
        <v>#VALUE!</v>
      </c>
    </row>
    <row r="2336" spans="10:14" ht="57" customHeight="1" x14ac:dyDescent="0.2">
      <c r="J2336" s="29">
        <f t="shared" si="148"/>
        <v>0</v>
      </c>
      <c r="K2336" s="29">
        <f t="shared" si="149"/>
        <v>0</v>
      </c>
      <c r="L2336" s="24">
        <f t="shared" si="150"/>
        <v>1</v>
      </c>
      <c r="M2336" s="24" t="str">
        <f>VLOOKUP(L2336,mês!A:B,2,0)</f>
        <v>Janeiro</v>
      </c>
      <c r="N2336" s="24" t="e">
        <f t="shared" si="151"/>
        <v>#VALUE!</v>
      </c>
    </row>
    <row r="2337" spans="10:14" ht="57" customHeight="1" x14ac:dyDescent="0.2">
      <c r="J2337" s="29">
        <f t="shared" si="148"/>
        <v>0</v>
      </c>
      <c r="K2337" s="29">
        <f t="shared" si="149"/>
        <v>0</v>
      </c>
      <c r="L2337" s="24">
        <f t="shared" si="150"/>
        <v>1</v>
      </c>
      <c r="M2337" s="24" t="str">
        <f>VLOOKUP(L2337,mês!A:B,2,0)</f>
        <v>Janeiro</v>
      </c>
      <c r="N2337" s="24" t="e">
        <f t="shared" si="151"/>
        <v>#VALUE!</v>
      </c>
    </row>
    <row r="2338" spans="10:14" ht="57" customHeight="1" x14ac:dyDescent="0.2">
      <c r="J2338" s="29">
        <f t="shared" si="148"/>
        <v>0</v>
      </c>
      <c r="K2338" s="29">
        <f t="shared" si="149"/>
        <v>0</v>
      </c>
      <c r="L2338" s="24">
        <f t="shared" si="150"/>
        <v>1</v>
      </c>
      <c r="M2338" s="24" t="str">
        <f>VLOOKUP(L2338,mês!A:B,2,0)</f>
        <v>Janeiro</v>
      </c>
      <c r="N2338" s="24" t="e">
        <f t="shared" si="151"/>
        <v>#VALUE!</v>
      </c>
    </row>
    <row r="2339" spans="10:14" ht="57" customHeight="1" x14ac:dyDescent="0.2">
      <c r="J2339" s="29">
        <f t="shared" si="148"/>
        <v>0</v>
      </c>
      <c r="K2339" s="29">
        <f t="shared" si="149"/>
        <v>0</v>
      </c>
      <c r="L2339" s="24">
        <f t="shared" si="150"/>
        <v>1</v>
      </c>
      <c r="M2339" s="24" t="str">
        <f>VLOOKUP(L2339,mês!A:B,2,0)</f>
        <v>Janeiro</v>
      </c>
      <c r="N2339" s="24" t="e">
        <f t="shared" si="151"/>
        <v>#VALUE!</v>
      </c>
    </row>
    <row r="2340" spans="10:14" ht="57" customHeight="1" x14ac:dyDescent="0.2">
      <c r="J2340" s="29">
        <f t="shared" si="148"/>
        <v>0</v>
      </c>
      <c r="K2340" s="29">
        <f t="shared" si="149"/>
        <v>0</v>
      </c>
      <c r="L2340" s="24">
        <f t="shared" si="150"/>
        <v>1</v>
      </c>
      <c r="M2340" s="24" t="str">
        <f>VLOOKUP(L2340,mês!A:B,2,0)</f>
        <v>Janeiro</v>
      </c>
      <c r="N2340" s="24" t="e">
        <f t="shared" si="151"/>
        <v>#VALUE!</v>
      </c>
    </row>
    <row r="2341" spans="10:14" ht="57" customHeight="1" x14ac:dyDescent="0.2">
      <c r="J2341" s="29">
        <f t="shared" si="148"/>
        <v>0</v>
      </c>
      <c r="K2341" s="29">
        <f t="shared" si="149"/>
        <v>0</v>
      </c>
      <c r="L2341" s="24">
        <f t="shared" si="150"/>
        <v>1</v>
      </c>
      <c r="M2341" s="24" t="str">
        <f>VLOOKUP(L2341,mês!A:B,2,0)</f>
        <v>Janeiro</v>
      </c>
      <c r="N2341" s="24" t="e">
        <f t="shared" si="151"/>
        <v>#VALUE!</v>
      </c>
    </row>
    <row r="2342" spans="10:14" ht="57" customHeight="1" x14ac:dyDescent="0.2">
      <c r="J2342" s="29">
        <f t="shared" si="148"/>
        <v>0</v>
      </c>
      <c r="K2342" s="29">
        <f t="shared" si="149"/>
        <v>0</v>
      </c>
      <c r="L2342" s="24">
        <f t="shared" si="150"/>
        <v>1</v>
      </c>
      <c r="M2342" s="24" t="str">
        <f>VLOOKUP(L2342,mês!A:B,2,0)</f>
        <v>Janeiro</v>
      </c>
      <c r="N2342" s="24" t="e">
        <f t="shared" si="151"/>
        <v>#VALUE!</v>
      </c>
    </row>
    <row r="2343" spans="10:14" ht="57" customHeight="1" x14ac:dyDescent="0.2">
      <c r="J2343" s="29">
        <f t="shared" si="148"/>
        <v>0</v>
      </c>
      <c r="K2343" s="29">
        <f t="shared" si="149"/>
        <v>0</v>
      </c>
      <c r="L2343" s="24">
        <f t="shared" si="150"/>
        <v>1</v>
      </c>
      <c r="M2343" s="24" t="str">
        <f>VLOOKUP(L2343,mês!A:B,2,0)</f>
        <v>Janeiro</v>
      </c>
      <c r="N2343" s="24" t="e">
        <f t="shared" si="151"/>
        <v>#VALUE!</v>
      </c>
    </row>
    <row r="2344" spans="10:14" ht="57" customHeight="1" x14ac:dyDescent="0.2">
      <c r="J2344" s="29">
        <f t="shared" si="148"/>
        <v>0</v>
      </c>
      <c r="K2344" s="29">
        <f t="shared" si="149"/>
        <v>0</v>
      </c>
      <c r="L2344" s="24">
        <f t="shared" si="150"/>
        <v>1</v>
      </c>
      <c r="M2344" s="24" t="str">
        <f>VLOOKUP(L2344,mês!A:B,2,0)</f>
        <v>Janeiro</v>
      </c>
      <c r="N2344" s="24" t="e">
        <f t="shared" si="151"/>
        <v>#VALUE!</v>
      </c>
    </row>
    <row r="2345" spans="10:14" ht="57" customHeight="1" x14ac:dyDescent="0.2">
      <c r="J2345" s="29">
        <f t="shared" si="148"/>
        <v>0</v>
      </c>
      <c r="K2345" s="29">
        <f t="shared" si="149"/>
        <v>0</v>
      </c>
      <c r="L2345" s="24">
        <f t="shared" si="150"/>
        <v>1</v>
      </c>
      <c r="M2345" s="24" t="str">
        <f>VLOOKUP(L2345,mês!A:B,2,0)</f>
        <v>Janeiro</v>
      </c>
      <c r="N2345" s="24" t="e">
        <f t="shared" si="151"/>
        <v>#VALUE!</v>
      </c>
    </row>
    <row r="2346" spans="10:14" ht="57" customHeight="1" x14ac:dyDescent="0.2">
      <c r="J2346" s="29">
        <f t="shared" si="148"/>
        <v>0</v>
      </c>
      <c r="K2346" s="29">
        <f t="shared" si="149"/>
        <v>0</v>
      </c>
      <c r="L2346" s="24">
        <f t="shared" si="150"/>
        <v>1</v>
      </c>
      <c r="M2346" s="24" t="str">
        <f>VLOOKUP(L2346,mês!A:B,2,0)</f>
        <v>Janeiro</v>
      </c>
      <c r="N2346" s="24" t="e">
        <f t="shared" si="151"/>
        <v>#VALUE!</v>
      </c>
    </row>
    <row r="2347" spans="10:14" ht="57" customHeight="1" x14ac:dyDescent="0.2">
      <c r="J2347" s="29">
        <f t="shared" si="148"/>
        <v>0</v>
      </c>
      <c r="K2347" s="29">
        <f t="shared" si="149"/>
        <v>0</v>
      </c>
      <c r="L2347" s="24">
        <f t="shared" si="150"/>
        <v>1</v>
      </c>
      <c r="M2347" s="24" t="str">
        <f>VLOOKUP(L2347,mês!A:B,2,0)</f>
        <v>Janeiro</v>
      </c>
      <c r="N2347" s="24" t="e">
        <f t="shared" si="151"/>
        <v>#VALUE!</v>
      </c>
    </row>
    <row r="2348" spans="10:14" ht="57" customHeight="1" x14ac:dyDescent="0.2">
      <c r="J2348" s="29">
        <f t="shared" si="148"/>
        <v>0</v>
      </c>
      <c r="K2348" s="29">
        <f t="shared" si="149"/>
        <v>0</v>
      </c>
      <c r="L2348" s="24">
        <f t="shared" si="150"/>
        <v>1</v>
      </c>
      <c r="M2348" s="24" t="str">
        <f>VLOOKUP(L2348,mês!A:B,2,0)</f>
        <v>Janeiro</v>
      </c>
      <c r="N2348" s="24" t="e">
        <f t="shared" si="151"/>
        <v>#VALUE!</v>
      </c>
    </row>
    <row r="2349" spans="10:14" ht="57" customHeight="1" x14ac:dyDescent="0.2">
      <c r="J2349" s="29">
        <f t="shared" si="148"/>
        <v>0</v>
      </c>
      <c r="K2349" s="29">
        <f t="shared" si="149"/>
        <v>0</v>
      </c>
      <c r="L2349" s="24">
        <f t="shared" si="150"/>
        <v>1</v>
      </c>
      <c r="M2349" s="24" t="str">
        <f>VLOOKUP(L2349,mês!A:B,2,0)</f>
        <v>Janeiro</v>
      </c>
      <c r="N2349" s="24" t="e">
        <f t="shared" si="151"/>
        <v>#VALUE!</v>
      </c>
    </row>
    <row r="2350" spans="10:14" ht="57" customHeight="1" x14ac:dyDescent="0.2">
      <c r="J2350" s="29">
        <f t="shared" si="148"/>
        <v>0</v>
      </c>
      <c r="K2350" s="29">
        <f t="shared" si="149"/>
        <v>0</v>
      </c>
      <c r="L2350" s="24">
        <f t="shared" si="150"/>
        <v>1</v>
      </c>
      <c r="M2350" s="24" t="str">
        <f>VLOOKUP(L2350,mês!A:B,2,0)</f>
        <v>Janeiro</v>
      </c>
      <c r="N2350" s="24" t="e">
        <f t="shared" si="151"/>
        <v>#VALUE!</v>
      </c>
    </row>
    <row r="2351" spans="10:14" ht="57" customHeight="1" x14ac:dyDescent="0.2">
      <c r="J2351" s="29">
        <f t="shared" si="148"/>
        <v>0</v>
      </c>
      <c r="K2351" s="29">
        <f t="shared" si="149"/>
        <v>0</v>
      </c>
      <c r="L2351" s="24">
        <f t="shared" si="150"/>
        <v>1</v>
      </c>
      <c r="M2351" s="24" t="str">
        <f>VLOOKUP(L2351,mês!A:B,2,0)</f>
        <v>Janeiro</v>
      </c>
      <c r="N2351" s="24" t="e">
        <f t="shared" si="151"/>
        <v>#VALUE!</v>
      </c>
    </row>
    <row r="2352" spans="10:14" ht="57" customHeight="1" x14ac:dyDescent="0.2">
      <c r="J2352" s="29">
        <f t="shared" si="148"/>
        <v>0</v>
      </c>
      <c r="K2352" s="29">
        <f t="shared" si="149"/>
        <v>0</v>
      </c>
      <c r="L2352" s="24">
        <f t="shared" si="150"/>
        <v>1</v>
      </c>
      <c r="M2352" s="24" t="str">
        <f>VLOOKUP(L2352,mês!A:B,2,0)</f>
        <v>Janeiro</v>
      </c>
      <c r="N2352" s="24" t="e">
        <f t="shared" si="151"/>
        <v>#VALUE!</v>
      </c>
    </row>
    <row r="2353" spans="10:14" ht="57" customHeight="1" x14ac:dyDescent="0.2">
      <c r="J2353" s="29">
        <f t="shared" si="148"/>
        <v>0</v>
      </c>
      <c r="K2353" s="29">
        <f t="shared" si="149"/>
        <v>0</v>
      </c>
      <c r="L2353" s="24">
        <f t="shared" si="150"/>
        <v>1</v>
      </c>
      <c r="M2353" s="24" t="str">
        <f>VLOOKUP(L2353,mês!A:B,2,0)</f>
        <v>Janeiro</v>
      </c>
      <c r="N2353" s="24" t="e">
        <f t="shared" si="151"/>
        <v>#VALUE!</v>
      </c>
    </row>
    <row r="2354" spans="10:14" ht="57" customHeight="1" x14ac:dyDescent="0.2">
      <c r="J2354" s="29">
        <f t="shared" si="148"/>
        <v>0</v>
      </c>
      <c r="K2354" s="29">
        <f t="shared" si="149"/>
        <v>0</v>
      </c>
      <c r="L2354" s="24">
        <f t="shared" si="150"/>
        <v>1</v>
      </c>
      <c r="M2354" s="24" t="str">
        <f>VLOOKUP(L2354,mês!A:B,2,0)</f>
        <v>Janeiro</v>
      </c>
      <c r="N2354" s="24" t="e">
        <f t="shared" si="151"/>
        <v>#VALUE!</v>
      </c>
    </row>
    <row r="2355" spans="10:14" ht="57" customHeight="1" x14ac:dyDescent="0.2">
      <c r="J2355" s="29">
        <f t="shared" si="148"/>
        <v>0</v>
      </c>
      <c r="K2355" s="29">
        <f t="shared" si="149"/>
        <v>0</v>
      </c>
      <c r="L2355" s="24">
        <f t="shared" si="150"/>
        <v>1</v>
      </c>
      <c r="M2355" s="24" t="str">
        <f>VLOOKUP(L2355,mês!A:B,2,0)</f>
        <v>Janeiro</v>
      </c>
      <c r="N2355" s="24" t="e">
        <f t="shared" si="151"/>
        <v>#VALUE!</v>
      </c>
    </row>
    <row r="2356" spans="10:14" ht="57" customHeight="1" x14ac:dyDescent="0.2">
      <c r="J2356" s="29">
        <f t="shared" si="148"/>
        <v>0</v>
      </c>
      <c r="K2356" s="29">
        <f t="shared" si="149"/>
        <v>0</v>
      </c>
      <c r="L2356" s="24">
        <f t="shared" si="150"/>
        <v>1</v>
      </c>
      <c r="M2356" s="24" t="str">
        <f>VLOOKUP(L2356,mês!A:B,2,0)</f>
        <v>Janeiro</v>
      </c>
      <c r="N2356" s="24" t="e">
        <f t="shared" si="151"/>
        <v>#VALUE!</v>
      </c>
    </row>
    <row r="2357" spans="10:14" ht="57" customHeight="1" x14ac:dyDescent="0.2">
      <c r="J2357" s="29">
        <f t="shared" si="148"/>
        <v>0</v>
      </c>
      <c r="K2357" s="29">
        <f t="shared" si="149"/>
        <v>0</v>
      </c>
      <c r="L2357" s="24">
        <f t="shared" si="150"/>
        <v>1</v>
      </c>
      <c r="M2357" s="24" t="str">
        <f>VLOOKUP(L2357,mês!A:B,2,0)</f>
        <v>Janeiro</v>
      </c>
      <c r="N2357" s="24" t="e">
        <f t="shared" si="151"/>
        <v>#VALUE!</v>
      </c>
    </row>
    <row r="2358" spans="10:14" ht="57" customHeight="1" x14ac:dyDescent="0.2">
      <c r="J2358" s="29">
        <f t="shared" si="148"/>
        <v>0</v>
      </c>
      <c r="K2358" s="29">
        <f t="shared" si="149"/>
        <v>0</v>
      </c>
      <c r="L2358" s="24">
        <f t="shared" si="150"/>
        <v>1</v>
      </c>
      <c r="M2358" s="24" t="str">
        <f>VLOOKUP(L2358,mês!A:B,2,0)</f>
        <v>Janeiro</v>
      </c>
      <c r="N2358" s="24" t="e">
        <f t="shared" si="151"/>
        <v>#VALUE!</v>
      </c>
    </row>
    <row r="2359" spans="10:14" ht="57" customHeight="1" x14ac:dyDescent="0.2">
      <c r="J2359" s="29">
        <f t="shared" si="148"/>
        <v>0</v>
      </c>
      <c r="K2359" s="29">
        <f t="shared" si="149"/>
        <v>0</v>
      </c>
      <c r="L2359" s="24">
        <f t="shared" si="150"/>
        <v>1</v>
      </c>
      <c r="M2359" s="24" t="str">
        <f>VLOOKUP(L2359,mês!A:B,2,0)</f>
        <v>Janeiro</v>
      </c>
      <c r="N2359" s="24" t="e">
        <f t="shared" si="151"/>
        <v>#VALUE!</v>
      </c>
    </row>
    <row r="2360" spans="10:14" ht="57" customHeight="1" x14ac:dyDescent="0.2">
      <c r="J2360" s="29">
        <f t="shared" si="148"/>
        <v>0</v>
      </c>
      <c r="K2360" s="29">
        <f t="shared" si="149"/>
        <v>0</v>
      </c>
      <c r="L2360" s="24">
        <f t="shared" si="150"/>
        <v>1</v>
      </c>
      <c r="M2360" s="24" t="str">
        <f>VLOOKUP(L2360,mês!A:B,2,0)</f>
        <v>Janeiro</v>
      </c>
      <c r="N2360" s="24" t="e">
        <f t="shared" si="151"/>
        <v>#VALUE!</v>
      </c>
    </row>
    <row r="2361" spans="10:14" ht="57" customHeight="1" x14ac:dyDescent="0.2">
      <c r="J2361" s="29">
        <f t="shared" si="148"/>
        <v>0</v>
      </c>
      <c r="K2361" s="29">
        <f t="shared" si="149"/>
        <v>0</v>
      </c>
      <c r="L2361" s="24">
        <f t="shared" si="150"/>
        <v>1</v>
      </c>
      <c r="M2361" s="24" t="str">
        <f>VLOOKUP(L2361,mês!A:B,2,0)</f>
        <v>Janeiro</v>
      </c>
      <c r="N2361" s="24" t="e">
        <f t="shared" si="151"/>
        <v>#VALUE!</v>
      </c>
    </row>
    <row r="2362" spans="10:14" ht="57" customHeight="1" x14ac:dyDescent="0.2">
      <c r="J2362" s="29">
        <f t="shared" si="148"/>
        <v>0</v>
      </c>
      <c r="K2362" s="29">
        <f t="shared" si="149"/>
        <v>0</v>
      </c>
      <c r="L2362" s="24">
        <f t="shared" si="150"/>
        <v>1</v>
      </c>
      <c r="M2362" s="24" t="str">
        <f>VLOOKUP(L2362,mês!A:B,2,0)</f>
        <v>Janeiro</v>
      </c>
      <c r="N2362" s="24" t="e">
        <f t="shared" si="151"/>
        <v>#VALUE!</v>
      </c>
    </row>
    <row r="2363" spans="10:14" ht="57" customHeight="1" x14ac:dyDescent="0.2">
      <c r="J2363" s="29">
        <f t="shared" si="148"/>
        <v>0</v>
      </c>
      <c r="K2363" s="29">
        <f t="shared" si="149"/>
        <v>0</v>
      </c>
      <c r="L2363" s="24">
        <f t="shared" si="150"/>
        <v>1</v>
      </c>
      <c r="M2363" s="24" t="str">
        <f>VLOOKUP(L2363,mês!A:B,2,0)</f>
        <v>Janeiro</v>
      </c>
      <c r="N2363" s="24" t="e">
        <f t="shared" si="151"/>
        <v>#VALUE!</v>
      </c>
    </row>
    <row r="2364" spans="10:14" ht="57" customHeight="1" x14ac:dyDescent="0.2">
      <c r="J2364" s="29">
        <f t="shared" si="148"/>
        <v>0</v>
      </c>
      <c r="K2364" s="29">
        <f t="shared" si="149"/>
        <v>0</v>
      </c>
      <c r="L2364" s="24">
        <f t="shared" si="150"/>
        <v>1</v>
      </c>
      <c r="M2364" s="24" t="str">
        <f>VLOOKUP(L2364,mês!A:B,2,0)</f>
        <v>Janeiro</v>
      </c>
      <c r="N2364" s="24" t="e">
        <f t="shared" si="151"/>
        <v>#VALUE!</v>
      </c>
    </row>
    <row r="2365" spans="10:14" ht="57" customHeight="1" x14ac:dyDescent="0.2">
      <c r="J2365" s="29">
        <f t="shared" ref="J2365:J2428" si="152">IF(G2365="Não",0,H2365)</f>
        <v>0</v>
      </c>
      <c r="K2365" s="29">
        <f t="shared" ref="K2365:K2428" si="153">IF(G2365="Não",H2365,0)</f>
        <v>0</v>
      </c>
      <c r="L2365" s="24">
        <f t="shared" ref="L2365:L2428" si="154">MONTH(B2365)</f>
        <v>1</v>
      </c>
      <c r="M2365" s="24" t="str">
        <f>VLOOKUP(L2365,mês!A:B,2,0)</f>
        <v>Janeiro</v>
      </c>
      <c r="N2365" s="24" t="e">
        <f t="shared" ref="N2365:N2428" si="155">LEFT(A2365,SEARCH("-",A2365)-1)</f>
        <v>#VALUE!</v>
      </c>
    </row>
    <row r="2366" spans="10:14" ht="57" customHeight="1" x14ac:dyDescent="0.2">
      <c r="J2366" s="29">
        <f t="shared" si="152"/>
        <v>0</v>
      </c>
      <c r="K2366" s="29">
        <f t="shared" si="153"/>
        <v>0</v>
      </c>
      <c r="L2366" s="24">
        <f t="shared" si="154"/>
        <v>1</v>
      </c>
      <c r="M2366" s="24" t="str">
        <f>VLOOKUP(L2366,mês!A:B,2,0)</f>
        <v>Janeiro</v>
      </c>
      <c r="N2366" s="24" t="e">
        <f t="shared" si="155"/>
        <v>#VALUE!</v>
      </c>
    </row>
    <row r="2367" spans="10:14" ht="57" customHeight="1" x14ac:dyDescent="0.2">
      <c r="J2367" s="29">
        <f t="shared" si="152"/>
        <v>0</v>
      </c>
      <c r="K2367" s="29">
        <f t="shared" si="153"/>
        <v>0</v>
      </c>
      <c r="L2367" s="24">
        <f t="shared" si="154"/>
        <v>1</v>
      </c>
      <c r="M2367" s="24" t="str">
        <f>VLOOKUP(L2367,mês!A:B,2,0)</f>
        <v>Janeiro</v>
      </c>
      <c r="N2367" s="24" t="e">
        <f t="shared" si="155"/>
        <v>#VALUE!</v>
      </c>
    </row>
    <row r="2368" spans="10:14" ht="57" customHeight="1" x14ac:dyDescent="0.2">
      <c r="J2368" s="29">
        <f t="shared" si="152"/>
        <v>0</v>
      </c>
      <c r="K2368" s="29">
        <f t="shared" si="153"/>
        <v>0</v>
      </c>
      <c r="L2368" s="24">
        <f t="shared" si="154"/>
        <v>1</v>
      </c>
      <c r="M2368" s="24" t="str">
        <f>VLOOKUP(L2368,mês!A:B,2,0)</f>
        <v>Janeiro</v>
      </c>
      <c r="N2368" s="24" t="e">
        <f t="shared" si="155"/>
        <v>#VALUE!</v>
      </c>
    </row>
    <row r="2369" spans="10:14" ht="57" customHeight="1" x14ac:dyDescent="0.2">
      <c r="J2369" s="29">
        <f t="shared" si="152"/>
        <v>0</v>
      </c>
      <c r="K2369" s="29">
        <f t="shared" si="153"/>
        <v>0</v>
      </c>
      <c r="L2369" s="24">
        <f t="shared" si="154"/>
        <v>1</v>
      </c>
      <c r="M2369" s="24" t="str">
        <f>VLOOKUP(L2369,mês!A:B,2,0)</f>
        <v>Janeiro</v>
      </c>
      <c r="N2369" s="24" t="e">
        <f t="shared" si="155"/>
        <v>#VALUE!</v>
      </c>
    </row>
    <row r="2370" spans="10:14" ht="57" customHeight="1" x14ac:dyDescent="0.2">
      <c r="J2370" s="29">
        <f t="shared" si="152"/>
        <v>0</v>
      </c>
      <c r="K2370" s="29">
        <f t="shared" si="153"/>
        <v>0</v>
      </c>
      <c r="L2370" s="24">
        <f t="shared" si="154"/>
        <v>1</v>
      </c>
      <c r="M2370" s="24" t="str">
        <f>VLOOKUP(L2370,mês!A:B,2,0)</f>
        <v>Janeiro</v>
      </c>
      <c r="N2370" s="24" t="e">
        <f t="shared" si="155"/>
        <v>#VALUE!</v>
      </c>
    </row>
    <row r="2371" spans="10:14" ht="57" customHeight="1" x14ac:dyDescent="0.2">
      <c r="J2371" s="29">
        <f t="shared" si="152"/>
        <v>0</v>
      </c>
      <c r="K2371" s="29">
        <f t="shared" si="153"/>
        <v>0</v>
      </c>
      <c r="L2371" s="24">
        <f t="shared" si="154"/>
        <v>1</v>
      </c>
      <c r="M2371" s="24" t="str">
        <f>VLOOKUP(L2371,mês!A:B,2,0)</f>
        <v>Janeiro</v>
      </c>
      <c r="N2371" s="24" t="e">
        <f t="shared" si="155"/>
        <v>#VALUE!</v>
      </c>
    </row>
    <row r="2372" spans="10:14" ht="57" customHeight="1" x14ac:dyDescent="0.2">
      <c r="J2372" s="29">
        <f t="shared" si="152"/>
        <v>0</v>
      </c>
      <c r="K2372" s="29">
        <f t="shared" si="153"/>
        <v>0</v>
      </c>
      <c r="L2372" s="24">
        <f t="shared" si="154"/>
        <v>1</v>
      </c>
      <c r="M2372" s="24" t="str">
        <f>VLOOKUP(L2372,mês!A:B,2,0)</f>
        <v>Janeiro</v>
      </c>
      <c r="N2372" s="24" t="e">
        <f t="shared" si="155"/>
        <v>#VALUE!</v>
      </c>
    </row>
    <row r="2373" spans="10:14" ht="57" customHeight="1" x14ac:dyDescent="0.2">
      <c r="J2373" s="29">
        <f t="shared" si="152"/>
        <v>0</v>
      </c>
      <c r="K2373" s="29">
        <f t="shared" si="153"/>
        <v>0</v>
      </c>
      <c r="L2373" s="24">
        <f t="shared" si="154"/>
        <v>1</v>
      </c>
      <c r="M2373" s="24" t="str">
        <f>VLOOKUP(L2373,mês!A:B,2,0)</f>
        <v>Janeiro</v>
      </c>
      <c r="N2373" s="24" t="e">
        <f t="shared" si="155"/>
        <v>#VALUE!</v>
      </c>
    </row>
    <row r="2374" spans="10:14" ht="57" customHeight="1" x14ac:dyDescent="0.2">
      <c r="J2374" s="29">
        <f t="shared" si="152"/>
        <v>0</v>
      </c>
      <c r="K2374" s="29">
        <f t="shared" si="153"/>
        <v>0</v>
      </c>
      <c r="L2374" s="24">
        <f t="shared" si="154"/>
        <v>1</v>
      </c>
      <c r="M2374" s="24" t="str">
        <f>VLOOKUP(L2374,mês!A:B,2,0)</f>
        <v>Janeiro</v>
      </c>
      <c r="N2374" s="24" t="e">
        <f t="shared" si="155"/>
        <v>#VALUE!</v>
      </c>
    </row>
    <row r="2375" spans="10:14" ht="57" customHeight="1" x14ac:dyDescent="0.2">
      <c r="J2375" s="29">
        <f t="shared" si="152"/>
        <v>0</v>
      </c>
      <c r="K2375" s="29">
        <f t="shared" si="153"/>
        <v>0</v>
      </c>
      <c r="L2375" s="24">
        <f t="shared" si="154"/>
        <v>1</v>
      </c>
      <c r="M2375" s="24" t="str">
        <f>VLOOKUP(L2375,mês!A:B,2,0)</f>
        <v>Janeiro</v>
      </c>
      <c r="N2375" s="24" t="e">
        <f t="shared" si="155"/>
        <v>#VALUE!</v>
      </c>
    </row>
    <row r="2376" spans="10:14" ht="57" customHeight="1" x14ac:dyDescent="0.2">
      <c r="J2376" s="29">
        <f t="shared" si="152"/>
        <v>0</v>
      </c>
      <c r="K2376" s="29">
        <f t="shared" si="153"/>
        <v>0</v>
      </c>
      <c r="L2376" s="24">
        <f t="shared" si="154"/>
        <v>1</v>
      </c>
      <c r="M2376" s="24" t="str">
        <f>VLOOKUP(L2376,mês!A:B,2,0)</f>
        <v>Janeiro</v>
      </c>
      <c r="N2376" s="24" t="e">
        <f t="shared" si="155"/>
        <v>#VALUE!</v>
      </c>
    </row>
    <row r="2377" spans="10:14" ht="57" customHeight="1" x14ac:dyDescent="0.2">
      <c r="J2377" s="29">
        <f t="shared" si="152"/>
        <v>0</v>
      </c>
      <c r="K2377" s="29">
        <f t="shared" si="153"/>
        <v>0</v>
      </c>
      <c r="L2377" s="24">
        <f t="shared" si="154"/>
        <v>1</v>
      </c>
      <c r="M2377" s="24" t="str">
        <f>VLOOKUP(L2377,mês!A:B,2,0)</f>
        <v>Janeiro</v>
      </c>
      <c r="N2377" s="24" t="e">
        <f t="shared" si="155"/>
        <v>#VALUE!</v>
      </c>
    </row>
    <row r="2378" spans="10:14" ht="57" customHeight="1" x14ac:dyDescent="0.2">
      <c r="J2378" s="29">
        <f t="shared" si="152"/>
        <v>0</v>
      </c>
      <c r="K2378" s="29">
        <f t="shared" si="153"/>
        <v>0</v>
      </c>
      <c r="L2378" s="24">
        <f t="shared" si="154"/>
        <v>1</v>
      </c>
      <c r="M2378" s="24" t="str">
        <f>VLOOKUP(L2378,mês!A:B,2,0)</f>
        <v>Janeiro</v>
      </c>
      <c r="N2378" s="24" t="e">
        <f t="shared" si="155"/>
        <v>#VALUE!</v>
      </c>
    </row>
    <row r="2379" spans="10:14" ht="57" customHeight="1" x14ac:dyDescent="0.2">
      <c r="J2379" s="29">
        <f t="shared" si="152"/>
        <v>0</v>
      </c>
      <c r="K2379" s="29">
        <f t="shared" si="153"/>
        <v>0</v>
      </c>
      <c r="L2379" s="24">
        <f t="shared" si="154"/>
        <v>1</v>
      </c>
      <c r="M2379" s="24" t="str">
        <f>VLOOKUP(L2379,mês!A:B,2,0)</f>
        <v>Janeiro</v>
      </c>
      <c r="N2379" s="24" t="e">
        <f t="shared" si="155"/>
        <v>#VALUE!</v>
      </c>
    </row>
    <row r="2380" spans="10:14" ht="57" customHeight="1" x14ac:dyDescent="0.2">
      <c r="J2380" s="29">
        <f t="shared" si="152"/>
        <v>0</v>
      </c>
      <c r="K2380" s="29">
        <f t="shared" si="153"/>
        <v>0</v>
      </c>
      <c r="L2380" s="24">
        <f t="shared" si="154"/>
        <v>1</v>
      </c>
      <c r="M2380" s="24" t="str">
        <f>VLOOKUP(L2380,mês!A:B,2,0)</f>
        <v>Janeiro</v>
      </c>
      <c r="N2380" s="24" t="e">
        <f t="shared" si="155"/>
        <v>#VALUE!</v>
      </c>
    </row>
    <row r="2381" spans="10:14" ht="57" customHeight="1" x14ac:dyDescent="0.2">
      <c r="J2381" s="29">
        <f t="shared" si="152"/>
        <v>0</v>
      </c>
      <c r="K2381" s="29">
        <f t="shared" si="153"/>
        <v>0</v>
      </c>
      <c r="L2381" s="24">
        <f t="shared" si="154"/>
        <v>1</v>
      </c>
      <c r="M2381" s="24" t="str">
        <f>VLOOKUP(L2381,mês!A:B,2,0)</f>
        <v>Janeiro</v>
      </c>
      <c r="N2381" s="24" t="e">
        <f t="shared" si="155"/>
        <v>#VALUE!</v>
      </c>
    </row>
    <row r="2382" spans="10:14" ht="57" customHeight="1" x14ac:dyDescent="0.2">
      <c r="J2382" s="29">
        <f t="shared" si="152"/>
        <v>0</v>
      </c>
      <c r="K2382" s="29">
        <f t="shared" si="153"/>
        <v>0</v>
      </c>
      <c r="L2382" s="24">
        <f t="shared" si="154"/>
        <v>1</v>
      </c>
      <c r="M2382" s="24" t="str">
        <f>VLOOKUP(L2382,mês!A:B,2,0)</f>
        <v>Janeiro</v>
      </c>
      <c r="N2382" s="24" t="e">
        <f t="shared" si="155"/>
        <v>#VALUE!</v>
      </c>
    </row>
    <row r="2383" spans="10:14" ht="57" customHeight="1" x14ac:dyDescent="0.2">
      <c r="J2383" s="29">
        <f t="shared" si="152"/>
        <v>0</v>
      </c>
      <c r="K2383" s="29">
        <f t="shared" si="153"/>
        <v>0</v>
      </c>
      <c r="L2383" s="24">
        <f t="shared" si="154"/>
        <v>1</v>
      </c>
      <c r="M2383" s="24" t="str">
        <f>VLOOKUP(L2383,mês!A:B,2,0)</f>
        <v>Janeiro</v>
      </c>
      <c r="N2383" s="24" t="e">
        <f t="shared" si="155"/>
        <v>#VALUE!</v>
      </c>
    </row>
    <row r="2384" spans="10:14" ht="57" customHeight="1" x14ac:dyDescent="0.2">
      <c r="J2384" s="29">
        <f t="shared" si="152"/>
        <v>0</v>
      </c>
      <c r="K2384" s="29">
        <f t="shared" si="153"/>
        <v>0</v>
      </c>
      <c r="L2384" s="24">
        <f t="shared" si="154"/>
        <v>1</v>
      </c>
      <c r="M2384" s="24" t="str">
        <f>VLOOKUP(L2384,mês!A:B,2,0)</f>
        <v>Janeiro</v>
      </c>
      <c r="N2384" s="24" t="e">
        <f t="shared" si="155"/>
        <v>#VALUE!</v>
      </c>
    </row>
    <row r="2385" spans="10:14" ht="57" customHeight="1" x14ac:dyDescent="0.2">
      <c r="J2385" s="29">
        <f t="shared" si="152"/>
        <v>0</v>
      </c>
      <c r="K2385" s="29">
        <f t="shared" si="153"/>
        <v>0</v>
      </c>
      <c r="L2385" s="24">
        <f t="shared" si="154"/>
        <v>1</v>
      </c>
      <c r="M2385" s="24" t="str">
        <f>VLOOKUP(L2385,mês!A:B,2,0)</f>
        <v>Janeiro</v>
      </c>
      <c r="N2385" s="24" t="e">
        <f t="shared" si="155"/>
        <v>#VALUE!</v>
      </c>
    </row>
    <row r="2386" spans="10:14" ht="57" customHeight="1" x14ac:dyDescent="0.2">
      <c r="J2386" s="29">
        <f t="shared" si="152"/>
        <v>0</v>
      </c>
      <c r="K2386" s="29">
        <f t="shared" si="153"/>
        <v>0</v>
      </c>
      <c r="L2386" s="24">
        <f t="shared" si="154"/>
        <v>1</v>
      </c>
      <c r="M2386" s="24" t="str">
        <f>VLOOKUP(L2386,mês!A:B,2,0)</f>
        <v>Janeiro</v>
      </c>
      <c r="N2386" s="24" t="e">
        <f t="shared" si="155"/>
        <v>#VALUE!</v>
      </c>
    </row>
    <row r="2387" spans="10:14" ht="57" customHeight="1" x14ac:dyDescent="0.2">
      <c r="J2387" s="29">
        <f t="shared" si="152"/>
        <v>0</v>
      </c>
      <c r="K2387" s="29">
        <f t="shared" si="153"/>
        <v>0</v>
      </c>
      <c r="L2387" s="24">
        <f t="shared" si="154"/>
        <v>1</v>
      </c>
      <c r="M2387" s="24" t="str">
        <f>VLOOKUP(L2387,mês!A:B,2,0)</f>
        <v>Janeiro</v>
      </c>
      <c r="N2387" s="24" t="e">
        <f t="shared" si="155"/>
        <v>#VALUE!</v>
      </c>
    </row>
    <row r="2388" spans="10:14" ht="57" customHeight="1" x14ac:dyDescent="0.2">
      <c r="J2388" s="29">
        <f t="shared" si="152"/>
        <v>0</v>
      </c>
      <c r="K2388" s="29">
        <f t="shared" si="153"/>
        <v>0</v>
      </c>
      <c r="L2388" s="24">
        <f t="shared" si="154"/>
        <v>1</v>
      </c>
      <c r="M2388" s="24" t="str">
        <f>VLOOKUP(L2388,mês!A:B,2,0)</f>
        <v>Janeiro</v>
      </c>
      <c r="N2388" s="24" t="e">
        <f t="shared" si="155"/>
        <v>#VALUE!</v>
      </c>
    </row>
    <row r="2389" spans="10:14" ht="57" customHeight="1" x14ac:dyDescent="0.2">
      <c r="J2389" s="29">
        <f t="shared" si="152"/>
        <v>0</v>
      </c>
      <c r="K2389" s="29">
        <f t="shared" si="153"/>
        <v>0</v>
      </c>
      <c r="L2389" s="24">
        <f t="shared" si="154"/>
        <v>1</v>
      </c>
      <c r="M2389" s="24" t="str">
        <f>VLOOKUP(L2389,mês!A:B,2,0)</f>
        <v>Janeiro</v>
      </c>
      <c r="N2389" s="24" t="e">
        <f t="shared" si="155"/>
        <v>#VALUE!</v>
      </c>
    </row>
    <row r="2390" spans="10:14" ht="57" customHeight="1" x14ac:dyDescent="0.2">
      <c r="J2390" s="29">
        <f t="shared" si="152"/>
        <v>0</v>
      </c>
      <c r="K2390" s="29">
        <f t="shared" si="153"/>
        <v>0</v>
      </c>
      <c r="L2390" s="24">
        <f t="shared" si="154"/>
        <v>1</v>
      </c>
      <c r="M2390" s="24" t="str">
        <f>VLOOKUP(L2390,mês!A:B,2,0)</f>
        <v>Janeiro</v>
      </c>
      <c r="N2390" s="24" t="e">
        <f t="shared" si="155"/>
        <v>#VALUE!</v>
      </c>
    </row>
    <row r="2391" spans="10:14" ht="57" customHeight="1" x14ac:dyDescent="0.2">
      <c r="J2391" s="29">
        <f t="shared" si="152"/>
        <v>0</v>
      </c>
      <c r="K2391" s="29">
        <f t="shared" si="153"/>
        <v>0</v>
      </c>
      <c r="L2391" s="24">
        <f t="shared" si="154"/>
        <v>1</v>
      </c>
      <c r="M2391" s="24" t="str">
        <f>VLOOKUP(L2391,mês!A:B,2,0)</f>
        <v>Janeiro</v>
      </c>
      <c r="N2391" s="24" t="e">
        <f t="shared" si="155"/>
        <v>#VALUE!</v>
      </c>
    </row>
    <row r="2392" spans="10:14" ht="57" customHeight="1" x14ac:dyDescent="0.2">
      <c r="J2392" s="29">
        <f t="shared" si="152"/>
        <v>0</v>
      </c>
      <c r="K2392" s="29">
        <f t="shared" si="153"/>
        <v>0</v>
      </c>
      <c r="L2392" s="24">
        <f t="shared" si="154"/>
        <v>1</v>
      </c>
      <c r="M2392" s="24" t="str">
        <f>VLOOKUP(L2392,mês!A:B,2,0)</f>
        <v>Janeiro</v>
      </c>
      <c r="N2392" s="24" t="e">
        <f t="shared" si="155"/>
        <v>#VALUE!</v>
      </c>
    </row>
    <row r="2393" spans="10:14" ht="57" customHeight="1" x14ac:dyDescent="0.2">
      <c r="J2393" s="29">
        <f t="shared" si="152"/>
        <v>0</v>
      </c>
      <c r="K2393" s="29">
        <f t="shared" si="153"/>
        <v>0</v>
      </c>
      <c r="L2393" s="24">
        <f t="shared" si="154"/>
        <v>1</v>
      </c>
      <c r="M2393" s="24" t="str">
        <f>VLOOKUP(L2393,mês!A:B,2,0)</f>
        <v>Janeiro</v>
      </c>
      <c r="N2393" s="24" t="e">
        <f t="shared" si="155"/>
        <v>#VALUE!</v>
      </c>
    </row>
    <row r="2394" spans="10:14" ht="57" customHeight="1" x14ac:dyDescent="0.2">
      <c r="J2394" s="29">
        <f t="shared" si="152"/>
        <v>0</v>
      </c>
      <c r="K2394" s="29">
        <f t="shared" si="153"/>
        <v>0</v>
      </c>
      <c r="L2394" s="24">
        <f t="shared" si="154"/>
        <v>1</v>
      </c>
      <c r="M2394" s="24" t="str">
        <f>VLOOKUP(L2394,mês!A:B,2,0)</f>
        <v>Janeiro</v>
      </c>
      <c r="N2394" s="24" t="e">
        <f t="shared" si="155"/>
        <v>#VALUE!</v>
      </c>
    </row>
    <row r="2395" spans="10:14" ht="57" customHeight="1" x14ac:dyDescent="0.2">
      <c r="J2395" s="29">
        <f t="shared" si="152"/>
        <v>0</v>
      </c>
      <c r="K2395" s="29">
        <f t="shared" si="153"/>
        <v>0</v>
      </c>
      <c r="L2395" s="24">
        <f t="shared" si="154"/>
        <v>1</v>
      </c>
      <c r="M2395" s="24" t="str">
        <f>VLOOKUP(L2395,mês!A:B,2,0)</f>
        <v>Janeiro</v>
      </c>
      <c r="N2395" s="24" t="e">
        <f t="shared" si="155"/>
        <v>#VALUE!</v>
      </c>
    </row>
    <row r="2396" spans="10:14" ht="57" customHeight="1" x14ac:dyDescent="0.2">
      <c r="J2396" s="29">
        <f t="shared" si="152"/>
        <v>0</v>
      </c>
      <c r="K2396" s="29">
        <f t="shared" si="153"/>
        <v>0</v>
      </c>
      <c r="L2396" s="24">
        <f t="shared" si="154"/>
        <v>1</v>
      </c>
      <c r="M2396" s="24" t="str">
        <f>VLOOKUP(L2396,mês!A:B,2,0)</f>
        <v>Janeiro</v>
      </c>
      <c r="N2396" s="24" t="e">
        <f t="shared" si="155"/>
        <v>#VALUE!</v>
      </c>
    </row>
    <row r="2397" spans="10:14" ht="57" customHeight="1" x14ac:dyDescent="0.2">
      <c r="J2397" s="29">
        <f t="shared" si="152"/>
        <v>0</v>
      </c>
      <c r="K2397" s="29">
        <f t="shared" si="153"/>
        <v>0</v>
      </c>
      <c r="L2397" s="24">
        <f t="shared" si="154"/>
        <v>1</v>
      </c>
      <c r="M2397" s="24" t="str">
        <f>VLOOKUP(L2397,mês!A:B,2,0)</f>
        <v>Janeiro</v>
      </c>
      <c r="N2397" s="24" t="e">
        <f t="shared" si="155"/>
        <v>#VALUE!</v>
      </c>
    </row>
    <row r="2398" spans="10:14" ht="57" customHeight="1" x14ac:dyDescent="0.2">
      <c r="J2398" s="29">
        <f t="shared" si="152"/>
        <v>0</v>
      </c>
      <c r="K2398" s="29">
        <f t="shared" si="153"/>
        <v>0</v>
      </c>
      <c r="L2398" s="24">
        <f t="shared" si="154"/>
        <v>1</v>
      </c>
      <c r="M2398" s="24" t="str">
        <f>VLOOKUP(L2398,mês!A:B,2,0)</f>
        <v>Janeiro</v>
      </c>
      <c r="N2398" s="24" t="e">
        <f t="shared" si="155"/>
        <v>#VALUE!</v>
      </c>
    </row>
    <row r="2399" spans="10:14" ht="57" customHeight="1" x14ac:dyDescent="0.2">
      <c r="J2399" s="29">
        <f t="shared" si="152"/>
        <v>0</v>
      </c>
      <c r="K2399" s="29">
        <f t="shared" si="153"/>
        <v>0</v>
      </c>
      <c r="L2399" s="24">
        <f t="shared" si="154"/>
        <v>1</v>
      </c>
      <c r="M2399" s="24" t="str">
        <f>VLOOKUP(L2399,mês!A:B,2,0)</f>
        <v>Janeiro</v>
      </c>
      <c r="N2399" s="24" t="e">
        <f t="shared" si="155"/>
        <v>#VALUE!</v>
      </c>
    </row>
    <row r="2400" spans="10:14" ht="57" customHeight="1" x14ac:dyDescent="0.2">
      <c r="J2400" s="29">
        <f t="shared" si="152"/>
        <v>0</v>
      </c>
      <c r="K2400" s="29">
        <f t="shared" si="153"/>
        <v>0</v>
      </c>
      <c r="L2400" s="24">
        <f t="shared" si="154"/>
        <v>1</v>
      </c>
      <c r="M2400" s="24" t="str">
        <f>VLOOKUP(L2400,mês!A:B,2,0)</f>
        <v>Janeiro</v>
      </c>
      <c r="N2400" s="24" t="e">
        <f t="shared" si="155"/>
        <v>#VALUE!</v>
      </c>
    </row>
    <row r="2401" spans="10:14" ht="57" customHeight="1" x14ac:dyDescent="0.2">
      <c r="J2401" s="29">
        <f t="shared" si="152"/>
        <v>0</v>
      </c>
      <c r="K2401" s="29">
        <f t="shared" si="153"/>
        <v>0</v>
      </c>
      <c r="L2401" s="24">
        <f t="shared" si="154"/>
        <v>1</v>
      </c>
      <c r="M2401" s="24" t="str">
        <f>VLOOKUP(L2401,mês!A:B,2,0)</f>
        <v>Janeiro</v>
      </c>
      <c r="N2401" s="24" t="e">
        <f t="shared" si="155"/>
        <v>#VALUE!</v>
      </c>
    </row>
    <row r="2402" spans="10:14" ht="57" customHeight="1" x14ac:dyDescent="0.2">
      <c r="J2402" s="29">
        <f t="shared" si="152"/>
        <v>0</v>
      </c>
      <c r="K2402" s="29">
        <f t="shared" si="153"/>
        <v>0</v>
      </c>
      <c r="L2402" s="24">
        <f t="shared" si="154"/>
        <v>1</v>
      </c>
      <c r="M2402" s="24" t="str">
        <f>VLOOKUP(L2402,mês!A:B,2,0)</f>
        <v>Janeiro</v>
      </c>
      <c r="N2402" s="24" t="e">
        <f t="shared" si="155"/>
        <v>#VALUE!</v>
      </c>
    </row>
    <row r="2403" spans="10:14" ht="57" customHeight="1" x14ac:dyDescent="0.2">
      <c r="J2403" s="29">
        <f t="shared" si="152"/>
        <v>0</v>
      </c>
      <c r="K2403" s="29">
        <f t="shared" si="153"/>
        <v>0</v>
      </c>
      <c r="L2403" s="24">
        <f t="shared" si="154"/>
        <v>1</v>
      </c>
      <c r="M2403" s="24" t="str">
        <f>VLOOKUP(L2403,mês!A:B,2,0)</f>
        <v>Janeiro</v>
      </c>
      <c r="N2403" s="24" t="e">
        <f t="shared" si="155"/>
        <v>#VALUE!</v>
      </c>
    </row>
    <row r="2404" spans="10:14" ht="57" customHeight="1" x14ac:dyDescent="0.2">
      <c r="J2404" s="29">
        <f t="shared" si="152"/>
        <v>0</v>
      </c>
      <c r="K2404" s="29">
        <f t="shared" si="153"/>
        <v>0</v>
      </c>
      <c r="L2404" s="24">
        <f t="shared" si="154"/>
        <v>1</v>
      </c>
      <c r="M2404" s="24" t="str">
        <f>VLOOKUP(L2404,mês!A:B,2,0)</f>
        <v>Janeiro</v>
      </c>
      <c r="N2404" s="24" t="e">
        <f t="shared" si="155"/>
        <v>#VALUE!</v>
      </c>
    </row>
    <row r="2405" spans="10:14" ht="57" customHeight="1" x14ac:dyDescent="0.2">
      <c r="J2405" s="29">
        <f t="shared" si="152"/>
        <v>0</v>
      </c>
      <c r="K2405" s="29">
        <f t="shared" si="153"/>
        <v>0</v>
      </c>
      <c r="L2405" s="24">
        <f t="shared" si="154"/>
        <v>1</v>
      </c>
      <c r="M2405" s="24" t="str">
        <f>VLOOKUP(L2405,mês!A:B,2,0)</f>
        <v>Janeiro</v>
      </c>
      <c r="N2405" s="24" t="e">
        <f t="shared" si="155"/>
        <v>#VALUE!</v>
      </c>
    </row>
    <row r="2406" spans="10:14" ht="57" customHeight="1" x14ac:dyDescent="0.2">
      <c r="J2406" s="29">
        <f t="shared" si="152"/>
        <v>0</v>
      </c>
      <c r="K2406" s="29">
        <f t="shared" si="153"/>
        <v>0</v>
      </c>
      <c r="L2406" s="24">
        <f t="shared" si="154"/>
        <v>1</v>
      </c>
      <c r="M2406" s="24" t="str">
        <f>VLOOKUP(L2406,mês!A:B,2,0)</f>
        <v>Janeiro</v>
      </c>
      <c r="N2406" s="24" t="e">
        <f t="shared" si="155"/>
        <v>#VALUE!</v>
      </c>
    </row>
    <row r="2407" spans="10:14" ht="57" customHeight="1" x14ac:dyDescent="0.2">
      <c r="J2407" s="29">
        <f t="shared" si="152"/>
        <v>0</v>
      </c>
      <c r="K2407" s="29">
        <f t="shared" si="153"/>
        <v>0</v>
      </c>
      <c r="L2407" s="24">
        <f t="shared" si="154"/>
        <v>1</v>
      </c>
      <c r="M2407" s="24" t="str">
        <f>VLOOKUP(L2407,mês!A:B,2,0)</f>
        <v>Janeiro</v>
      </c>
      <c r="N2407" s="24" t="e">
        <f t="shared" si="155"/>
        <v>#VALUE!</v>
      </c>
    </row>
    <row r="2408" spans="10:14" ht="57" customHeight="1" x14ac:dyDescent="0.2">
      <c r="J2408" s="29">
        <f t="shared" si="152"/>
        <v>0</v>
      </c>
      <c r="K2408" s="29">
        <f t="shared" si="153"/>
        <v>0</v>
      </c>
      <c r="L2408" s="24">
        <f t="shared" si="154"/>
        <v>1</v>
      </c>
      <c r="M2408" s="24" t="str">
        <f>VLOOKUP(L2408,mês!A:B,2,0)</f>
        <v>Janeiro</v>
      </c>
      <c r="N2408" s="24" t="e">
        <f t="shared" si="155"/>
        <v>#VALUE!</v>
      </c>
    </row>
    <row r="2409" spans="10:14" ht="57" customHeight="1" x14ac:dyDescent="0.2">
      <c r="J2409" s="29">
        <f t="shared" si="152"/>
        <v>0</v>
      </c>
      <c r="K2409" s="29">
        <f t="shared" si="153"/>
        <v>0</v>
      </c>
      <c r="L2409" s="24">
        <f t="shared" si="154"/>
        <v>1</v>
      </c>
      <c r="M2409" s="24" t="str">
        <f>VLOOKUP(L2409,mês!A:B,2,0)</f>
        <v>Janeiro</v>
      </c>
      <c r="N2409" s="24" t="e">
        <f t="shared" si="155"/>
        <v>#VALUE!</v>
      </c>
    </row>
    <row r="2410" spans="10:14" ht="57" customHeight="1" x14ac:dyDescent="0.2">
      <c r="J2410" s="29">
        <f t="shared" si="152"/>
        <v>0</v>
      </c>
      <c r="K2410" s="29">
        <f t="shared" si="153"/>
        <v>0</v>
      </c>
      <c r="L2410" s="24">
        <f t="shared" si="154"/>
        <v>1</v>
      </c>
      <c r="M2410" s="24" t="str">
        <f>VLOOKUP(L2410,mês!A:B,2,0)</f>
        <v>Janeiro</v>
      </c>
      <c r="N2410" s="24" t="e">
        <f t="shared" si="155"/>
        <v>#VALUE!</v>
      </c>
    </row>
    <row r="2411" spans="10:14" ht="57" customHeight="1" x14ac:dyDescent="0.2">
      <c r="J2411" s="29">
        <f t="shared" si="152"/>
        <v>0</v>
      </c>
      <c r="K2411" s="29">
        <f t="shared" si="153"/>
        <v>0</v>
      </c>
      <c r="L2411" s="24">
        <f t="shared" si="154"/>
        <v>1</v>
      </c>
      <c r="M2411" s="24" t="str">
        <f>VLOOKUP(L2411,mês!A:B,2,0)</f>
        <v>Janeiro</v>
      </c>
      <c r="N2411" s="24" t="e">
        <f t="shared" si="155"/>
        <v>#VALUE!</v>
      </c>
    </row>
    <row r="2412" spans="10:14" ht="57" customHeight="1" x14ac:dyDescent="0.2">
      <c r="J2412" s="29">
        <f t="shared" si="152"/>
        <v>0</v>
      </c>
      <c r="K2412" s="29">
        <f t="shared" si="153"/>
        <v>0</v>
      </c>
      <c r="L2412" s="24">
        <f t="shared" si="154"/>
        <v>1</v>
      </c>
      <c r="M2412" s="24" t="str">
        <f>VLOOKUP(L2412,mês!A:B,2,0)</f>
        <v>Janeiro</v>
      </c>
      <c r="N2412" s="24" t="e">
        <f t="shared" si="155"/>
        <v>#VALUE!</v>
      </c>
    </row>
    <row r="2413" spans="10:14" ht="57" customHeight="1" x14ac:dyDescent="0.2">
      <c r="J2413" s="29">
        <f t="shared" si="152"/>
        <v>0</v>
      </c>
      <c r="K2413" s="29">
        <f t="shared" si="153"/>
        <v>0</v>
      </c>
      <c r="L2413" s="24">
        <f t="shared" si="154"/>
        <v>1</v>
      </c>
      <c r="M2413" s="24" t="str">
        <f>VLOOKUP(L2413,mês!A:B,2,0)</f>
        <v>Janeiro</v>
      </c>
      <c r="N2413" s="24" t="e">
        <f t="shared" si="155"/>
        <v>#VALUE!</v>
      </c>
    </row>
    <row r="2414" spans="10:14" ht="57" customHeight="1" x14ac:dyDescent="0.2">
      <c r="J2414" s="29">
        <f t="shared" si="152"/>
        <v>0</v>
      </c>
      <c r="K2414" s="29">
        <f t="shared" si="153"/>
        <v>0</v>
      </c>
      <c r="L2414" s="24">
        <f t="shared" si="154"/>
        <v>1</v>
      </c>
      <c r="M2414" s="24" t="str">
        <f>VLOOKUP(L2414,mês!A:B,2,0)</f>
        <v>Janeiro</v>
      </c>
      <c r="N2414" s="24" t="e">
        <f t="shared" si="155"/>
        <v>#VALUE!</v>
      </c>
    </row>
    <row r="2415" spans="10:14" ht="57" customHeight="1" x14ac:dyDescent="0.2">
      <c r="J2415" s="29">
        <f t="shared" si="152"/>
        <v>0</v>
      </c>
      <c r="K2415" s="29">
        <f t="shared" si="153"/>
        <v>0</v>
      </c>
      <c r="L2415" s="24">
        <f t="shared" si="154"/>
        <v>1</v>
      </c>
      <c r="M2415" s="24" t="str">
        <f>VLOOKUP(L2415,mês!A:B,2,0)</f>
        <v>Janeiro</v>
      </c>
      <c r="N2415" s="24" t="e">
        <f t="shared" si="155"/>
        <v>#VALUE!</v>
      </c>
    </row>
    <row r="2416" spans="10:14" ht="57" customHeight="1" x14ac:dyDescent="0.2">
      <c r="J2416" s="29">
        <f t="shared" si="152"/>
        <v>0</v>
      </c>
      <c r="K2416" s="29">
        <f t="shared" si="153"/>
        <v>0</v>
      </c>
      <c r="L2416" s="24">
        <f t="shared" si="154"/>
        <v>1</v>
      </c>
      <c r="M2416" s="24" t="str">
        <f>VLOOKUP(L2416,mês!A:B,2,0)</f>
        <v>Janeiro</v>
      </c>
      <c r="N2416" s="24" t="e">
        <f t="shared" si="155"/>
        <v>#VALUE!</v>
      </c>
    </row>
    <row r="2417" spans="10:14" ht="57" customHeight="1" x14ac:dyDescent="0.2">
      <c r="J2417" s="29">
        <f t="shared" si="152"/>
        <v>0</v>
      </c>
      <c r="K2417" s="29">
        <f t="shared" si="153"/>
        <v>0</v>
      </c>
      <c r="L2417" s="24">
        <f t="shared" si="154"/>
        <v>1</v>
      </c>
      <c r="M2417" s="24" t="str">
        <f>VLOOKUP(L2417,mês!A:B,2,0)</f>
        <v>Janeiro</v>
      </c>
      <c r="N2417" s="24" t="e">
        <f t="shared" si="155"/>
        <v>#VALUE!</v>
      </c>
    </row>
    <row r="2418" spans="10:14" ht="57" customHeight="1" x14ac:dyDescent="0.2">
      <c r="J2418" s="29">
        <f t="shared" si="152"/>
        <v>0</v>
      </c>
      <c r="K2418" s="29">
        <f t="shared" si="153"/>
        <v>0</v>
      </c>
      <c r="L2418" s="24">
        <f t="shared" si="154"/>
        <v>1</v>
      </c>
      <c r="M2418" s="24" t="str">
        <f>VLOOKUP(L2418,mês!A:B,2,0)</f>
        <v>Janeiro</v>
      </c>
      <c r="N2418" s="24" t="e">
        <f t="shared" si="155"/>
        <v>#VALUE!</v>
      </c>
    </row>
    <row r="2419" spans="10:14" ht="57" customHeight="1" x14ac:dyDescent="0.2">
      <c r="J2419" s="29">
        <f t="shared" si="152"/>
        <v>0</v>
      </c>
      <c r="K2419" s="29">
        <f t="shared" si="153"/>
        <v>0</v>
      </c>
      <c r="L2419" s="24">
        <f t="shared" si="154"/>
        <v>1</v>
      </c>
      <c r="M2419" s="24" t="str">
        <f>VLOOKUP(L2419,mês!A:B,2,0)</f>
        <v>Janeiro</v>
      </c>
      <c r="N2419" s="24" t="e">
        <f t="shared" si="155"/>
        <v>#VALUE!</v>
      </c>
    </row>
    <row r="2420" spans="10:14" ht="57" customHeight="1" x14ac:dyDescent="0.2">
      <c r="J2420" s="29">
        <f t="shared" si="152"/>
        <v>0</v>
      </c>
      <c r="K2420" s="29">
        <f t="shared" si="153"/>
        <v>0</v>
      </c>
      <c r="L2420" s="24">
        <f t="shared" si="154"/>
        <v>1</v>
      </c>
      <c r="M2420" s="24" t="str">
        <f>VLOOKUP(L2420,mês!A:B,2,0)</f>
        <v>Janeiro</v>
      </c>
      <c r="N2420" s="24" t="e">
        <f t="shared" si="155"/>
        <v>#VALUE!</v>
      </c>
    </row>
    <row r="2421" spans="10:14" ht="57" customHeight="1" x14ac:dyDescent="0.2">
      <c r="J2421" s="29">
        <f t="shared" si="152"/>
        <v>0</v>
      </c>
      <c r="K2421" s="29">
        <f t="shared" si="153"/>
        <v>0</v>
      </c>
      <c r="L2421" s="24">
        <f t="shared" si="154"/>
        <v>1</v>
      </c>
      <c r="M2421" s="24" t="str">
        <f>VLOOKUP(L2421,mês!A:B,2,0)</f>
        <v>Janeiro</v>
      </c>
      <c r="N2421" s="24" t="e">
        <f t="shared" si="155"/>
        <v>#VALUE!</v>
      </c>
    </row>
    <row r="2422" spans="10:14" ht="57" customHeight="1" x14ac:dyDescent="0.2">
      <c r="J2422" s="29">
        <f t="shared" si="152"/>
        <v>0</v>
      </c>
      <c r="K2422" s="29">
        <f t="shared" si="153"/>
        <v>0</v>
      </c>
      <c r="L2422" s="24">
        <f t="shared" si="154"/>
        <v>1</v>
      </c>
      <c r="M2422" s="24" t="str">
        <f>VLOOKUP(L2422,mês!A:B,2,0)</f>
        <v>Janeiro</v>
      </c>
      <c r="N2422" s="24" t="e">
        <f t="shared" si="155"/>
        <v>#VALUE!</v>
      </c>
    </row>
    <row r="2423" spans="10:14" ht="57" customHeight="1" x14ac:dyDescent="0.2">
      <c r="J2423" s="29">
        <f t="shared" si="152"/>
        <v>0</v>
      </c>
      <c r="K2423" s="29">
        <f t="shared" si="153"/>
        <v>0</v>
      </c>
      <c r="L2423" s="24">
        <f t="shared" si="154"/>
        <v>1</v>
      </c>
      <c r="M2423" s="24" t="str">
        <f>VLOOKUP(L2423,mês!A:B,2,0)</f>
        <v>Janeiro</v>
      </c>
      <c r="N2423" s="24" t="e">
        <f t="shared" si="155"/>
        <v>#VALUE!</v>
      </c>
    </row>
    <row r="2424" spans="10:14" ht="57" customHeight="1" x14ac:dyDescent="0.2">
      <c r="J2424" s="29">
        <f t="shared" si="152"/>
        <v>0</v>
      </c>
      <c r="K2424" s="29">
        <f t="shared" si="153"/>
        <v>0</v>
      </c>
      <c r="L2424" s="24">
        <f t="shared" si="154"/>
        <v>1</v>
      </c>
      <c r="M2424" s="24" t="str">
        <f>VLOOKUP(L2424,mês!A:B,2,0)</f>
        <v>Janeiro</v>
      </c>
      <c r="N2424" s="24" t="e">
        <f t="shared" si="155"/>
        <v>#VALUE!</v>
      </c>
    </row>
    <row r="2425" spans="10:14" ht="57" customHeight="1" x14ac:dyDescent="0.2">
      <c r="J2425" s="29">
        <f t="shared" si="152"/>
        <v>0</v>
      </c>
      <c r="K2425" s="29">
        <f t="shared" si="153"/>
        <v>0</v>
      </c>
      <c r="L2425" s="24">
        <f t="shared" si="154"/>
        <v>1</v>
      </c>
      <c r="M2425" s="24" t="str">
        <f>VLOOKUP(L2425,mês!A:B,2,0)</f>
        <v>Janeiro</v>
      </c>
      <c r="N2425" s="24" t="e">
        <f t="shared" si="155"/>
        <v>#VALUE!</v>
      </c>
    </row>
    <row r="2426" spans="10:14" ht="57" customHeight="1" x14ac:dyDescent="0.2">
      <c r="J2426" s="29">
        <f t="shared" si="152"/>
        <v>0</v>
      </c>
      <c r="K2426" s="29">
        <f t="shared" si="153"/>
        <v>0</v>
      </c>
      <c r="L2426" s="24">
        <f t="shared" si="154"/>
        <v>1</v>
      </c>
      <c r="M2426" s="24" t="str">
        <f>VLOOKUP(L2426,mês!A:B,2,0)</f>
        <v>Janeiro</v>
      </c>
      <c r="N2426" s="24" t="e">
        <f t="shared" si="155"/>
        <v>#VALUE!</v>
      </c>
    </row>
    <row r="2427" spans="10:14" ht="57" customHeight="1" x14ac:dyDescent="0.2">
      <c r="J2427" s="29">
        <f t="shared" si="152"/>
        <v>0</v>
      </c>
      <c r="K2427" s="29">
        <f t="shared" si="153"/>
        <v>0</v>
      </c>
      <c r="L2427" s="24">
        <f t="shared" si="154"/>
        <v>1</v>
      </c>
      <c r="M2427" s="24" t="str">
        <f>VLOOKUP(L2427,mês!A:B,2,0)</f>
        <v>Janeiro</v>
      </c>
      <c r="N2427" s="24" t="e">
        <f t="shared" si="155"/>
        <v>#VALUE!</v>
      </c>
    </row>
    <row r="2428" spans="10:14" ht="57" customHeight="1" x14ac:dyDescent="0.2">
      <c r="J2428" s="29">
        <f t="shared" si="152"/>
        <v>0</v>
      </c>
      <c r="K2428" s="29">
        <f t="shared" si="153"/>
        <v>0</v>
      </c>
      <c r="L2428" s="24">
        <f t="shared" si="154"/>
        <v>1</v>
      </c>
      <c r="M2428" s="24" t="str">
        <f>VLOOKUP(L2428,mês!A:B,2,0)</f>
        <v>Janeiro</v>
      </c>
      <c r="N2428" s="24" t="e">
        <f t="shared" si="155"/>
        <v>#VALUE!</v>
      </c>
    </row>
    <row r="2429" spans="10:14" ht="57" customHeight="1" x14ac:dyDescent="0.2">
      <c r="J2429" s="29">
        <f t="shared" ref="J2429:J2492" si="156">IF(G2429="Não",0,H2429)</f>
        <v>0</v>
      </c>
      <c r="K2429" s="29">
        <f t="shared" ref="K2429:K2492" si="157">IF(G2429="Não",H2429,0)</f>
        <v>0</v>
      </c>
      <c r="L2429" s="24">
        <f t="shared" ref="L2429:L2492" si="158">MONTH(B2429)</f>
        <v>1</v>
      </c>
      <c r="M2429" s="24" t="str">
        <f>VLOOKUP(L2429,mês!A:B,2,0)</f>
        <v>Janeiro</v>
      </c>
      <c r="N2429" s="24" t="e">
        <f t="shared" ref="N2429:N2492" si="159">LEFT(A2429,SEARCH("-",A2429)-1)</f>
        <v>#VALUE!</v>
      </c>
    </row>
    <row r="2430" spans="10:14" ht="57" customHeight="1" x14ac:dyDescent="0.2">
      <c r="J2430" s="29">
        <f t="shared" si="156"/>
        <v>0</v>
      </c>
      <c r="K2430" s="29">
        <f t="shared" si="157"/>
        <v>0</v>
      </c>
      <c r="L2430" s="24">
        <f t="shared" si="158"/>
        <v>1</v>
      </c>
      <c r="M2430" s="24" t="str">
        <f>VLOOKUP(L2430,mês!A:B,2,0)</f>
        <v>Janeiro</v>
      </c>
      <c r="N2430" s="24" t="e">
        <f t="shared" si="159"/>
        <v>#VALUE!</v>
      </c>
    </row>
    <row r="2431" spans="10:14" ht="57" customHeight="1" x14ac:dyDescent="0.2">
      <c r="J2431" s="29">
        <f t="shared" si="156"/>
        <v>0</v>
      </c>
      <c r="K2431" s="29">
        <f t="shared" si="157"/>
        <v>0</v>
      </c>
      <c r="L2431" s="24">
        <f t="shared" si="158"/>
        <v>1</v>
      </c>
      <c r="M2431" s="24" t="str">
        <f>VLOOKUP(L2431,mês!A:B,2,0)</f>
        <v>Janeiro</v>
      </c>
      <c r="N2431" s="24" t="e">
        <f t="shared" si="159"/>
        <v>#VALUE!</v>
      </c>
    </row>
    <row r="2432" spans="10:14" ht="57" customHeight="1" x14ac:dyDescent="0.2">
      <c r="J2432" s="29">
        <f t="shared" si="156"/>
        <v>0</v>
      </c>
      <c r="K2432" s="29">
        <f t="shared" si="157"/>
        <v>0</v>
      </c>
      <c r="L2432" s="24">
        <f t="shared" si="158"/>
        <v>1</v>
      </c>
      <c r="M2432" s="24" t="str">
        <f>VLOOKUP(L2432,mês!A:B,2,0)</f>
        <v>Janeiro</v>
      </c>
      <c r="N2432" s="24" t="e">
        <f t="shared" si="159"/>
        <v>#VALUE!</v>
      </c>
    </row>
    <row r="2433" spans="10:14" ht="57" customHeight="1" x14ac:dyDescent="0.2">
      <c r="J2433" s="29">
        <f t="shared" si="156"/>
        <v>0</v>
      </c>
      <c r="K2433" s="29">
        <f t="shared" si="157"/>
        <v>0</v>
      </c>
      <c r="L2433" s="24">
        <f t="shared" si="158"/>
        <v>1</v>
      </c>
      <c r="M2433" s="24" t="str">
        <f>VLOOKUP(L2433,mês!A:B,2,0)</f>
        <v>Janeiro</v>
      </c>
      <c r="N2433" s="24" t="e">
        <f t="shared" si="159"/>
        <v>#VALUE!</v>
      </c>
    </row>
    <row r="2434" spans="10:14" ht="57" customHeight="1" x14ac:dyDescent="0.2">
      <c r="J2434" s="29">
        <f t="shared" si="156"/>
        <v>0</v>
      </c>
      <c r="K2434" s="29">
        <f t="shared" si="157"/>
        <v>0</v>
      </c>
      <c r="L2434" s="24">
        <f t="shared" si="158"/>
        <v>1</v>
      </c>
      <c r="M2434" s="24" t="str">
        <f>VLOOKUP(L2434,mês!A:B,2,0)</f>
        <v>Janeiro</v>
      </c>
      <c r="N2434" s="24" t="e">
        <f t="shared" si="159"/>
        <v>#VALUE!</v>
      </c>
    </row>
    <row r="2435" spans="10:14" ht="57" customHeight="1" x14ac:dyDescent="0.2">
      <c r="J2435" s="29">
        <f t="shared" si="156"/>
        <v>0</v>
      </c>
      <c r="K2435" s="29">
        <f t="shared" si="157"/>
        <v>0</v>
      </c>
      <c r="L2435" s="24">
        <f t="shared" si="158"/>
        <v>1</v>
      </c>
      <c r="M2435" s="24" t="str">
        <f>VLOOKUP(L2435,mês!A:B,2,0)</f>
        <v>Janeiro</v>
      </c>
      <c r="N2435" s="24" t="e">
        <f t="shared" si="159"/>
        <v>#VALUE!</v>
      </c>
    </row>
    <row r="2436" spans="10:14" ht="57" customHeight="1" x14ac:dyDescent="0.2">
      <c r="J2436" s="29">
        <f t="shared" si="156"/>
        <v>0</v>
      </c>
      <c r="K2436" s="29">
        <f t="shared" si="157"/>
        <v>0</v>
      </c>
      <c r="L2436" s="24">
        <f t="shared" si="158"/>
        <v>1</v>
      </c>
      <c r="M2436" s="24" t="str">
        <f>VLOOKUP(L2436,mês!A:B,2,0)</f>
        <v>Janeiro</v>
      </c>
      <c r="N2436" s="24" t="e">
        <f t="shared" si="159"/>
        <v>#VALUE!</v>
      </c>
    </row>
    <row r="2437" spans="10:14" ht="57" customHeight="1" x14ac:dyDescent="0.2">
      <c r="J2437" s="29">
        <f t="shared" si="156"/>
        <v>0</v>
      </c>
      <c r="K2437" s="29">
        <f t="shared" si="157"/>
        <v>0</v>
      </c>
      <c r="L2437" s="24">
        <f t="shared" si="158"/>
        <v>1</v>
      </c>
      <c r="M2437" s="24" t="str">
        <f>VLOOKUP(L2437,mês!A:B,2,0)</f>
        <v>Janeiro</v>
      </c>
      <c r="N2437" s="24" t="e">
        <f t="shared" si="159"/>
        <v>#VALUE!</v>
      </c>
    </row>
    <row r="2438" spans="10:14" ht="57" customHeight="1" x14ac:dyDescent="0.2">
      <c r="J2438" s="29">
        <f t="shared" si="156"/>
        <v>0</v>
      </c>
      <c r="K2438" s="29">
        <f t="shared" si="157"/>
        <v>0</v>
      </c>
      <c r="L2438" s="24">
        <f t="shared" si="158"/>
        <v>1</v>
      </c>
      <c r="M2438" s="24" t="str">
        <f>VLOOKUP(L2438,mês!A:B,2,0)</f>
        <v>Janeiro</v>
      </c>
      <c r="N2438" s="24" t="e">
        <f t="shared" si="159"/>
        <v>#VALUE!</v>
      </c>
    </row>
    <row r="2439" spans="10:14" ht="57" customHeight="1" x14ac:dyDescent="0.2">
      <c r="J2439" s="29">
        <f t="shared" si="156"/>
        <v>0</v>
      </c>
      <c r="K2439" s="29">
        <f t="shared" si="157"/>
        <v>0</v>
      </c>
      <c r="L2439" s="24">
        <f t="shared" si="158"/>
        <v>1</v>
      </c>
      <c r="M2439" s="24" t="str">
        <f>VLOOKUP(L2439,mês!A:B,2,0)</f>
        <v>Janeiro</v>
      </c>
      <c r="N2439" s="24" t="e">
        <f t="shared" si="159"/>
        <v>#VALUE!</v>
      </c>
    </row>
    <row r="2440" spans="10:14" ht="57" customHeight="1" x14ac:dyDescent="0.2">
      <c r="J2440" s="29">
        <f t="shared" si="156"/>
        <v>0</v>
      </c>
      <c r="K2440" s="29">
        <f t="shared" si="157"/>
        <v>0</v>
      </c>
      <c r="L2440" s="24">
        <f t="shared" si="158"/>
        <v>1</v>
      </c>
      <c r="M2440" s="24" t="str">
        <f>VLOOKUP(L2440,mês!A:B,2,0)</f>
        <v>Janeiro</v>
      </c>
      <c r="N2440" s="24" t="e">
        <f t="shared" si="159"/>
        <v>#VALUE!</v>
      </c>
    </row>
    <row r="2441" spans="10:14" ht="57" customHeight="1" x14ac:dyDescent="0.2">
      <c r="J2441" s="29">
        <f t="shared" si="156"/>
        <v>0</v>
      </c>
      <c r="K2441" s="29">
        <f t="shared" si="157"/>
        <v>0</v>
      </c>
      <c r="L2441" s="24">
        <f t="shared" si="158"/>
        <v>1</v>
      </c>
      <c r="M2441" s="24" t="str">
        <f>VLOOKUP(L2441,mês!A:B,2,0)</f>
        <v>Janeiro</v>
      </c>
      <c r="N2441" s="24" t="e">
        <f t="shared" si="159"/>
        <v>#VALUE!</v>
      </c>
    </row>
    <row r="2442" spans="10:14" ht="57" customHeight="1" x14ac:dyDescent="0.2">
      <c r="J2442" s="29">
        <f t="shared" si="156"/>
        <v>0</v>
      </c>
      <c r="K2442" s="29">
        <f t="shared" si="157"/>
        <v>0</v>
      </c>
      <c r="L2442" s="24">
        <f t="shared" si="158"/>
        <v>1</v>
      </c>
      <c r="M2442" s="24" t="str">
        <f>VLOOKUP(L2442,mês!A:B,2,0)</f>
        <v>Janeiro</v>
      </c>
      <c r="N2442" s="24" t="e">
        <f t="shared" si="159"/>
        <v>#VALUE!</v>
      </c>
    </row>
    <row r="2443" spans="10:14" ht="57" customHeight="1" x14ac:dyDescent="0.2">
      <c r="J2443" s="29">
        <f t="shared" si="156"/>
        <v>0</v>
      </c>
      <c r="K2443" s="29">
        <f t="shared" si="157"/>
        <v>0</v>
      </c>
      <c r="L2443" s="24">
        <f t="shared" si="158"/>
        <v>1</v>
      </c>
      <c r="M2443" s="24" t="str">
        <f>VLOOKUP(L2443,mês!A:B,2,0)</f>
        <v>Janeiro</v>
      </c>
      <c r="N2443" s="24" t="e">
        <f t="shared" si="159"/>
        <v>#VALUE!</v>
      </c>
    </row>
    <row r="2444" spans="10:14" ht="57" customHeight="1" x14ac:dyDescent="0.2">
      <c r="J2444" s="29">
        <f t="shared" si="156"/>
        <v>0</v>
      </c>
      <c r="K2444" s="29">
        <f t="shared" si="157"/>
        <v>0</v>
      </c>
      <c r="L2444" s="24">
        <f t="shared" si="158"/>
        <v>1</v>
      </c>
      <c r="M2444" s="24" t="str">
        <f>VLOOKUP(L2444,mês!A:B,2,0)</f>
        <v>Janeiro</v>
      </c>
      <c r="N2444" s="24" t="e">
        <f t="shared" si="159"/>
        <v>#VALUE!</v>
      </c>
    </row>
    <row r="2445" spans="10:14" ht="57" customHeight="1" x14ac:dyDescent="0.2">
      <c r="J2445" s="29">
        <f t="shared" si="156"/>
        <v>0</v>
      </c>
      <c r="K2445" s="29">
        <f t="shared" si="157"/>
        <v>0</v>
      </c>
      <c r="L2445" s="24">
        <f t="shared" si="158"/>
        <v>1</v>
      </c>
      <c r="M2445" s="24" t="str">
        <f>VLOOKUP(L2445,mês!A:B,2,0)</f>
        <v>Janeiro</v>
      </c>
      <c r="N2445" s="24" t="e">
        <f t="shared" si="159"/>
        <v>#VALUE!</v>
      </c>
    </row>
    <row r="2446" spans="10:14" ht="57" customHeight="1" x14ac:dyDescent="0.2">
      <c r="J2446" s="29">
        <f t="shared" si="156"/>
        <v>0</v>
      </c>
      <c r="K2446" s="29">
        <f t="shared" si="157"/>
        <v>0</v>
      </c>
      <c r="L2446" s="24">
        <f t="shared" si="158"/>
        <v>1</v>
      </c>
      <c r="M2446" s="24" t="str">
        <f>VLOOKUP(L2446,mês!A:B,2,0)</f>
        <v>Janeiro</v>
      </c>
      <c r="N2446" s="24" t="e">
        <f t="shared" si="159"/>
        <v>#VALUE!</v>
      </c>
    </row>
    <row r="2447" spans="10:14" ht="57" customHeight="1" x14ac:dyDescent="0.2">
      <c r="J2447" s="29">
        <f t="shared" si="156"/>
        <v>0</v>
      </c>
      <c r="K2447" s="29">
        <f t="shared" si="157"/>
        <v>0</v>
      </c>
      <c r="L2447" s="24">
        <f t="shared" si="158"/>
        <v>1</v>
      </c>
      <c r="M2447" s="24" t="str">
        <f>VLOOKUP(L2447,mês!A:B,2,0)</f>
        <v>Janeiro</v>
      </c>
      <c r="N2447" s="24" t="e">
        <f t="shared" si="159"/>
        <v>#VALUE!</v>
      </c>
    </row>
    <row r="2448" spans="10:14" ht="57" customHeight="1" x14ac:dyDescent="0.2">
      <c r="J2448" s="29">
        <f t="shared" si="156"/>
        <v>0</v>
      </c>
      <c r="K2448" s="29">
        <f t="shared" si="157"/>
        <v>0</v>
      </c>
      <c r="L2448" s="24">
        <f t="shared" si="158"/>
        <v>1</v>
      </c>
      <c r="M2448" s="24" t="str">
        <f>VLOOKUP(L2448,mês!A:B,2,0)</f>
        <v>Janeiro</v>
      </c>
      <c r="N2448" s="24" t="e">
        <f t="shared" si="159"/>
        <v>#VALUE!</v>
      </c>
    </row>
    <row r="2449" spans="10:14" ht="57" customHeight="1" x14ac:dyDescent="0.2">
      <c r="J2449" s="29">
        <f t="shared" si="156"/>
        <v>0</v>
      </c>
      <c r="K2449" s="29">
        <f t="shared" si="157"/>
        <v>0</v>
      </c>
      <c r="L2449" s="24">
        <f t="shared" si="158"/>
        <v>1</v>
      </c>
      <c r="M2449" s="24" t="str">
        <f>VLOOKUP(L2449,mês!A:B,2,0)</f>
        <v>Janeiro</v>
      </c>
      <c r="N2449" s="24" t="e">
        <f t="shared" si="159"/>
        <v>#VALUE!</v>
      </c>
    </row>
    <row r="2450" spans="10:14" ht="57" customHeight="1" x14ac:dyDescent="0.2">
      <c r="J2450" s="29">
        <f t="shared" si="156"/>
        <v>0</v>
      </c>
      <c r="K2450" s="29">
        <f t="shared" si="157"/>
        <v>0</v>
      </c>
      <c r="L2450" s="24">
        <f t="shared" si="158"/>
        <v>1</v>
      </c>
      <c r="M2450" s="24" t="str">
        <f>VLOOKUP(L2450,mês!A:B,2,0)</f>
        <v>Janeiro</v>
      </c>
      <c r="N2450" s="24" t="e">
        <f t="shared" si="159"/>
        <v>#VALUE!</v>
      </c>
    </row>
    <row r="2451" spans="10:14" ht="57" customHeight="1" x14ac:dyDescent="0.2">
      <c r="J2451" s="29">
        <f t="shared" si="156"/>
        <v>0</v>
      </c>
      <c r="K2451" s="29">
        <f t="shared" si="157"/>
        <v>0</v>
      </c>
      <c r="L2451" s="24">
        <f t="shared" si="158"/>
        <v>1</v>
      </c>
      <c r="M2451" s="24" t="str">
        <f>VLOOKUP(L2451,mês!A:B,2,0)</f>
        <v>Janeiro</v>
      </c>
      <c r="N2451" s="24" t="e">
        <f t="shared" si="159"/>
        <v>#VALUE!</v>
      </c>
    </row>
    <row r="2452" spans="10:14" ht="57" customHeight="1" x14ac:dyDescent="0.2">
      <c r="J2452" s="29">
        <f t="shared" si="156"/>
        <v>0</v>
      </c>
      <c r="K2452" s="29">
        <f t="shared" si="157"/>
        <v>0</v>
      </c>
      <c r="L2452" s="24">
        <f t="shared" si="158"/>
        <v>1</v>
      </c>
      <c r="M2452" s="24" t="str">
        <f>VLOOKUP(L2452,mês!A:B,2,0)</f>
        <v>Janeiro</v>
      </c>
      <c r="N2452" s="24" t="e">
        <f t="shared" si="159"/>
        <v>#VALUE!</v>
      </c>
    </row>
    <row r="2453" spans="10:14" ht="57" customHeight="1" x14ac:dyDescent="0.2">
      <c r="J2453" s="29">
        <f t="shared" si="156"/>
        <v>0</v>
      </c>
      <c r="K2453" s="29">
        <f t="shared" si="157"/>
        <v>0</v>
      </c>
      <c r="L2453" s="24">
        <f t="shared" si="158"/>
        <v>1</v>
      </c>
      <c r="M2453" s="24" t="str">
        <f>VLOOKUP(L2453,mês!A:B,2,0)</f>
        <v>Janeiro</v>
      </c>
      <c r="N2453" s="24" t="e">
        <f t="shared" si="159"/>
        <v>#VALUE!</v>
      </c>
    </row>
    <row r="2454" spans="10:14" ht="57" customHeight="1" x14ac:dyDescent="0.2">
      <c r="J2454" s="29">
        <f t="shared" si="156"/>
        <v>0</v>
      </c>
      <c r="K2454" s="29">
        <f t="shared" si="157"/>
        <v>0</v>
      </c>
      <c r="L2454" s="24">
        <f t="shared" si="158"/>
        <v>1</v>
      </c>
      <c r="M2454" s="24" t="str">
        <f>VLOOKUP(L2454,mês!A:B,2,0)</f>
        <v>Janeiro</v>
      </c>
      <c r="N2454" s="24" t="e">
        <f t="shared" si="159"/>
        <v>#VALUE!</v>
      </c>
    </row>
    <row r="2455" spans="10:14" ht="57" customHeight="1" x14ac:dyDescent="0.2">
      <c r="J2455" s="29">
        <f t="shared" si="156"/>
        <v>0</v>
      </c>
      <c r="K2455" s="29">
        <f t="shared" si="157"/>
        <v>0</v>
      </c>
      <c r="L2455" s="24">
        <f t="shared" si="158"/>
        <v>1</v>
      </c>
      <c r="M2455" s="24" t="str">
        <f>VLOOKUP(L2455,mês!A:B,2,0)</f>
        <v>Janeiro</v>
      </c>
      <c r="N2455" s="24" t="e">
        <f t="shared" si="159"/>
        <v>#VALUE!</v>
      </c>
    </row>
    <row r="2456" spans="10:14" ht="57" customHeight="1" x14ac:dyDescent="0.2">
      <c r="J2456" s="29">
        <f t="shared" si="156"/>
        <v>0</v>
      </c>
      <c r="K2456" s="29">
        <f t="shared" si="157"/>
        <v>0</v>
      </c>
      <c r="L2456" s="24">
        <f t="shared" si="158"/>
        <v>1</v>
      </c>
      <c r="M2456" s="24" t="str">
        <f>VLOOKUP(L2456,mês!A:B,2,0)</f>
        <v>Janeiro</v>
      </c>
      <c r="N2456" s="24" t="e">
        <f t="shared" si="159"/>
        <v>#VALUE!</v>
      </c>
    </row>
    <row r="2457" spans="10:14" ht="57" customHeight="1" x14ac:dyDescent="0.2">
      <c r="J2457" s="29">
        <f t="shared" si="156"/>
        <v>0</v>
      </c>
      <c r="K2457" s="29">
        <f t="shared" si="157"/>
        <v>0</v>
      </c>
      <c r="L2457" s="24">
        <f t="shared" si="158"/>
        <v>1</v>
      </c>
      <c r="M2457" s="24" t="str">
        <f>VLOOKUP(L2457,mês!A:B,2,0)</f>
        <v>Janeiro</v>
      </c>
      <c r="N2457" s="24" t="e">
        <f t="shared" si="159"/>
        <v>#VALUE!</v>
      </c>
    </row>
    <row r="2458" spans="10:14" ht="57" customHeight="1" x14ac:dyDescent="0.2">
      <c r="J2458" s="29">
        <f t="shared" si="156"/>
        <v>0</v>
      </c>
      <c r="K2458" s="29">
        <f t="shared" si="157"/>
        <v>0</v>
      </c>
      <c r="L2458" s="24">
        <f t="shared" si="158"/>
        <v>1</v>
      </c>
      <c r="M2458" s="24" t="str">
        <f>VLOOKUP(L2458,mês!A:B,2,0)</f>
        <v>Janeiro</v>
      </c>
      <c r="N2458" s="24" t="e">
        <f t="shared" si="159"/>
        <v>#VALUE!</v>
      </c>
    </row>
    <row r="2459" spans="10:14" ht="57" customHeight="1" x14ac:dyDescent="0.2">
      <c r="J2459" s="29">
        <f t="shared" si="156"/>
        <v>0</v>
      </c>
      <c r="K2459" s="29">
        <f t="shared" si="157"/>
        <v>0</v>
      </c>
      <c r="L2459" s="24">
        <f t="shared" si="158"/>
        <v>1</v>
      </c>
      <c r="M2459" s="24" t="str">
        <f>VLOOKUP(L2459,mês!A:B,2,0)</f>
        <v>Janeiro</v>
      </c>
      <c r="N2459" s="24" t="e">
        <f t="shared" si="159"/>
        <v>#VALUE!</v>
      </c>
    </row>
    <row r="2460" spans="10:14" ht="57" customHeight="1" x14ac:dyDescent="0.2">
      <c r="J2460" s="29">
        <f t="shared" si="156"/>
        <v>0</v>
      </c>
      <c r="K2460" s="29">
        <f t="shared" si="157"/>
        <v>0</v>
      </c>
      <c r="L2460" s="24">
        <f t="shared" si="158"/>
        <v>1</v>
      </c>
      <c r="M2460" s="24" t="str">
        <f>VLOOKUP(L2460,mês!A:B,2,0)</f>
        <v>Janeiro</v>
      </c>
      <c r="N2460" s="24" t="e">
        <f t="shared" si="159"/>
        <v>#VALUE!</v>
      </c>
    </row>
    <row r="2461" spans="10:14" ht="57" customHeight="1" x14ac:dyDescent="0.2">
      <c r="J2461" s="29">
        <f t="shared" si="156"/>
        <v>0</v>
      </c>
      <c r="K2461" s="29">
        <f t="shared" si="157"/>
        <v>0</v>
      </c>
      <c r="L2461" s="24">
        <f t="shared" si="158"/>
        <v>1</v>
      </c>
      <c r="M2461" s="24" t="str">
        <f>VLOOKUP(L2461,mês!A:B,2,0)</f>
        <v>Janeiro</v>
      </c>
      <c r="N2461" s="24" t="e">
        <f t="shared" si="159"/>
        <v>#VALUE!</v>
      </c>
    </row>
    <row r="2462" spans="10:14" ht="57" customHeight="1" x14ac:dyDescent="0.2">
      <c r="J2462" s="29">
        <f t="shared" si="156"/>
        <v>0</v>
      </c>
      <c r="K2462" s="29">
        <f t="shared" si="157"/>
        <v>0</v>
      </c>
      <c r="L2462" s="24">
        <f t="shared" si="158"/>
        <v>1</v>
      </c>
      <c r="M2462" s="24" t="str">
        <f>VLOOKUP(L2462,mês!A:B,2,0)</f>
        <v>Janeiro</v>
      </c>
      <c r="N2462" s="24" t="e">
        <f t="shared" si="159"/>
        <v>#VALUE!</v>
      </c>
    </row>
    <row r="2463" spans="10:14" ht="57" customHeight="1" x14ac:dyDescent="0.2">
      <c r="J2463" s="29">
        <f t="shared" si="156"/>
        <v>0</v>
      </c>
      <c r="K2463" s="29">
        <f t="shared" si="157"/>
        <v>0</v>
      </c>
      <c r="L2463" s="24">
        <f t="shared" si="158"/>
        <v>1</v>
      </c>
      <c r="M2463" s="24" t="str">
        <f>VLOOKUP(L2463,mês!A:B,2,0)</f>
        <v>Janeiro</v>
      </c>
      <c r="N2463" s="24" t="e">
        <f t="shared" si="159"/>
        <v>#VALUE!</v>
      </c>
    </row>
    <row r="2464" spans="10:14" ht="57" customHeight="1" x14ac:dyDescent="0.2">
      <c r="J2464" s="29">
        <f t="shared" si="156"/>
        <v>0</v>
      </c>
      <c r="K2464" s="29">
        <f t="shared" si="157"/>
        <v>0</v>
      </c>
      <c r="L2464" s="24">
        <f t="shared" si="158"/>
        <v>1</v>
      </c>
      <c r="M2464" s="24" t="str">
        <f>VLOOKUP(L2464,mês!A:B,2,0)</f>
        <v>Janeiro</v>
      </c>
      <c r="N2464" s="24" t="e">
        <f t="shared" si="159"/>
        <v>#VALUE!</v>
      </c>
    </row>
    <row r="2465" spans="10:14" ht="57" customHeight="1" x14ac:dyDescent="0.2">
      <c r="J2465" s="29">
        <f t="shared" si="156"/>
        <v>0</v>
      </c>
      <c r="K2465" s="29">
        <f t="shared" si="157"/>
        <v>0</v>
      </c>
      <c r="L2465" s="24">
        <f t="shared" si="158"/>
        <v>1</v>
      </c>
      <c r="M2465" s="24" t="str">
        <f>VLOOKUP(L2465,mês!A:B,2,0)</f>
        <v>Janeiro</v>
      </c>
      <c r="N2465" s="24" t="e">
        <f t="shared" si="159"/>
        <v>#VALUE!</v>
      </c>
    </row>
    <row r="2466" spans="10:14" ht="57" customHeight="1" x14ac:dyDescent="0.2">
      <c r="J2466" s="29">
        <f t="shared" si="156"/>
        <v>0</v>
      </c>
      <c r="K2466" s="29">
        <f t="shared" si="157"/>
        <v>0</v>
      </c>
      <c r="L2466" s="24">
        <f t="shared" si="158"/>
        <v>1</v>
      </c>
      <c r="M2466" s="24" t="str">
        <f>VLOOKUP(L2466,mês!A:B,2,0)</f>
        <v>Janeiro</v>
      </c>
      <c r="N2466" s="24" t="e">
        <f t="shared" si="159"/>
        <v>#VALUE!</v>
      </c>
    </row>
    <row r="2467" spans="10:14" ht="57" customHeight="1" x14ac:dyDescent="0.2">
      <c r="J2467" s="29">
        <f t="shared" si="156"/>
        <v>0</v>
      </c>
      <c r="K2467" s="29">
        <f t="shared" si="157"/>
        <v>0</v>
      </c>
      <c r="L2467" s="24">
        <f t="shared" si="158"/>
        <v>1</v>
      </c>
      <c r="M2467" s="24" t="str">
        <f>VLOOKUP(L2467,mês!A:B,2,0)</f>
        <v>Janeiro</v>
      </c>
      <c r="N2467" s="24" t="e">
        <f t="shared" si="159"/>
        <v>#VALUE!</v>
      </c>
    </row>
    <row r="2468" spans="10:14" ht="57" customHeight="1" x14ac:dyDescent="0.2">
      <c r="J2468" s="29">
        <f t="shared" si="156"/>
        <v>0</v>
      </c>
      <c r="K2468" s="29">
        <f t="shared" si="157"/>
        <v>0</v>
      </c>
      <c r="L2468" s="24">
        <f t="shared" si="158"/>
        <v>1</v>
      </c>
      <c r="M2468" s="24" t="str">
        <f>VLOOKUP(L2468,mês!A:B,2,0)</f>
        <v>Janeiro</v>
      </c>
      <c r="N2468" s="24" t="e">
        <f t="shared" si="159"/>
        <v>#VALUE!</v>
      </c>
    </row>
    <row r="2469" spans="10:14" ht="57" customHeight="1" x14ac:dyDescent="0.2">
      <c r="J2469" s="29">
        <f t="shared" si="156"/>
        <v>0</v>
      </c>
      <c r="K2469" s="29">
        <f t="shared" si="157"/>
        <v>0</v>
      </c>
      <c r="L2469" s="24">
        <f t="shared" si="158"/>
        <v>1</v>
      </c>
      <c r="M2469" s="24" t="str">
        <f>VLOOKUP(L2469,mês!A:B,2,0)</f>
        <v>Janeiro</v>
      </c>
      <c r="N2469" s="24" t="e">
        <f t="shared" si="159"/>
        <v>#VALUE!</v>
      </c>
    </row>
    <row r="2470" spans="10:14" ht="57" customHeight="1" x14ac:dyDescent="0.2">
      <c r="J2470" s="29">
        <f t="shared" si="156"/>
        <v>0</v>
      </c>
      <c r="K2470" s="29">
        <f t="shared" si="157"/>
        <v>0</v>
      </c>
      <c r="L2470" s="24">
        <f t="shared" si="158"/>
        <v>1</v>
      </c>
      <c r="M2470" s="24" t="str">
        <f>VLOOKUP(L2470,mês!A:B,2,0)</f>
        <v>Janeiro</v>
      </c>
      <c r="N2470" s="24" t="e">
        <f t="shared" si="159"/>
        <v>#VALUE!</v>
      </c>
    </row>
    <row r="2471" spans="10:14" ht="57" customHeight="1" x14ac:dyDescent="0.2">
      <c r="J2471" s="29">
        <f t="shared" si="156"/>
        <v>0</v>
      </c>
      <c r="K2471" s="29">
        <f t="shared" si="157"/>
        <v>0</v>
      </c>
      <c r="L2471" s="24">
        <f t="shared" si="158"/>
        <v>1</v>
      </c>
      <c r="M2471" s="24" t="str">
        <f>VLOOKUP(L2471,mês!A:B,2,0)</f>
        <v>Janeiro</v>
      </c>
      <c r="N2471" s="24" t="e">
        <f t="shared" si="159"/>
        <v>#VALUE!</v>
      </c>
    </row>
    <row r="2472" spans="10:14" ht="57" customHeight="1" x14ac:dyDescent="0.2">
      <c r="J2472" s="29">
        <f t="shared" si="156"/>
        <v>0</v>
      </c>
      <c r="K2472" s="29">
        <f t="shared" si="157"/>
        <v>0</v>
      </c>
      <c r="L2472" s="24">
        <f t="shared" si="158"/>
        <v>1</v>
      </c>
      <c r="M2472" s="24" t="str">
        <f>VLOOKUP(L2472,mês!A:B,2,0)</f>
        <v>Janeiro</v>
      </c>
      <c r="N2472" s="24" t="e">
        <f t="shared" si="159"/>
        <v>#VALUE!</v>
      </c>
    </row>
    <row r="2473" spans="10:14" ht="57" customHeight="1" x14ac:dyDescent="0.2">
      <c r="J2473" s="29">
        <f t="shared" si="156"/>
        <v>0</v>
      </c>
      <c r="K2473" s="29">
        <f t="shared" si="157"/>
        <v>0</v>
      </c>
      <c r="L2473" s="24">
        <f t="shared" si="158"/>
        <v>1</v>
      </c>
      <c r="M2473" s="24" t="str">
        <f>VLOOKUP(L2473,mês!A:B,2,0)</f>
        <v>Janeiro</v>
      </c>
      <c r="N2473" s="24" t="e">
        <f t="shared" si="159"/>
        <v>#VALUE!</v>
      </c>
    </row>
    <row r="2474" spans="10:14" ht="57" customHeight="1" x14ac:dyDescent="0.2">
      <c r="J2474" s="29">
        <f t="shared" si="156"/>
        <v>0</v>
      </c>
      <c r="K2474" s="29">
        <f t="shared" si="157"/>
        <v>0</v>
      </c>
      <c r="L2474" s="24">
        <f t="shared" si="158"/>
        <v>1</v>
      </c>
      <c r="M2474" s="24" t="str">
        <f>VLOOKUP(L2474,mês!A:B,2,0)</f>
        <v>Janeiro</v>
      </c>
      <c r="N2474" s="24" t="e">
        <f t="shared" si="159"/>
        <v>#VALUE!</v>
      </c>
    </row>
    <row r="2475" spans="10:14" ht="57" customHeight="1" x14ac:dyDescent="0.2">
      <c r="J2475" s="29">
        <f t="shared" si="156"/>
        <v>0</v>
      </c>
      <c r="K2475" s="29">
        <f t="shared" si="157"/>
        <v>0</v>
      </c>
      <c r="L2475" s="24">
        <f t="shared" si="158"/>
        <v>1</v>
      </c>
      <c r="M2475" s="24" t="str">
        <f>VLOOKUP(L2475,mês!A:B,2,0)</f>
        <v>Janeiro</v>
      </c>
      <c r="N2475" s="24" t="e">
        <f t="shared" si="159"/>
        <v>#VALUE!</v>
      </c>
    </row>
    <row r="2476" spans="10:14" ht="57" customHeight="1" x14ac:dyDescent="0.2">
      <c r="J2476" s="29">
        <f t="shared" si="156"/>
        <v>0</v>
      </c>
      <c r="K2476" s="29">
        <f t="shared" si="157"/>
        <v>0</v>
      </c>
      <c r="L2476" s="24">
        <f t="shared" si="158"/>
        <v>1</v>
      </c>
      <c r="M2476" s="24" t="str">
        <f>VLOOKUP(L2476,mês!A:B,2,0)</f>
        <v>Janeiro</v>
      </c>
      <c r="N2476" s="24" t="e">
        <f t="shared" si="159"/>
        <v>#VALUE!</v>
      </c>
    </row>
    <row r="2477" spans="10:14" ht="57" customHeight="1" x14ac:dyDescent="0.2">
      <c r="J2477" s="29">
        <f t="shared" si="156"/>
        <v>0</v>
      </c>
      <c r="K2477" s="29">
        <f t="shared" si="157"/>
        <v>0</v>
      </c>
      <c r="L2477" s="24">
        <f t="shared" si="158"/>
        <v>1</v>
      </c>
      <c r="M2477" s="24" t="str">
        <f>VLOOKUP(L2477,mês!A:B,2,0)</f>
        <v>Janeiro</v>
      </c>
      <c r="N2477" s="24" t="e">
        <f t="shared" si="159"/>
        <v>#VALUE!</v>
      </c>
    </row>
    <row r="2478" spans="10:14" ht="57" customHeight="1" x14ac:dyDescent="0.2">
      <c r="J2478" s="29">
        <f t="shared" si="156"/>
        <v>0</v>
      </c>
      <c r="K2478" s="29">
        <f t="shared" si="157"/>
        <v>0</v>
      </c>
      <c r="L2478" s="24">
        <f t="shared" si="158"/>
        <v>1</v>
      </c>
      <c r="M2478" s="24" t="str">
        <f>VLOOKUP(L2478,mês!A:B,2,0)</f>
        <v>Janeiro</v>
      </c>
      <c r="N2478" s="24" t="e">
        <f t="shared" si="159"/>
        <v>#VALUE!</v>
      </c>
    </row>
    <row r="2479" spans="10:14" ht="57" customHeight="1" x14ac:dyDescent="0.2">
      <c r="J2479" s="29">
        <f t="shared" si="156"/>
        <v>0</v>
      </c>
      <c r="K2479" s="29">
        <f t="shared" si="157"/>
        <v>0</v>
      </c>
      <c r="L2479" s="24">
        <f t="shared" si="158"/>
        <v>1</v>
      </c>
      <c r="M2479" s="24" t="str">
        <f>VLOOKUP(L2479,mês!A:B,2,0)</f>
        <v>Janeiro</v>
      </c>
      <c r="N2479" s="24" t="e">
        <f t="shared" si="159"/>
        <v>#VALUE!</v>
      </c>
    </row>
    <row r="2480" spans="10:14" ht="57" customHeight="1" x14ac:dyDescent="0.2">
      <c r="J2480" s="29">
        <f t="shared" si="156"/>
        <v>0</v>
      </c>
      <c r="K2480" s="29">
        <f t="shared" si="157"/>
        <v>0</v>
      </c>
      <c r="L2480" s="24">
        <f t="shared" si="158"/>
        <v>1</v>
      </c>
      <c r="M2480" s="24" t="str">
        <f>VLOOKUP(L2480,mês!A:B,2,0)</f>
        <v>Janeiro</v>
      </c>
      <c r="N2480" s="24" t="e">
        <f t="shared" si="159"/>
        <v>#VALUE!</v>
      </c>
    </row>
    <row r="2481" spans="10:14" ht="57" customHeight="1" x14ac:dyDescent="0.2">
      <c r="J2481" s="29">
        <f t="shared" si="156"/>
        <v>0</v>
      </c>
      <c r="K2481" s="29">
        <f t="shared" si="157"/>
        <v>0</v>
      </c>
      <c r="L2481" s="24">
        <f t="shared" si="158"/>
        <v>1</v>
      </c>
      <c r="M2481" s="24" t="str">
        <f>VLOOKUP(L2481,mês!A:B,2,0)</f>
        <v>Janeiro</v>
      </c>
      <c r="N2481" s="24" t="e">
        <f t="shared" si="159"/>
        <v>#VALUE!</v>
      </c>
    </row>
    <row r="2482" spans="10:14" ht="57" customHeight="1" x14ac:dyDescent="0.2">
      <c r="J2482" s="29">
        <f t="shared" si="156"/>
        <v>0</v>
      </c>
      <c r="K2482" s="29">
        <f t="shared" si="157"/>
        <v>0</v>
      </c>
      <c r="L2482" s="24">
        <f t="shared" si="158"/>
        <v>1</v>
      </c>
      <c r="M2482" s="24" t="str">
        <f>VLOOKUP(L2482,mês!A:B,2,0)</f>
        <v>Janeiro</v>
      </c>
      <c r="N2482" s="24" t="e">
        <f t="shared" si="159"/>
        <v>#VALUE!</v>
      </c>
    </row>
    <row r="2483" spans="10:14" ht="57" customHeight="1" x14ac:dyDescent="0.2">
      <c r="J2483" s="29">
        <f t="shared" si="156"/>
        <v>0</v>
      </c>
      <c r="K2483" s="29">
        <f t="shared" si="157"/>
        <v>0</v>
      </c>
      <c r="L2483" s="24">
        <f t="shared" si="158"/>
        <v>1</v>
      </c>
      <c r="M2483" s="24" t="str">
        <f>VLOOKUP(L2483,mês!A:B,2,0)</f>
        <v>Janeiro</v>
      </c>
      <c r="N2483" s="24" t="e">
        <f t="shared" si="159"/>
        <v>#VALUE!</v>
      </c>
    </row>
    <row r="2484" spans="10:14" ht="57" customHeight="1" x14ac:dyDescent="0.2">
      <c r="J2484" s="29">
        <f t="shared" si="156"/>
        <v>0</v>
      </c>
      <c r="K2484" s="29">
        <f t="shared" si="157"/>
        <v>0</v>
      </c>
      <c r="L2484" s="24">
        <f t="shared" si="158"/>
        <v>1</v>
      </c>
      <c r="M2484" s="24" t="str">
        <f>VLOOKUP(L2484,mês!A:B,2,0)</f>
        <v>Janeiro</v>
      </c>
      <c r="N2484" s="24" t="e">
        <f t="shared" si="159"/>
        <v>#VALUE!</v>
      </c>
    </row>
    <row r="2485" spans="10:14" ht="57" customHeight="1" x14ac:dyDescent="0.2">
      <c r="J2485" s="29">
        <f t="shared" si="156"/>
        <v>0</v>
      </c>
      <c r="K2485" s="29">
        <f t="shared" si="157"/>
        <v>0</v>
      </c>
      <c r="L2485" s="24">
        <f t="shared" si="158"/>
        <v>1</v>
      </c>
      <c r="M2485" s="24" t="str">
        <f>VLOOKUP(L2485,mês!A:B,2,0)</f>
        <v>Janeiro</v>
      </c>
      <c r="N2485" s="24" t="e">
        <f t="shared" si="159"/>
        <v>#VALUE!</v>
      </c>
    </row>
    <row r="2486" spans="10:14" ht="57" customHeight="1" x14ac:dyDescent="0.2">
      <c r="J2486" s="29">
        <f t="shared" si="156"/>
        <v>0</v>
      </c>
      <c r="K2486" s="29">
        <f t="shared" si="157"/>
        <v>0</v>
      </c>
      <c r="L2486" s="24">
        <f t="shared" si="158"/>
        <v>1</v>
      </c>
      <c r="M2486" s="24" t="str">
        <f>VLOOKUP(L2486,mês!A:B,2,0)</f>
        <v>Janeiro</v>
      </c>
      <c r="N2486" s="24" t="e">
        <f t="shared" si="159"/>
        <v>#VALUE!</v>
      </c>
    </row>
    <row r="2487" spans="10:14" ht="57" customHeight="1" x14ac:dyDescent="0.2">
      <c r="J2487" s="29">
        <f t="shared" si="156"/>
        <v>0</v>
      </c>
      <c r="K2487" s="29">
        <f t="shared" si="157"/>
        <v>0</v>
      </c>
      <c r="L2487" s="24">
        <f t="shared" si="158"/>
        <v>1</v>
      </c>
      <c r="M2487" s="24" t="str">
        <f>VLOOKUP(L2487,mês!A:B,2,0)</f>
        <v>Janeiro</v>
      </c>
      <c r="N2487" s="24" t="e">
        <f t="shared" si="159"/>
        <v>#VALUE!</v>
      </c>
    </row>
    <row r="2488" spans="10:14" ht="57" customHeight="1" x14ac:dyDescent="0.2">
      <c r="J2488" s="29">
        <f t="shared" si="156"/>
        <v>0</v>
      </c>
      <c r="K2488" s="29">
        <f t="shared" si="157"/>
        <v>0</v>
      </c>
      <c r="L2488" s="24">
        <f t="shared" si="158"/>
        <v>1</v>
      </c>
      <c r="M2488" s="24" t="str">
        <f>VLOOKUP(L2488,mês!A:B,2,0)</f>
        <v>Janeiro</v>
      </c>
      <c r="N2488" s="24" t="e">
        <f t="shared" si="159"/>
        <v>#VALUE!</v>
      </c>
    </row>
    <row r="2489" spans="10:14" ht="57" customHeight="1" x14ac:dyDescent="0.2">
      <c r="J2489" s="29">
        <f t="shared" si="156"/>
        <v>0</v>
      </c>
      <c r="K2489" s="29">
        <f t="shared" si="157"/>
        <v>0</v>
      </c>
      <c r="L2489" s="24">
        <f t="shared" si="158"/>
        <v>1</v>
      </c>
      <c r="M2489" s="24" t="str">
        <f>VLOOKUP(L2489,mês!A:B,2,0)</f>
        <v>Janeiro</v>
      </c>
      <c r="N2489" s="24" t="e">
        <f t="shared" si="159"/>
        <v>#VALUE!</v>
      </c>
    </row>
    <row r="2490" spans="10:14" ht="57" customHeight="1" x14ac:dyDescent="0.2">
      <c r="J2490" s="29">
        <f t="shared" si="156"/>
        <v>0</v>
      </c>
      <c r="K2490" s="29">
        <f t="shared" si="157"/>
        <v>0</v>
      </c>
      <c r="L2490" s="24">
        <f t="shared" si="158"/>
        <v>1</v>
      </c>
      <c r="M2490" s="24" t="str">
        <f>VLOOKUP(L2490,mês!A:B,2,0)</f>
        <v>Janeiro</v>
      </c>
      <c r="N2490" s="24" t="e">
        <f t="shared" si="159"/>
        <v>#VALUE!</v>
      </c>
    </row>
    <row r="2491" spans="10:14" ht="57" customHeight="1" x14ac:dyDescent="0.2">
      <c r="J2491" s="29">
        <f t="shared" si="156"/>
        <v>0</v>
      </c>
      <c r="K2491" s="29">
        <f t="shared" si="157"/>
        <v>0</v>
      </c>
      <c r="L2491" s="24">
        <f t="shared" si="158"/>
        <v>1</v>
      </c>
      <c r="M2491" s="24" t="str">
        <f>VLOOKUP(L2491,mês!A:B,2,0)</f>
        <v>Janeiro</v>
      </c>
      <c r="N2491" s="24" t="e">
        <f t="shared" si="159"/>
        <v>#VALUE!</v>
      </c>
    </row>
    <row r="2492" spans="10:14" ht="57" customHeight="1" x14ac:dyDescent="0.2">
      <c r="J2492" s="29">
        <f t="shared" si="156"/>
        <v>0</v>
      </c>
      <c r="K2492" s="29">
        <f t="shared" si="157"/>
        <v>0</v>
      </c>
      <c r="L2492" s="24">
        <f t="shared" si="158"/>
        <v>1</v>
      </c>
      <c r="M2492" s="24" t="str">
        <f>VLOOKUP(L2492,mês!A:B,2,0)</f>
        <v>Janeiro</v>
      </c>
      <c r="N2492" s="24" t="e">
        <f t="shared" si="159"/>
        <v>#VALUE!</v>
      </c>
    </row>
    <row r="2493" spans="10:14" ht="57" customHeight="1" x14ac:dyDescent="0.2">
      <c r="J2493" s="29">
        <f t="shared" ref="J2493:J2556" si="160">IF(G2493="Não",0,H2493)</f>
        <v>0</v>
      </c>
      <c r="K2493" s="29">
        <f t="shared" ref="K2493:K2556" si="161">IF(G2493="Não",H2493,0)</f>
        <v>0</v>
      </c>
      <c r="L2493" s="24">
        <f t="shared" ref="L2493:L2556" si="162">MONTH(B2493)</f>
        <v>1</v>
      </c>
      <c r="M2493" s="24" t="str">
        <f>VLOOKUP(L2493,mês!A:B,2,0)</f>
        <v>Janeiro</v>
      </c>
      <c r="N2493" s="24" t="e">
        <f t="shared" ref="N2493:N2556" si="163">LEFT(A2493,SEARCH("-",A2493)-1)</f>
        <v>#VALUE!</v>
      </c>
    </row>
    <row r="2494" spans="10:14" ht="57" customHeight="1" x14ac:dyDescent="0.2">
      <c r="J2494" s="29">
        <f t="shared" si="160"/>
        <v>0</v>
      </c>
      <c r="K2494" s="29">
        <f t="shared" si="161"/>
        <v>0</v>
      </c>
      <c r="L2494" s="24">
        <f t="shared" si="162"/>
        <v>1</v>
      </c>
      <c r="M2494" s="24" t="str">
        <f>VLOOKUP(L2494,mês!A:B,2,0)</f>
        <v>Janeiro</v>
      </c>
      <c r="N2494" s="24" t="e">
        <f t="shared" si="163"/>
        <v>#VALUE!</v>
      </c>
    </row>
    <row r="2495" spans="10:14" ht="57" customHeight="1" x14ac:dyDescent="0.2">
      <c r="J2495" s="29">
        <f t="shared" si="160"/>
        <v>0</v>
      </c>
      <c r="K2495" s="29">
        <f t="shared" si="161"/>
        <v>0</v>
      </c>
      <c r="L2495" s="24">
        <f t="shared" si="162"/>
        <v>1</v>
      </c>
      <c r="M2495" s="24" t="str">
        <f>VLOOKUP(L2495,mês!A:B,2,0)</f>
        <v>Janeiro</v>
      </c>
      <c r="N2495" s="24" t="e">
        <f t="shared" si="163"/>
        <v>#VALUE!</v>
      </c>
    </row>
    <row r="2496" spans="10:14" ht="57" customHeight="1" x14ac:dyDescent="0.2">
      <c r="J2496" s="29">
        <f t="shared" si="160"/>
        <v>0</v>
      </c>
      <c r="K2496" s="29">
        <f t="shared" si="161"/>
        <v>0</v>
      </c>
      <c r="L2496" s="24">
        <f t="shared" si="162"/>
        <v>1</v>
      </c>
      <c r="M2496" s="24" t="str">
        <f>VLOOKUP(L2496,mês!A:B,2,0)</f>
        <v>Janeiro</v>
      </c>
      <c r="N2496" s="24" t="e">
        <f t="shared" si="163"/>
        <v>#VALUE!</v>
      </c>
    </row>
    <row r="2497" spans="10:14" ht="57" customHeight="1" x14ac:dyDescent="0.2">
      <c r="J2497" s="29">
        <f t="shared" si="160"/>
        <v>0</v>
      </c>
      <c r="K2497" s="29">
        <f t="shared" si="161"/>
        <v>0</v>
      </c>
      <c r="L2497" s="24">
        <f t="shared" si="162"/>
        <v>1</v>
      </c>
      <c r="M2497" s="24" t="str">
        <f>VLOOKUP(L2497,mês!A:B,2,0)</f>
        <v>Janeiro</v>
      </c>
      <c r="N2497" s="24" t="e">
        <f t="shared" si="163"/>
        <v>#VALUE!</v>
      </c>
    </row>
    <row r="2498" spans="10:14" ht="57" customHeight="1" x14ac:dyDescent="0.2">
      <c r="J2498" s="29">
        <f t="shared" si="160"/>
        <v>0</v>
      </c>
      <c r="K2498" s="29">
        <f t="shared" si="161"/>
        <v>0</v>
      </c>
      <c r="L2498" s="24">
        <f t="shared" si="162"/>
        <v>1</v>
      </c>
      <c r="M2498" s="24" t="str">
        <f>VLOOKUP(L2498,mês!A:B,2,0)</f>
        <v>Janeiro</v>
      </c>
      <c r="N2498" s="24" t="e">
        <f t="shared" si="163"/>
        <v>#VALUE!</v>
      </c>
    </row>
    <row r="2499" spans="10:14" ht="57" customHeight="1" x14ac:dyDescent="0.2">
      <c r="J2499" s="29">
        <f t="shared" si="160"/>
        <v>0</v>
      </c>
      <c r="K2499" s="29">
        <f t="shared" si="161"/>
        <v>0</v>
      </c>
      <c r="L2499" s="24">
        <f t="shared" si="162"/>
        <v>1</v>
      </c>
      <c r="M2499" s="24" t="str">
        <f>VLOOKUP(L2499,mês!A:B,2,0)</f>
        <v>Janeiro</v>
      </c>
      <c r="N2499" s="24" t="e">
        <f t="shared" si="163"/>
        <v>#VALUE!</v>
      </c>
    </row>
    <row r="2500" spans="10:14" ht="57" customHeight="1" x14ac:dyDescent="0.2">
      <c r="J2500" s="29">
        <f t="shared" si="160"/>
        <v>0</v>
      </c>
      <c r="K2500" s="29">
        <f t="shared" si="161"/>
        <v>0</v>
      </c>
      <c r="L2500" s="24">
        <f t="shared" si="162"/>
        <v>1</v>
      </c>
      <c r="M2500" s="24" t="str">
        <f>VLOOKUP(L2500,mês!A:B,2,0)</f>
        <v>Janeiro</v>
      </c>
      <c r="N2500" s="24" t="e">
        <f t="shared" si="163"/>
        <v>#VALUE!</v>
      </c>
    </row>
    <row r="2501" spans="10:14" ht="57" customHeight="1" x14ac:dyDescent="0.2">
      <c r="J2501" s="29">
        <f t="shared" si="160"/>
        <v>0</v>
      </c>
      <c r="K2501" s="29">
        <f t="shared" si="161"/>
        <v>0</v>
      </c>
      <c r="L2501" s="24">
        <f t="shared" si="162"/>
        <v>1</v>
      </c>
      <c r="M2501" s="24" t="str">
        <f>VLOOKUP(L2501,mês!A:B,2,0)</f>
        <v>Janeiro</v>
      </c>
      <c r="N2501" s="24" t="e">
        <f t="shared" si="163"/>
        <v>#VALUE!</v>
      </c>
    </row>
    <row r="2502" spans="10:14" ht="57" customHeight="1" x14ac:dyDescent="0.2">
      <c r="J2502" s="29">
        <f t="shared" si="160"/>
        <v>0</v>
      </c>
      <c r="K2502" s="29">
        <f t="shared" si="161"/>
        <v>0</v>
      </c>
      <c r="L2502" s="24">
        <f t="shared" si="162"/>
        <v>1</v>
      </c>
      <c r="M2502" s="24" t="str">
        <f>VLOOKUP(L2502,mês!A:B,2,0)</f>
        <v>Janeiro</v>
      </c>
      <c r="N2502" s="24" t="e">
        <f t="shared" si="163"/>
        <v>#VALUE!</v>
      </c>
    </row>
    <row r="2503" spans="10:14" ht="57" customHeight="1" x14ac:dyDescent="0.2">
      <c r="J2503" s="29">
        <f t="shared" si="160"/>
        <v>0</v>
      </c>
      <c r="K2503" s="29">
        <f t="shared" si="161"/>
        <v>0</v>
      </c>
      <c r="L2503" s="24">
        <f t="shared" si="162"/>
        <v>1</v>
      </c>
      <c r="M2503" s="24" t="str">
        <f>VLOOKUP(L2503,mês!A:B,2,0)</f>
        <v>Janeiro</v>
      </c>
      <c r="N2503" s="24" t="e">
        <f t="shared" si="163"/>
        <v>#VALUE!</v>
      </c>
    </row>
    <row r="2504" spans="10:14" ht="57" customHeight="1" x14ac:dyDescent="0.2">
      <c r="J2504" s="29">
        <f t="shared" si="160"/>
        <v>0</v>
      </c>
      <c r="K2504" s="29">
        <f t="shared" si="161"/>
        <v>0</v>
      </c>
      <c r="L2504" s="24">
        <f t="shared" si="162"/>
        <v>1</v>
      </c>
      <c r="M2504" s="24" t="str">
        <f>VLOOKUP(L2504,mês!A:B,2,0)</f>
        <v>Janeiro</v>
      </c>
      <c r="N2504" s="24" t="e">
        <f t="shared" si="163"/>
        <v>#VALUE!</v>
      </c>
    </row>
    <row r="2505" spans="10:14" ht="57" customHeight="1" x14ac:dyDescent="0.2">
      <c r="J2505" s="29">
        <f t="shared" si="160"/>
        <v>0</v>
      </c>
      <c r="K2505" s="29">
        <f t="shared" si="161"/>
        <v>0</v>
      </c>
      <c r="L2505" s="24">
        <f t="shared" si="162"/>
        <v>1</v>
      </c>
      <c r="M2505" s="24" t="str">
        <f>VLOOKUP(L2505,mês!A:B,2,0)</f>
        <v>Janeiro</v>
      </c>
      <c r="N2505" s="24" t="e">
        <f t="shared" si="163"/>
        <v>#VALUE!</v>
      </c>
    </row>
    <row r="2506" spans="10:14" ht="57" customHeight="1" x14ac:dyDescent="0.2">
      <c r="J2506" s="29">
        <f t="shared" si="160"/>
        <v>0</v>
      </c>
      <c r="K2506" s="29">
        <f t="shared" si="161"/>
        <v>0</v>
      </c>
      <c r="L2506" s="24">
        <f t="shared" si="162"/>
        <v>1</v>
      </c>
      <c r="M2506" s="24" t="str">
        <f>VLOOKUP(L2506,mês!A:B,2,0)</f>
        <v>Janeiro</v>
      </c>
      <c r="N2506" s="24" t="e">
        <f t="shared" si="163"/>
        <v>#VALUE!</v>
      </c>
    </row>
    <row r="2507" spans="10:14" ht="57" customHeight="1" x14ac:dyDescent="0.2">
      <c r="J2507" s="29">
        <f t="shared" si="160"/>
        <v>0</v>
      </c>
      <c r="K2507" s="29">
        <f t="shared" si="161"/>
        <v>0</v>
      </c>
      <c r="L2507" s="24">
        <f t="shared" si="162"/>
        <v>1</v>
      </c>
      <c r="M2507" s="24" t="str">
        <f>VLOOKUP(L2507,mês!A:B,2,0)</f>
        <v>Janeiro</v>
      </c>
      <c r="N2507" s="24" t="e">
        <f t="shared" si="163"/>
        <v>#VALUE!</v>
      </c>
    </row>
    <row r="2508" spans="10:14" ht="57" customHeight="1" x14ac:dyDescent="0.2">
      <c r="J2508" s="29">
        <f t="shared" si="160"/>
        <v>0</v>
      </c>
      <c r="K2508" s="29">
        <f t="shared" si="161"/>
        <v>0</v>
      </c>
      <c r="L2508" s="24">
        <f t="shared" si="162"/>
        <v>1</v>
      </c>
      <c r="M2508" s="24" t="str">
        <f>VLOOKUP(L2508,mês!A:B,2,0)</f>
        <v>Janeiro</v>
      </c>
      <c r="N2508" s="24" t="e">
        <f t="shared" si="163"/>
        <v>#VALUE!</v>
      </c>
    </row>
    <row r="2509" spans="10:14" ht="57" customHeight="1" x14ac:dyDescent="0.2">
      <c r="J2509" s="29">
        <f t="shared" si="160"/>
        <v>0</v>
      </c>
      <c r="K2509" s="29">
        <f t="shared" si="161"/>
        <v>0</v>
      </c>
      <c r="L2509" s="24">
        <f t="shared" si="162"/>
        <v>1</v>
      </c>
      <c r="M2509" s="24" t="str">
        <f>VLOOKUP(L2509,mês!A:B,2,0)</f>
        <v>Janeiro</v>
      </c>
      <c r="N2509" s="24" t="e">
        <f t="shared" si="163"/>
        <v>#VALUE!</v>
      </c>
    </row>
    <row r="2510" spans="10:14" ht="57" customHeight="1" x14ac:dyDescent="0.2">
      <c r="J2510" s="29">
        <f t="shared" si="160"/>
        <v>0</v>
      </c>
      <c r="K2510" s="29">
        <f t="shared" si="161"/>
        <v>0</v>
      </c>
      <c r="L2510" s="24">
        <f t="shared" si="162"/>
        <v>1</v>
      </c>
      <c r="M2510" s="24" t="str">
        <f>VLOOKUP(L2510,mês!A:B,2,0)</f>
        <v>Janeiro</v>
      </c>
      <c r="N2510" s="24" t="e">
        <f t="shared" si="163"/>
        <v>#VALUE!</v>
      </c>
    </row>
    <row r="2511" spans="10:14" ht="57" customHeight="1" x14ac:dyDescent="0.2">
      <c r="J2511" s="29">
        <f t="shared" si="160"/>
        <v>0</v>
      </c>
      <c r="K2511" s="29">
        <f t="shared" si="161"/>
        <v>0</v>
      </c>
      <c r="L2511" s="24">
        <f t="shared" si="162"/>
        <v>1</v>
      </c>
      <c r="M2511" s="24" t="str">
        <f>VLOOKUP(L2511,mês!A:B,2,0)</f>
        <v>Janeiro</v>
      </c>
      <c r="N2511" s="24" t="e">
        <f t="shared" si="163"/>
        <v>#VALUE!</v>
      </c>
    </row>
    <row r="2512" spans="10:14" ht="57" customHeight="1" x14ac:dyDescent="0.2">
      <c r="J2512" s="29">
        <f t="shared" si="160"/>
        <v>0</v>
      </c>
      <c r="K2512" s="29">
        <f t="shared" si="161"/>
        <v>0</v>
      </c>
      <c r="L2512" s="24">
        <f t="shared" si="162"/>
        <v>1</v>
      </c>
      <c r="M2512" s="24" t="str">
        <f>VLOOKUP(L2512,mês!A:B,2,0)</f>
        <v>Janeiro</v>
      </c>
      <c r="N2512" s="24" t="e">
        <f t="shared" si="163"/>
        <v>#VALUE!</v>
      </c>
    </row>
    <row r="2513" spans="10:14" ht="57" customHeight="1" x14ac:dyDescent="0.2">
      <c r="J2513" s="29">
        <f t="shared" si="160"/>
        <v>0</v>
      </c>
      <c r="K2513" s="29">
        <f t="shared" si="161"/>
        <v>0</v>
      </c>
      <c r="L2513" s="24">
        <f t="shared" si="162"/>
        <v>1</v>
      </c>
      <c r="M2513" s="24" t="str">
        <f>VLOOKUP(L2513,mês!A:B,2,0)</f>
        <v>Janeiro</v>
      </c>
      <c r="N2513" s="24" t="e">
        <f t="shared" si="163"/>
        <v>#VALUE!</v>
      </c>
    </row>
    <row r="2514" spans="10:14" ht="57" customHeight="1" x14ac:dyDescent="0.2">
      <c r="J2514" s="29">
        <f t="shared" si="160"/>
        <v>0</v>
      </c>
      <c r="K2514" s="29">
        <f t="shared" si="161"/>
        <v>0</v>
      </c>
      <c r="L2514" s="24">
        <f t="shared" si="162"/>
        <v>1</v>
      </c>
      <c r="M2514" s="24" t="str">
        <f>VLOOKUP(L2514,mês!A:B,2,0)</f>
        <v>Janeiro</v>
      </c>
      <c r="N2514" s="24" t="e">
        <f t="shared" si="163"/>
        <v>#VALUE!</v>
      </c>
    </row>
    <row r="2515" spans="10:14" ht="57" customHeight="1" x14ac:dyDescent="0.2">
      <c r="J2515" s="29">
        <f t="shared" si="160"/>
        <v>0</v>
      </c>
      <c r="K2515" s="29">
        <f t="shared" si="161"/>
        <v>0</v>
      </c>
      <c r="L2515" s="24">
        <f t="shared" si="162"/>
        <v>1</v>
      </c>
      <c r="M2515" s="24" t="str">
        <f>VLOOKUP(L2515,mês!A:B,2,0)</f>
        <v>Janeiro</v>
      </c>
      <c r="N2515" s="24" t="e">
        <f t="shared" si="163"/>
        <v>#VALUE!</v>
      </c>
    </row>
    <row r="2516" spans="10:14" ht="57" customHeight="1" x14ac:dyDescent="0.2">
      <c r="J2516" s="29">
        <f t="shared" si="160"/>
        <v>0</v>
      </c>
      <c r="K2516" s="29">
        <f t="shared" si="161"/>
        <v>0</v>
      </c>
      <c r="L2516" s="24">
        <f t="shared" si="162"/>
        <v>1</v>
      </c>
      <c r="M2516" s="24" t="str">
        <f>VLOOKUP(L2516,mês!A:B,2,0)</f>
        <v>Janeiro</v>
      </c>
      <c r="N2516" s="24" t="e">
        <f t="shared" si="163"/>
        <v>#VALUE!</v>
      </c>
    </row>
    <row r="2517" spans="10:14" ht="57" customHeight="1" x14ac:dyDescent="0.2">
      <c r="J2517" s="29">
        <f t="shared" si="160"/>
        <v>0</v>
      </c>
      <c r="K2517" s="29">
        <f t="shared" si="161"/>
        <v>0</v>
      </c>
      <c r="L2517" s="24">
        <f t="shared" si="162"/>
        <v>1</v>
      </c>
      <c r="M2517" s="24" t="str">
        <f>VLOOKUP(L2517,mês!A:B,2,0)</f>
        <v>Janeiro</v>
      </c>
      <c r="N2517" s="24" t="e">
        <f t="shared" si="163"/>
        <v>#VALUE!</v>
      </c>
    </row>
    <row r="2518" spans="10:14" ht="57" customHeight="1" x14ac:dyDescent="0.2">
      <c r="J2518" s="29">
        <f t="shared" si="160"/>
        <v>0</v>
      </c>
      <c r="K2518" s="29">
        <f t="shared" si="161"/>
        <v>0</v>
      </c>
      <c r="L2518" s="24">
        <f t="shared" si="162"/>
        <v>1</v>
      </c>
      <c r="M2518" s="24" t="str">
        <f>VLOOKUP(L2518,mês!A:B,2,0)</f>
        <v>Janeiro</v>
      </c>
      <c r="N2518" s="24" t="e">
        <f t="shared" si="163"/>
        <v>#VALUE!</v>
      </c>
    </row>
    <row r="2519" spans="10:14" ht="57" customHeight="1" x14ac:dyDescent="0.2">
      <c r="J2519" s="29">
        <f t="shared" si="160"/>
        <v>0</v>
      </c>
      <c r="K2519" s="29">
        <f t="shared" si="161"/>
        <v>0</v>
      </c>
      <c r="L2519" s="24">
        <f t="shared" si="162"/>
        <v>1</v>
      </c>
      <c r="M2519" s="24" t="str">
        <f>VLOOKUP(L2519,mês!A:B,2,0)</f>
        <v>Janeiro</v>
      </c>
      <c r="N2519" s="24" t="e">
        <f t="shared" si="163"/>
        <v>#VALUE!</v>
      </c>
    </row>
    <row r="2520" spans="10:14" ht="57" customHeight="1" x14ac:dyDescent="0.2">
      <c r="J2520" s="29">
        <f t="shared" si="160"/>
        <v>0</v>
      </c>
      <c r="K2520" s="29">
        <f t="shared" si="161"/>
        <v>0</v>
      </c>
      <c r="L2520" s="24">
        <f t="shared" si="162"/>
        <v>1</v>
      </c>
      <c r="M2520" s="24" t="str">
        <f>VLOOKUP(L2520,mês!A:B,2,0)</f>
        <v>Janeiro</v>
      </c>
      <c r="N2520" s="24" t="e">
        <f t="shared" si="163"/>
        <v>#VALUE!</v>
      </c>
    </row>
    <row r="2521" spans="10:14" ht="57" customHeight="1" x14ac:dyDescent="0.2">
      <c r="J2521" s="29">
        <f t="shared" si="160"/>
        <v>0</v>
      </c>
      <c r="K2521" s="29">
        <f t="shared" si="161"/>
        <v>0</v>
      </c>
      <c r="L2521" s="24">
        <f t="shared" si="162"/>
        <v>1</v>
      </c>
      <c r="M2521" s="24" t="str">
        <f>VLOOKUP(L2521,mês!A:B,2,0)</f>
        <v>Janeiro</v>
      </c>
      <c r="N2521" s="24" t="e">
        <f t="shared" si="163"/>
        <v>#VALUE!</v>
      </c>
    </row>
    <row r="2522" spans="10:14" ht="57" customHeight="1" x14ac:dyDescent="0.2">
      <c r="J2522" s="29">
        <f t="shared" si="160"/>
        <v>0</v>
      </c>
      <c r="K2522" s="29">
        <f t="shared" si="161"/>
        <v>0</v>
      </c>
      <c r="L2522" s="24">
        <f t="shared" si="162"/>
        <v>1</v>
      </c>
      <c r="M2522" s="24" t="str">
        <f>VLOOKUP(L2522,mês!A:B,2,0)</f>
        <v>Janeiro</v>
      </c>
      <c r="N2522" s="24" t="e">
        <f t="shared" si="163"/>
        <v>#VALUE!</v>
      </c>
    </row>
    <row r="2523" spans="10:14" ht="57" customHeight="1" x14ac:dyDescent="0.2">
      <c r="J2523" s="29">
        <f t="shared" si="160"/>
        <v>0</v>
      </c>
      <c r="K2523" s="29">
        <f t="shared" si="161"/>
        <v>0</v>
      </c>
      <c r="L2523" s="24">
        <f t="shared" si="162"/>
        <v>1</v>
      </c>
      <c r="M2523" s="24" t="str">
        <f>VLOOKUP(L2523,mês!A:B,2,0)</f>
        <v>Janeiro</v>
      </c>
      <c r="N2523" s="24" t="e">
        <f t="shared" si="163"/>
        <v>#VALUE!</v>
      </c>
    </row>
    <row r="2524" spans="10:14" ht="57" customHeight="1" x14ac:dyDescent="0.2">
      <c r="J2524" s="29">
        <f t="shared" si="160"/>
        <v>0</v>
      </c>
      <c r="K2524" s="29">
        <f t="shared" si="161"/>
        <v>0</v>
      </c>
      <c r="L2524" s="24">
        <f t="shared" si="162"/>
        <v>1</v>
      </c>
      <c r="M2524" s="24" t="str">
        <f>VLOOKUP(L2524,mês!A:B,2,0)</f>
        <v>Janeiro</v>
      </c>
      <c r="N2524" s="24" t="e">
        <f t="shared" si="163"/>
        <v>#VALUE!</v>
      </c>
    </row>
    <row r="2525" spans="10:14" ht="57" customHeight="1" x14ac:dyDescent="0.2">
      <c r="J2525" s="29">
        <f t="shared" si="160"/>
        <v>0</v>
      </c>
      <c r="K2525" s="29">
        <f t="shared" si="161"/>
        <v>0</v>
      </c>
      <c r="L2525" s="24">
        <f t="shared" si="162"/>
        <v>1</v>
      </c>
      <c r="M2525" s="24" t="str">
        <f>VLOOKUP(L2525,mês!A:B,2,0)</f>
        <v>Janeiro</v>
      </c>
      <c r="N2525" s="24" t="e">
        <f t="shared" si="163"/>
        <v>#VALUE!</v>
      </c>
    </row>
    <row r="2526" spans="10:14" ht="57" customHeight="1" x14ac:dyDescent="0.2">
      <c r="J2526" s="29">
        <f t="shared" si="160"/>
        <v>0</v>
      </c>
      <c r="K2526" s="29">
        <f t="shared" si="161"/>
        <v>0</v>
      </c>
      <c r="L2526" s="24">
        <f t="shared" si="162"/>
        <v>1</v>
      </c>
      <c r="M2526" s="24" t="str">
        <f>VLOOKUP(L2526,mês!A:B,2,0)</f>
        <v>Janeiro</v>
      </c>
      <c r="N2526" s="24" t="e">
        <f t="shared" si="163"/>
        <v>#VALUE!</v>
      </c>
    </row>
    <row r="2527" spans="10:14" ht="57" customHeight="1" x14ac:dyDescent="0.2">
      <c r="J2527" s="29">
        <f t="shared" si="160"/>
        <v>0</v>
      </c>
      <c r="K2527" s="29">
        <f t="shared" si="161"/>
        <v>0</v>
      </c>
      <c r="L2527" s="24">
        <f t="shared" si="162"/>
        <v>1</v>
      </c>
      <c r="M2527" s="24" t="str">
        <f>VLOOKUP(L2527,mês!A:B,2,0)</f>
        <v>Janeiro</v>
      </c>
      <c r="N2527" s="24" t="e">
        <f t="shared" si="163"/>
        <v>#VALUE!</v>
      </c>
    </row>
    <row r="2528" spans="10:14" ht="57" customHeight="1" x14ac:dyDescent="0.2">
      <c r="J2528" s="29">
        <f t="shared" si="160"/>
        <v>0</v>
      </c>
      <c r="K2528" s="29">
        <f t="shared" si="161"/>
        <v>0</v>
      </c>
      <c r="L2528" s="24">
        <f t="shared" si="162"/>
        <v>1</v>
      </c>
      <c r="M2528" s="24" t="str">
        <f>VLOOKUP(L2528,mês!A:B,2,0)</f>
        <v>Janeiro</v>
      </c>
      <c r="N2528" s="24" t="e">
        <f t="shared" si="163"/>
        <v>#VALUE!</v>
      </c>
    </row>
    <row r="2529" spans="10:14" ht="57" customHeight="1" x14ac:dyDescent="0.2">
      <c r="J2529" s="29">
        <f t="shared" si="160"/>
        <v>0</v>
      </c>
      <c r="K2529" s="29">
        <f t="shared" si="161"/>
        <v>0</v>
      </c>
      <c r="L2529" s="24">
        <f t="shared" si="162"/>
        <v>1</v>
      </c>
      <c r="M2529" s="24" t="str">
        <f>VLOOKUP(L2529,mês!A:B,2,0)</f>
        <v>Janeiro</v>
      </c>
      <c r="N2529" s="24" t="e">
        <f t="shared" si="163"/>
        <v>#VALUE!</v>
      </c>
    </row>
    <row r="2530" spans="10:14" ht="57" customHeight="1" x14ac:dyDescent="0.2">
      <c r="J2530" s="29">
        <f t="shared" si="160"/>
        <v>0</v>
      </c>
      <c r="K2530" s="29">
        <f t="shared" si="161"/>
        <v>0</v>
      </c>
      <c r="L2530" s="24">
        <f t="shared" si="162"/>
        <v>1</v>
      </c>
      <c r="M2530" s="24" t="str">
        <f>VLOOKUP(L2530,mês!A:B,2,0)</f>
        <v>Janeiro</v>
      </c>
      <c r="N2530" s="24" t="e">
        <f t="shared" si="163"/>
        <v>#VALUE!</v>
      </c>
    </row>
    <row r="2531" spans="10:14" ht="57" customHeight="1" x14ac:dyDescent="0.2">
      <c r="J2531" s="29">
        <f t="shared" si="160"/>
        <v>0</v>
      </c>
      <c r="K2531" s="29">
        <f t="shared" si="161"/>
        <v>0</v>
      </c>
      <c r="L2531" s="24">
        <f t="shared" si="162"/>
        <v>1</v>
      </c>
      <c r="M2531" s="24" t="str">
        <f>VLOOKUP(L2531,mês!A:B,2,0)</f>
        <v>Janeiro</v>
      </c>
      <c r="N2531" s="24" t="e">
        <f t="shared" si="163"/>
        <v>#VALUE!</v>
      </c>
    </row>
    <row r="2532" spans="10:14" ht="57" customHeight="1" x14ac:dyDescent="0.2">
      <c r="J2532" s="29">
        <f t="shared" si="160"/>
        <v>0</v>
      </c>
      <c r="K2532" s="29">
        <f t="shared" si="161"/>
        <v>0</v>
      </c>
      <c r="L2532" s="24">
        <f t="shared" si="162"/>
        <v>1</v>
      </c>
      <c r="M2532" s="24" t="str">
        <f>VLOOKUP(L2532,mês!A:B,2,0)</f>
        <v>Janeiro</v>
      </c>
      <c r="N2532" s="24" t="e">
        <f t="shared" si="163"/>
        <v>#VALUE!</v>
      </c>
    </row>
    <row r="2533" spans="10:14" ht="57" customHeight="1" x14ac:dyDescent="0.2">
      <c r="J2533" s="29">
        <f t="shared" si="160"/>
        <v>0</v>
      </c>
      <c r="K2533" s="29">
        <f t="shared" si="161"/>
        <v>0</v>
      </c>
      <c r="L2533" s="24">
        <f t="shared" si="162"/>
        <v>1</v>
      </c>
      <c r="M2533" s="24" t="str">
        <f>VLOOKUP(L2533,mês!A:B,2,0)</f>
        <v>Janeiro</v>
      </c>
      <c r="N2533" s="24" t="e">
        <f t="shared" si="163"/>
        <v>#VALUE!</v>
      </c>
    </row>
    <row r="2534" spans="10:14" ht="57" customHeight="1" x14ac:dyDescent="0.2">
      <c r="J2534" s="29">
        <f t="shared" si="160"/>
        <v>0</v>
      </c>
      <c r="K2534" s="29">
        <f t="shared" si="161"/>
        <v>0</v>
      </c>
      <c r="L2534" s="24">
        <f t="shared" si="162"/>
        <v>1</v>
      </c>
      <c r="M2534" s="24" t="str">
        <f>VLOOKUP(L2534,mês!A:B,2,0)</f>
        <v>Janeiro</v>
      </c>
      <c r="N2534" s="24" t="e">
        <f t="shared" si="163"/>
        <v>#VALUE!</v>
      </c>
    </row>
    <row r="2535" spans="10:14" ht="57" customHeight="1" x14ac:dyDescent="0.2">
      <c r="J2535" s="29">
        <f t="shared" si="160"/>
        <v>0</v>
      </c>
      <c r="K2535" s="29">
        <f t="shared" si="161"/>
        <v>0</v>
      </c>
      <c r="L2535" s="24">
        <f t="shared" si="162"/>
        <v>1</v>
      </c>
      <c r="M2535" s="24" t="str">
        <f>VLOOKUP(L2535,mês!A:B,2,0)</f>
        <v>Janeiro</v>
      </c>
      <c r="N2535" s="24" t="e">
        <f t="shared" si="163"/>
        <v>#VALUE!</v>
      </c>
    </row>
    <row r="2536" spans="10:14" ht="57" customHeight="1" x14ac:dyDescent="0.2">
      <c r="J2536" s="29">
        <f t="shared" si="160"/>
        <v>0</v>
      </c>
      <c r="K2536" s="29">
        <f t="shared" si="161"/>
        <v>0</v>
      </c>
      <c r="L2536" s="24">
        <f t="shared" si="162"/>
        <v>1</v>
      </c>
      <c r="M2536" s="24" t="str">
        <f>VLOOKUP(L2536,mês!A:B,2,0)</f>
        <v>Janeiro</v>
      </c>
      <c r="N2536" s="24" t="e">
        <f t="shared" si="163"/>
        <v>#VALUE!</v>
      </c>
    </row>
    <row r="2537" spans="10:14" ht="57" customHeight="1" x14ac:dyDescent="0.2">
      <c r="J2537" s="29">
        <f t="shared" si="160"/>
        <v>0</v>
      </c>
      <c r="K2537" s="29">
        <f t="shared" si="161"/>
        <v>0</v>
      </c>
      <c r="L2537" s="24">
        <f t="shared" si="162"/>
        <v>1</v>
      </c>
      <c r="M2537" s="24" t="str">
        <f>VLOOKUP(L2537,mês!A:B,2,0)</f>
        <v>Janeiro</v>
      </c>
      <c r="N2537" s="24" t="e">
        <f t="shared" si="163"/>
        <v>#VALUE!</v>
      </c>
    </row>
    <row r="2538" spans="10:14" ht="57" customHeight="1" x14ac:dyDescent="0.2">
      <c r="J2538" s="29">
        <f t="shared" si="160"/>
        <v>0</v>
      </c>
      <c r="K2538" s="29">
        <f t="shared" si="161"/>
        <v>0</v>
      </c>
      <c r="L2538" s="24">
        <f t="shared" si="162"/>
        <v>1</v>
      </c>
      <c r="M2538" s="24" t="str">
        <f>VLOOKUP(L2538,mês!A:B,2,0)</f>
        <v>Janeiro</v>
      </c>
      <c r="N2538" s="24" t="e">
        <f t="shared" si="163"/>
        <v>#VALUE!</v>
      </c>
    </row>
    <row r="2539" spans="10:14" ht="57" customHeight="1" x14ac:dyDescent="0.2">
      <c r="J2539" s="29">
        <f t="shared" si="160"/>
        <v>0</v>
      </c>
      <c r="K2539" s="29">
        <f t="shared" si="161"/>
        <v>0</v>
      </c>
      <c r="L2539" s="24">
        <f t="shared" si="162"/>
        <v>1</v>
      </c>
      <c r="M2539" s="24" t="str">
        <f>VLOOKUP(L2539,mês!A:B,2,0)</f>
        <v>Janeiro</v>
      </c>
      <c r="N2539" s="24" t="e">
        <f t="shared" si="163"/>
        <v>#VALUE!</v>
      </c>
    </row>
    <row r="2540" spans="10:14" ht="57" customHeight="1" x14ac:dyDescent="0.2">
      <c r="J2540" s="29">
        <f t="shared" si="160"/>
        <v>0</v>
      </c>
      <c r="K2540" s="29">
        <f t="shared" si="161"/>
        <v>0</v>
      </c>
      <c r="L2540" s="24">
        <f t="shared" si="162"/>
        <v>1</v>
      </c>
      <c r="M2540" s="24" t="str">
        <f>VLOOKUP(L2540,mês!A:B,2,0)</f>
        <v>Janeiro</v>
      </c>
      <c r="N2540" s="24" t="e">
        <f t="shared" si="163"/>
        <v>#VALUE!</v>
      </c>
    </row>
    <row r="2541" spans="10:14" ht="57" customHeight="1" x14ac:dyDescent="0.2">
      <c r="J2541" s="29">
        <f t="shared" si="160"/>
        <v>0</v>
      </c>
      <c r="K2541" s="29">
        <f t="shared" si="161"/>
        <v>0</v>
      </c>
      <c r="L2541" s="24">
        <f t="shared" si="162"/>
        <v>1</v>
      </c>
      <c r="M2541" s="24" t="str">
        <f>VLOOKUP(L2541,mês!A:B,2,0)</f>
        <v>Janeiro</v>
      </c>
      <c r="N2541" s="24" t="e">
        <f t="shared" si="163"/>
        <v>#VALUE!</v>
      </c>
    </row>
    <row r="2542" spans="10:14" ht="57" customHeight="1" x14ac:dyDescent="0.2">
      <c r="J2542" s="29">
        <f t="shared" si="160"/>
        <v>0</v>
      </c>
      <c r="K2542" s="29">
        <f t="shared" si="161"/>
        <v>0</v>
      </c>
      <c r="L2542" s="24">
        <f t="shared" si="162"/>
        <v>1</v>
      </c>
      <c r="M2542" s="24" t="str">
        <f>VLOOKUP(L2542,mês!A:B,2,0)</f>
        <v>Janeiro</v>
      </c>
      <c r="N2542" s="24" t="e">
        <f t="shared" si="163"/>
        <v>#VALUE!</v>
      </c>
    </row>
    <row r="2543" spans="10:14" ht="57" customHeight="1" x14ac:dyDescent="0.2">
      <c r="J2543" s="29">
        <f t="shared" si="160"/>
        <v>0</v>
      </c>
      <c r="K2543" s="29">
        <f t="shared" si="161"/>
        <v>0</v>
      </c>
      <c r="L2543" s="24">
        <f t="shared" si="162"/>
        <v>1</v>
      </c>
      <c r="M2543" s="24" t="str">
        <f>VLOOKUP(L2543,mês!A:B,2,0)</f>
        <v>Janeiro</v>
      </c>
      <c r="N2543" s="24" t="e">
        <f t="shared" si="163"/>
        <v>#VALUE!</v>
      </c>
    </row>
    <row r="2544" spans="10:14" ht="57" customHeight="1" x14ac:dyDescent="0.2">
      <c r="J2544" s="29">
        <f t="shared" si="160"/>
        <v>0</v>
      </c>
      <c r="K2544" s="29">
        <f t="shared" si="161"/>
        <v>0</v>
      </c>
      <c r="L2544" s="24">
        <f t="shared" si="162"/>
        <v>1</v>
      </c>
      <c r="M2544" s="24" t="str">
        <f>VLOOKUP(L2544,mês!A:B,2,0)</f>
        <v>Janeiro</v>
      </c>
      <c r="N2544" s="24" t="e">
        <f t="shared" si="163"/>
        <v>#VALUE!</v>
      </c>
    </row>
    <row r="2545" spans="10:14" ht="57" customHeight="1" x14ac:dyDescent="0.2">
      <c r="J2545" s="29">
        <f t="shared" si="160"/>
        <v>0</v>
      </c>
      <c r="K2545" s="29">
        <f t="shared" si="161"/>
        <v>0</v>
      </c>
      <c r="L2545" s="24">
        <f t="shared" si="162"/>
        <v>1</v>
      </c>
      <c r="M2545" s="24" t="str">
        <f>VLOOKUP(L2545,mês!A:B,2,0)</f>
        <v>Janeiro</v>
      </c>
      <c r="N2545" s="24" t="e">
        <f t="shared" si="163"/>
        <v>#VALUE!</v>
      </c>
    </row>
    <row r="2546" spans="10:14" ht="57" customHeight="1" x14ac:dyDescent="0.2">
      <c r="J2546" s="29">
        <f t="shared" si="160"/>
        <v>0</v>
      </c>
      <c r="K2546" s="29">
        <f t="shared" si="161"/>
        <v>0</v>
      </c>
      <c r="L2546" s="24">
        <f t="shared" si="162"/>
        <v>1</v>
      </c>
      <c r="M2546" s="24" t="str">
        <f>VLOOKUP(L2546,mês!A:B,2,0)</f>
        <v>Janeiro</v>
      </c>
      <c r="N2546" s="24" t="e">
        <f t="shared" si="163"/>
        <v>#VALUE!</v>
      </c>
    </row>
    <row r="2547" spans="10:14" ht="57" customHeight="1" x14ac:dyDescent="0.2">
      <c r="J2547" s="29">
        <f t="shared" si="160"/>
        <v>0</v>
      </c>
      <c r="K2547" s="29">
        <f t="shared" si="161"/>
        <v>0</v>
      </c>
      <c r="L2547" s="24">
        <f t="shared" si="162"/>
        <v>1</v>
      </c>
      <c r="M2547" s="24" t="str">
        <f>VLOOKUP(L2547,mês!A:B,2,0)</f>
        <v>Janeiro</v>
      </c>
      <c r="N2547" s="24" t="e">
        <f t="shared" si="163"/>
        <v>#VALUE!</v>
      </c>
    </row>
    <row r="2548" spans="10:14" ht="57" customHeight="1" x14ac:dyDescent="0.2">
      <c r="J2548" s="29">
        <f t="shared" si="160"/>
        <v>0</v>
      </c>
      <c r="K2548" s="29">
        <f t="shared" si="161"/>
        <v>0</v>
      </c>
      <c r="L2548" s="24">
        <f t="shared" si="162"/>
        <v>1</v>
      </c>
      <c r="M2548" s="24" t="str">
        <f>VLOOKUP(L2548,mês!A:B,2,0)</f>
        <v>Janeiro</v>
      </c>
      <c r="N2548" s="24" t="e">
        <f t="shared" si="163"/>
        <v>#VALUE!</v>
      </c>
    </row>
    <row r="2549" spans="10:14" ht="57" customHeight="1" x14ac:dyDescent="0.2">
      <c r="J2549" s="29">
        <f t="shared" si="160"/>
        <v>0</v>
      </c>
      <c r="K2549" s="29">
        <f t="shared" si="161"/>
        <v>0</v>
      </c>
      <c r="L2549" s="24">
        <f t="shared" si="162"/>
        <v>1</v>
      </c>
      <c r="M2549" s="24" t="str">
        <f>VLOOKUP(L2549,mês!A:B,2,0)</f>
        <v>Janeiro</v>
      </c>
      <c r="N2549" s="24" t="e">
        <f t="shared" si="163"/>
        <v>#VALUE!</v>
      </c>
    </row>
    <row r="2550" spans="10:14" ht="57" customHeight="1" x14ac:dyDescent="0.2">
      <c r="J2550" s="29">
        <f t="shared" si="160"/>
        <v>0</v>
      </c>
      <c r="K2550" s="29">
        <f t="shared" si="161"/>
        <v>0</v>
      </c>
      <c r="L2550" s="24">
        <f t="shared" si="162"/>
        <v>1</v>
      </c>
      <c r="M2550" s="24" t="str">
        <f>VLOOKUP(L2550,mês!A:B,2,0)</f>
        <v>Janeiro</v>
      </c>
      <c r="N2550" s="24" t="e">
        <f t="shared" si="163"/>
        <v>#VALUE!</v>
      </c>
    </row>
    <row r="2551" spans="10:14" ht="57" customHeight="1" x14ac:dyDescent="0.2">
      <c r="J2551" s="29">
        <f t="shared" si="160"/>
        <v>0</v>
      </c>
      <c r="K2551" s="29">
        <f t="shared" si="161"/>
        <v>0</v>
      </c>
      <c r="L2551" s="24">
        <f t="shared" si="162"/>
        <v>1</v>
      </c>
      <c r="M2551" s="24" t="str">
        <f>VLOOKUP(L2551,mês!A:B,2,0)</f>
        <v>Janeiro</v>
      </c>
      <c r="N2551" s="24" t="e">
        <f t="shared" si="163"/>
        <v>#VALUE!</v>
      </c>
    </row>
    <row r="2552" spans="10:14" ht="57" customHeight="1" x14ac:dyDescent="0.2">
      <c r="J2552" s="29">
        <f t="shared" si="160"/>
        <v>0</v>
      </c>
      <c r="K2552" s="29">
        <f t="shared" si="161"/>
        <v>0</v>
      </c>
      <c r="L2552" s="24">
        <f t="shared" si="162"/>
        <v>1</v>
      </c>
      <c r="M2552" s="24" t="str">
        <f>VLOOKUP(L2552,mês!A:B,2,0)</f>
        <v>Janeiro</v>
      </c>
      <c r="N2552" s="24" t="e">
        <f t="shared" si="163"/>
        <v>#VALUE!</v>
      </c>
    </row>
    <row r="2553" spans="10:14" ht="57" customHeight="1" x14ac:dyDescent="0.2">
      <c r="J2553" s="29">
        <f t="shared" si="160"/>
        <v>0</v>
      </c>
      <c r="K2553" s="29">
        <f t="shared" si="161"/>
        <v>0</v>
      </c>
      <c r="L2553" s="24">
        <f t="shared" si="162"/>
        <v>1</v>
      </c>
      <c r="M2553" s="24" t="str">
        <f>VLOOKUP(L2553,mês!A:B,2,0)</f>
        <v>Janeiro</v>
      </c>
      <c r="N2553" s="24" t="e">
        <f t="shared" si="163"/>
        <v>#VALUE!</v>
      </c>
    </row>
    <row r="2554" spans="10:14" ht="57" customHeight="1" x14ac:dyDescent="0.2">
      <c r="J2554" s="29">
        <f t="shared" si="160"/>
        <v>0</v>
      </c>
      <c r="K2554" s="29">
        <f t="shared" si="161"/>
        <v>0</v>
      </c>
      <c r="L2554" s="24">
        <f t="shared" si="162"/>
        <v>1</v>
      </c>
      <c r="M2554" s="24" t="str">
        <f>VLOOKUP(L2554,mês!A:B,2,0)</f>
        <v>Janeiro</v>
      </c>
      <c r="N2554" s="24" t="e">
        <f t="shared" si="163"/>
        <v>#VALUE!</v>
      </c>
    </row>
    <row r="2555" spans="10:14" ht="57" customHeight="1" x14ac:dyDescent="0.2">
      <c r="J2555" s="29">
        <f t="shared" si="160"/>
        <v>0</v>
      </c>
      <c r="K2555" s="29">
        <f t="shared" si="161"/>
        <v>0</v>
      </c>
      <c r="L2555" s="24">
        <f t="shared" si="162"/>
        <v>1</v>
      </c>
      <c r="M2555" s="24" t="str">
        <f>VLOOKUP(L2555,mês!A:B,2,0)</f>
        <v>Janeiro</v>
      </c>
      <c r="N2555" s="24" t="e">
        <f t="shared" si="163"/>
        <v>#VALUE!</v>
      </c>
    </row>
    <row r="2556" spans="10:14" ht="57" customHeight="1" x14ac:dyDescent="0.2">
      <c r="J2556" s="29">
        <f t="shared" si="160"/>
        <v>0</v>
      </c>
      <c r="K2556" s="29">
        <f t="shared" si="161"/>
        <v>0</v>
      </c>
      <c r="L2556" s="24">
        <f t="shared" si="162"/>
        <v>1</v>
      </c>
      <c r="M2556" s="24" t="str">
        <f>VLOOKUP(L2556,mês!A:B,2,0)</f>
        <v>Janeiro</v>
      </c>
      <c r="N2556" s="24" t="e">
        <f t="shared" si="163"/>
        <v>#VALUE!</v>
      </c>
    </row>
    <row r="2557" spans="10:14" ht="57" customHeight="1" x14ac:dyDescent="0.2">
      <c r="J2557" s="29">
        <f t="shared" ref="J2557:J2620" si="164">IF(G2557="Não",0,H2557)</f>
        <v>0</v>
      </c>
      <c r="K2557" s="29">
        <f t="shared" ref="K2557:K2620" si="165">IF(G2557="Não",H2557,0)</f>
        <v>0</v>
      </c>
      <c r="L2557" s="24">
        <f t="shared" ref="L2557:L2620" si="166">MONTH(B2557)</f>
        <v>1</v>
      </c>
      <c r="M2557" s="24" t="str">
        <f>VLOOKUP(L2557,mês!A:B,2,0)</f>
        <v>Janeiro</v>
      </c>
      <c r="N2557" s="24" t="e">
        <f t="shared" ref="N2557:N2620" si="167">LEFT(A2557,SEARCH("-",A2557)-1)</f>
        <v>#VALUE!</v>
      </c>
    </row>
    <row r="2558" spans="10:14" ht="57" customHeight="1" x14ac:dyDescent="0.2">
      <c r="J2558" s="29">
        <f t="shared" si="164"/>
        <v>0</v>
      </c>
      <c r="K2558" s="29">
        <f t="shared" si="165"/>
        <v>0</v>
      </c>
      <c r="L2558" s="24">
        <f t="shared" si="166"/>
        <v>1</v>
      </c>
      <c r="M2558" s="24" t="str">
        <f>VLOOKUP(L2558,mês!A:B,2,0)</f>
        <v>Janeiro</v>
      </c>
      <c r="N2558" s="24" t="e">
        <f t="shared" si="167"/>
        <v>#VALUE!</v>
      </c>
    </row>
    <row r="2559" spans="10:14" ht="57" customHeight="1" x14ac:dyDescent="0.2">
      <c r="J2559" s="29">
        <f t="shared" si="164"/>
        <v>0</v>
      </c>
      <c r="K2559" s="29">
        <f t="shared" si="165"/>
        <v>0</v>
      </c>
      <c r="L2559" s="24">
        <f t="shared" si="166"/>
        <v>1</v>
      </c>
      <c r="M2559" s="24" t="str">
        <f>VLOOKUP(L2559,mês!A:B,2,0)</f>
        <v>Janeiro</v>
      </c>
      <c r="N2559" s="24" t="e">
        <f t="shared" si="167"/>
        <v>#VALUE!</v>
      </c>
    </row>
    <row r="2560" spans="10:14" ht="57" customHeight="1" x14ac:dyDescent="0.2">
      <c r="J2560" s="29">
        <f t="shared" si="164"/>
        <v>0</v>
      </c>
      <c r="K2560" s="29">
        <f t="shared" si="165"/>
        <v>0</v>
      </c>
      <c r="L2560" s="24">
        <f t="shared" si="166"/>
        <v>1</v>
      </c>
      <c r="M2560" s="24" t="str">
        <f>VLOOKUP(L2560,mês!A:B,2,0)</f>
        <v>Janeiro</v>
      </c>
      <c r="N2560" s="24" t="e">
        <f t="shared" si="167"/>
        <v>#VALUE!</v>
      </c>
    </row>
    <row r="2561" spans="10:14" ht="57" customHeight="1" x14ac:dyDescent="0.2">
      <c r="J2561" s="29">
        <f t="shared" si="164"/>
        <v>0</v>
      </c>
      <c r="K2561" s="29">
        <f t="shared" si="165"/>
        <v>0</v>
      </c>
      <c r="L2561" s="24">
        <f t="shared" si="166"/>
        <v>1</v>
      </c>
      <c r="M2561" s="24" t="str">
        <f>VLOOKUP(L2561,mês!A:B,2,0)</f>
        <v>Janeiro</v>
      </c>
      <c r="N2561" s="24" t="e">
        <f t="shared" si="167"/>
        <v>#VALUE!</v>
      </c>
    </row>
    <row r="2562" spans="10:14" ht="57" customHeight="1" x14ac:dyDescent="0.2">
      <c r="J2562" s="29">
        <f t="shared" si="164"/>
        <v>0</v>
      </c>
      <c r="K2562" s="29">
        <f t="shared" si="165"/>
        <v>0</v>
      </c>
      <c r="L2562" s="24">
        <f t="shared" si="166"/>
        <v>1</v>
      </c>
      <c r="M2562" s="24" t="str">
        <f>VLOOKUP(L2562,mês!A:B,2,0)</f>
        <v>Janeiro</v>
      </c>
      <c r="N2562" s="24" t="e">
        <f t="shared" si="167"/>
        <v>#VALUE!</v>
      </c>
    </row>
    <row r="2563" spans="10:14" ht="57" customHeight="1" x14ac:dyDescent="0.2">
      <c r="J2563" s="29">
        <f t="shared" si="164"/>
        <v>0</v>
      </c>
      <c r="K2563" s="29">
        <f t="shared" si="165"/>
        <v>0</v>
      </c>
      <c r="L2563" s="24">
        <f t="shared" si="166"/>
        <v>1</v>
      </c>
      <c r="M2563" s="24" t="str">
        <f>VLOOKUP(L2563,mês!A:B,2,0)</f>
        <v>Janeiro</v>
      </c>
      <c r="N2563" s="24" t="e">
        <f t="shared" si="167"/>
        <v>#VALUE!</v>
      </c>
    </row>
    <row r="2564" spans="10:14" ht="57" customHeight="1" x14ac:dyDescent="0.2">
      <c r="J2564" s="29">
        <f t="shared" si="164"/>
        <v>0</v>
      </c>
      <c r="K2564" s="29">
        <f t="shared" si="165"/>
        <v>0</v>
      </c>
      <c r="L2564" s="24">
        <f t="shared" si="166"/>
        <v>1</v>
      </c>
      <c r="M2564" s="24" t="str">
        <f>VLOOKUP(L2564,mês!A:B,2,0)</f>
        <v>Janeiro</v>
      </c>
      <c r="N2564" s="24" t="e">
        <f t="shared" si="167"/>
        <v>#VALUE!</v>
      </c>
    </row>
    <row r="2565" spans="10:14" ht="57" customHeight="1" x14ac:dyDescent="0.2">
      <c r="J2565" s="29">
        <f t="shared" si="164"/>
        <v>0</v>
      </c>
      <c r="K2565" s="29">
        <f t="shared" si="165"/>
        <v>0</v>
      </c>
      <c r="L2565" s="24">
        <f t="shared" si="166"/>
        <v>1</v>
      </c>
      <c r="M2565" s="24" t="str">
        <f>VLOOKUP(L2565,mês!A:B,2,0)</f>
        <v>Janeiro</v>
      </c>
      <c r="N2565" s="24" t="e">
        <f t="shared" si="167"/>
        <v>#VALUE!</v>
      </c>
    </row>
    <row r="2566" spans="10:14" ht="57" customHeight="1" x14ac:dyDescent="0.2">
      <c r="J2566" s="29">
        <f t="shared" si="164"/>
        <v>0</v>
      </c>
      <c r="K2566" s="29">
        <f t="shared" si="165"/>
        <v>0</v>
      </c>
      <c r="L2566" s="24">
        <f t="shared" si="166"/>
        <v>1</v>
      </c>
      <c r="M2566" s="24" t="str">
        <f>VLOOKUP(L2566,mês!A:B,2,0)</f>
        <v>Janeiro</v>
      </c>
      <c r="N2566" s="24" t="e">
        <f t="shared" si="167"/>
        <v>#VALUE!</v>
      </c>
    </row>
    <row r="2567" spans="10:14" ht="57" customHeight="1" x14ac:dyDescent="0.2">
      <c r="J2567" s="29">
        <f t="shared" si="164"/>
        <v>0</v>
      </c>
      <c r="K2567" s="29">
        <f t="shared" si="165"/>
        <v>0</v>
      </c>
      <c r="L2567" s="24">
        <f t="shared" si="166"/>
        <v>1</v>
      </c>
      <c r="M2567" s="24" t="str">
        <f>VLOOKUP(L2567,mês!A:B,2,0)</f>
        <v>Janeiro</v>
      </c>
      <c r="N2567" s="24" t="e">
        <f t="shared" si="167"/>
        <v>#VALUE!</v>
      </c>
    </row>
    <row r="2568" spans="10:14" ht="57" customHeight="1" x14ac:dyDescent="0.2">
      <c r="J2568" s="29">
        <f t="shared" si="164"/>
        <v>0</v>
      </c>
      <c r="K2568" s="29">
        <f t="shared" si="165"/>
        <v>0</v>
      </c>
      <c r="L2568" s="24">
        <f t="shared" si="166"/>
        <v>1</v>
      </c>
      <c r="M2568" s="24" t="str">
        <f>VLOOKUP(L2568,mês!A:B,2,0)</f>
        <v>Janeiro</v>
      </c>
      <c r="N2568" s="24" t="e">
        <f t="shared" si="167"/>
        <v>#VALUE!</v>
      </c>
    </row>
    <row r="2569" spans="10:14" ht="57" customHeight="1" x14ac:dyDescent="0.2">
      <c r="J2569" s="29">
        <f t="shared" si="164"/>
        <v>0</v>
      </c>
      <c r="K2569" s="29">
        <f t="shared" si="165"/>
        <v>0</v>
      </c>
      <c r="L2569" s="24">
        <f t="shared" si="166"/>
        <v>1</v>
      </c>
      <c r="M2569" s="24" t="str">
        <f>VLOOKUP(L2569,mês!A:B,2,0)</f>
        <v>Janeiro</v>
      </c>
      <c r="N2569" s="24" t="e">
        <f t="shared" si="167"/>
        <v>#VALUE!</v>
      </c>
    </row>
    <row r="2570" spans="10:14" ht="57" customHeight="1" x14ac:dyDescent="0.2">
      <c r="J2570" s="29">
        <f t="shared" si="164"/>
        <v>0</v>
      </c>
      <c r="K2570" s="29">
        <f t="shared" si="165"/>
        <v>0</v>
      </c>
      <c r="L2570" s="24">
        <f t="shared" si="166"/>
        <v>1</v>
      </c>
      <c r="M2570" s="24" t="str">
        <f>VLOOKUP(L2570,mês!A:B,2,0)</f>
        <v>Janeiro</v>
      </c>
      <c r="N2570" s="24" t="e">
        <f t="shared" si="167"/>
        <v>#VALUE!</v>
      </c>
    </row>
    <row r="2571" spans="10:14" ht="57" customHeight="1" x14ac:dyDescent="0.2">
      <c r="J2571" s="29">
        <f t="shared" si="164"/>
        <v>0</v>
      </c>
      <c r="K2571" s="29">
        <f t="shared" si="165"/>
        <v>0</v>
      </c>
      <c r="L2571" s="24">
        <f t="shared" si="166"/>
        <v>1</v>
      </c>
      <c r="M2571" s="24" t="str">
        <f>VLOOKUP(L2571,mês!A:B,2,0)</f>
        <v>Janeiro</v>
      </c>
      <c r="N2571" s="24" t="e">
        <f t="shared" si="167"/>
        <v>#VALUE!</v>
      </c>
    </row>
    <row r="2572" spans="10:14" ht="57" customHeight="1" x14ac:dyDescent="0.2">
      <c r="J2572" s="29">
        <f t="shared" si="164"/>
        <v>0</v>
      </c>
      <c r="K2572" s="29">
        <f t="shared" si="165"/>
        <v>0</v>
      </c>
      <c r="L2572" s="24">
        <f t="shared" si="166"/>
        <v>1</v>
      </c>
      <c r="M2572" s="24" t="str">
        <f>VLOOKUP(L2572,mês!A:B,2,0)</f>
        <v>Janeiro</v>
      </c>
      <c r="N2572" s="24" t="e">
        <f t="shared" si="167"/>
        <v>#VALUE!</v>
      </c>
    </row>
    <row r="2573" spans="10:14" ht="57" customHeight="1" x14ac:dyDescent="0.2">
      <c r="J2573" s="29">
        <f t="shared" si="164"/>
        <v>0</v>
      </c>
      <c r="K2573" s="29">
        <f t="shared" si="165"/>
        <v>0</v>
      </c>
      <c r="L2573" s="24">
        <f t="shared" si="166"/>
        <v>1</v>
      </c>
      <c r="M2573" s="24" t="str">
        <f>VLOOKUP(L2573,mês!A:B,2,0)</f>
        <v>Janeiro</v>
      </c>
      <c r="N2573" s="24" t="e">
        <f t="shared" si="167"/>
        <v>#VALUE!</v>
      </c>
    </row>
    <row r="2574" spans="10:14" ht="57" customHeight="1" x14ac:dyDescent="0.2">
      <c r="J2574" s="29">
        <f t="shared" si="164"/>
        <v>0</v>
      </c>
      <c r="K2574" s="29">
        <f t="shared" si="165"/>
        <v>0</v>
      </c>
      <c r="L2574" s="24">
        <f t="shared" si="166"/>
        <v>1</v>
      </c>
      <c r="M2574" s="24" t="str">
        <f>VLOOKUP(L2574,mês!A:B,2,0)</f>
        <v>Janeiro</v>
      </c>
      <c r="N2574" s="24" t="e">
        <f t="shared" si="167"/>
        <v>#VALUE!</v>
      </c>
    </row>
    <row r="2575" spans="10:14" ht="57" customHeight="1" x14ac:dyDescent="0.2">
      <c r="J2575" s="29">
        <f t="shared" si="164"/>
        <v>0</v>
      </c>
      <c r="K2575" s="29">
        <f t="shared" si="165"/>
        <v>0</v>
      </c>
      <c r="L2575" s="24">
        <f t="shared" si="166"/>
        <v>1</v>
      </c>
      <c r="M2575" s="24" t="str">
        <f>VLOOKUP(L2575,mês!A:B,2,0)</f>
        <v>Janeiro</v>
      </c>
      <c r="N2575" s="24" t="e">
        <f t="shared" si="167"/>
        <v>#VALUE!</v>
      </c>
    </row>
    <row r="2576" spans="10:14" ht="57" customHeight="1" x14ac:dyDescent="0.2">
      <c r="J2576" s="29">
        <f t="shared" si="164"/>
        <v>0</v>
      </c>
      <c r="K2576" s="29">
        <f t="shared" si="165"/>
        <v>0</v>
      </c>
      <c r="L2576" s="24">
        <f t="shared" si="166"/>
        <v>1</v>
      </c>
      <c r="M2576" s="24" t="str">
        <f>VLOOKUP(L2576,mês!A:B,2,0)</f>
        <v>Janeiro</v>
      </c>
      <c r="N2576" s="24" t="e">
        <f t="shared" si="167"/>
        <v>#VALUE!</v>
      </c>
    </row>
    <row r="2577" spans="10:14" ht="57" customHeight="1" x14ac:dyDescent="0.2">
      <c r="J2577" s="29">
        <f t="shared" si="164"/>
        <v>0</v>
      </c>
      <c r="K2577" s="29">
        <f t="shared" si="165"/>
        <v>0</v>
      </c>
      <c r="L2577" s="24">
        <f t="shared" si="166"/>
        <v>1</v>
      </c>
      <c r="M2577" s="24" t="str">
        <f>VLOOKUP(L2577,mês!A:B,2,0)</f>
        <v>Janeiro</v>
      </c>
      <c r="N2577" s="24" t="e">
        <f t="shared" si="167"/>
        <v>#VALUE!</v>
      </c>
    </row>
    <row r="2578" spans="10:14" ht="57" customHeight="1" x14ac:dyDescent="0.2">
      <c r="J2578" s="29">
        <f t="shared" si="164"/>
        <v>0</v>
      </c>
      <c r="K2578" s="29">
        <f t="shared" si="165"/>
        <v>0</v>
      </c>
      <c r="L2578" s="24">
        <f t="shared" si="166"/>
        <v>1</v>
      </c>
      <c r="M2578" s="24" t="str">
        <f>VLOOKUP(L2578,mês!A:B,2,0)</f>
        <v>Janeiro</v>
      </c>
      <c r="N2578" s="24" t="e">
        <f t="shared" si="167"/>
        <v>#VALUE!</v>
      </c>
    </row>
    <row r="2579" spans="10:14" ht="57" customHeight="1" x14ac:dyDescent="0.2">
      <c r="J2579" s="29">
        <f t="shared" si="164"/>
        <v>0</v>
      </c>
      <c r="K2579" s="29">
        <f t="shared" si="165"/>
        <v>0</v>
      </c>
      <c r="L2579" s="24">
        <f t="shared" si="166"/>
        <v>1</v>
      </c>
      <c r="M2579" s="24" t="str">
        <f>VLOOKUP(L2579,mês!A:B,2,0)</f>
        <v>Janeiro</v>
      </c>
      <c r="N2579" s="24" t="e">
        <f t="shared" si="167"/>
        <v>#VALUE!</v>
      </c>
    </row>
    <row r="2580" spans="10:14" ht="57" customHeight="1" x14ac:dyDescent="0.2">
      <c r="J2580" s="29">
        <f t="shared" si="164"/>
        <v>0</v>
      </c>
      <c r="K2580" s="29">
        <f t="shared" si="165"/>
        <v>0</v>
      </c>
      <c r="L2580" s="24">
        <f t="shared" si="166"/>
        <v>1</v>
      </c>
      <c r="M2580" s="24" t="str">
        <f>VLOOKUP(L2580,mês!A:B,2,0)</f>
        <v>Janeiro</v>
      </c>
      <c r="N2580" s="24" t="e">
        <f t="shared" si="167"/>
        <v>#VALUE!</v>
      </c>
    </row>
    <row r="2581" spans="10:14" ht="57" customHeight="1" x14ac:dyDescent="0.2">
      <c r="J2581" s="29">
        <f t="shared" si="164"/>
        <v>0</v>
      </c>
      <c r="K2581" s="29">
        <f t="shared" si="165"/>
        <v>0</v>
      </c>
      <c r="L2581" s="24">
        <f t="shared" si="166"/>
        <v>1</v>
      </c>
      <c r="M2581" s="24" t="str">
        <f>VLOOKUP(L2581,mês!A:B,2,0)</f>
        <v>Janeiro</v>
      </c>
      <c r="N2581" s="24" t="e">
        <f t="shared" si="167"/>
        <v>#VALUE!</v>
      </c>
    </row>
    <row r="2582" spans="10:14" ht="57" customHeight="1" x14ac:dyDescent="0.2">
      <c r="J2582" s="29">
        <f t="shared" si="164"/>
        <v>0</v>
      </c>
      <c r="K2582" s="29">
        <f t="shared" si="165"/>
        <v>0</v>
      </c>
      <c r="L2582" s="24">
        <f t="shared" si="166"/>
        <v>1</v>
      </c>
      <c r="M2582" s="24" t="str">
        <f>VLOOKUP(L2582,mês!A:B,2,0)</f>
        <v>Janeiro</v>
      </c>
      <c r="N2582" s="24" t="e">
        <f t="shared" si="167"/>
        <v>#VALUE!</v>
      </c>
    </row>
    <row r="2583" spans="10:14" ht="57" customHeight="1" x14ac:dyDescent="0.2">
      <c r="J2583" s="29">
        <f t="shared" si="164"/>
        <v>0</v>
      </c>
      <c r="K2583" s="29">
        <f t="shared" si="165"/>
        <v>0</v>
      </c>
      <c r="L2583" s="24">
        <f t="shared" si="166"/>
        <v>1</v>
      </c>
      <c r="M2583" s="24" t="str">
        <f>VLOOKUP(L2583,mês!A:B,2,0)</f>
        <v>Janeiro</v>
      </c>
      <c r="N2583" s="24" t="e">
        <f t="shared" si="167"/>
        <v>#VALUE!</v>
      </c>
    </row>
    <row r="2584" spans="10:14" ht="57" customHeight="1" x14ac:dyDescent="0.2">
      <c r="J2584" s="29">
        <f t="shared" si="164"/>
        <v>0</v>
      </c>
      <c r="K2584" s="29">
        <f t="shared" si="165"/>
        <v>0</v>
      </c>
      <c r="L2584" s="24">
        <f t="shared" si="166"/>
        <v>1</v>
      </c>
      <c r="M2584" s="24" t="str">
        <f>VLOOKUP(L2584,mês!A:B,2,0)</f>
        <v>Janeiro</v>
      </c>
      <c r="N2584" s="24" t="e">
        <f t="shared" si="167"/>
        <v>#VALUE!</v>
      </c>
    </row>
    <row r="2585" spans="10:14" ht="57" customHeight="1" x14ac:dyDescent="0.2">
      <c r="J2585" s="29">
        <f t="shared" si="164"/>
        <v>0</v>
      </c>
      <c r="K2585" s="29">
        <f t="shared" si="165"/>
        <v>0</v>
      </c>
      <c r="L2585" s="24">
        <f t="shared" si="166"/>
        <v>1</v>
      </c>
      <c r="M2585" s="24" t="str">
        <f>VLOOKUP(L2585,mês!A:B,2,0)</f>
        <v>Janeiro</v>
      </c>
      <c r="N2585" s="24" t="e">
        <f t="shared" si="167"/>
        <v>#VALUE!</v>
      </c>
    </row>
    <row r="2586" spans="10:14" ht="57" customHeight="1" x14ac:dyDescent="0.2">
      <c r="J2586" s="29">
        <f t="shared" si="164"/>
        <v>0</v>
      </c>
      <c r="K2586" s="29">
        <f t="shared" si="165"/>
        <v>0</v>
      </c>
      <c r="L2586" s="24">
        <f t="shared" si="166"/>
        <v>1</v>
      </c>
      <c r="M2586" s="24" t="str">
        <f>VLOOKUP(L2586,mês!A:B,2,0)</f>
        <v>Janeiro</v>
      </c>
      <c r="N2586" s="24" t="e">
        <f t="shared" si="167"/>
        <v>#VALUE!</v>
      </c>
    </row>
    <row r="2587" spans="10:14" ht="57" customHeight="1" x14ac:dyDescent="0.2">
      <c r="J2587" s="29">
        <f t="shared" si="164"/>
        <v>0</v>
      </c>
      <c r="K2587" s="29">
        <f t="shared" si="165"/>
        <v>0</v>
      </c>
      <c r="L2587" s="24">
        <f t="shared" si="166"/>
        <v>1</v>
      </c>
      <c r="M2587" s="24" t="str">
        <f>VLOOKUP(L2587,mês!A:B,2,0)</f>
        <v>Janeiro</v>
      </c>
      <c r="N2587" s="24" t="e">
        <f t="shared" si="167"/>
        <v>#VALUE!</v>
      </c>
    </row>
    <row r="2588" spans="10:14" ht="57" customHeight="1" x14ac:dyDescent="0.2">
      <c r="J2588" s="29">
        <f t="shared" si="164"/>
        <v>0</v>
      </c>
      <c r="K2588" s="29">
        <f t="shared" si="165"/>
        <v>0</v>
      </c>
      <c r="L2588" s="24">
        <f t="shared" si="166"/>
        <v>1</v>
      </c>
      <c r="M2588" s="24" t="str">
        <f>VLOOKUP(L2588,mês!A:B,2,0)</f>
        <v>Janeiro</v>
      </c>
      <c r="N2588" s="24" t="e">
        <f t="shared" si="167"/>
        <v>#VALUE!</v>
      </c>
    </row>
    <row r="2589" spans="10:14" ht="57" customHeight="1" x14ac:dyDescent="0.2">
      <c r="J2589" s="29">
        <f t="shared" si="164"/>
        <v>0</v>
      </c>
      <c r="K2589" s="29">
        <f t="shared" si="165"/>
        <v>0</v>
      </c>
      <c r="L2589" s="24">
        <f t="shared" si="166"/>
        <v>1</v>
      </c>
      <c r="M2589" s="24" t="str">
        <f>VLOOKUP(L2589,mês!A:B,2,0)</f>
        <v>Janeiro</v>
      </c>
      <c r="N2589" s="24" t="e">
        <f t="shared" si="167"/>
        <v>#VALUE!</v>
      </c>
    </row>
    <row r="2590" spans="10:14" ht="57" customHeight="1" x14ac:dyDescent="0.2">
      <c r="J2590" s="29">
        <f t="shared" si="164"/>
        <v>0</v>
      </c>
      <c r="K2590" s="29">
        <f t="shared" si="165"/>
        <v>0</v>
      </c>
      <c r="L2590" s="24">
        <f t="shared" si="166"/>
        <v>1</v>
      </c>
      <c r="M2590" s="24" t="str">
        <f>VLOOKUP(L2590,mês!A:B,2,0)</f>
        <v>Janeiro</v>
      </c>
      <c r="N2590" s="24" t="e">
        <f t="shared" si="167"/>
        <v>#VALUE!</v>
      </c>
    </row>
    <row r="2591" spans="10:14" ht="57" customHeight="1" x14ac:dyDescent="0.2">
      <c r="J2591" s="29">
        <f t="shared" si="164"/>
        <v>0</v>
      </c>
      <c r="K2591" s="29">
        <f t="shared" si="165"/>
        <v>0</v>
      </c>
      <c r="L2591" s="24">
        <f t="shared" si="166"/>
        <v>1</v>
      </c>
      <c r="M2591" s="24" t="str">
        <f>VLOOKUP(L2591,mês!A:B,2,0)</f>
        <v>Janeiro</v>
      </c>
      <c r="N2591" s="24" t="e">
        <f t="shared" si="167"/>
        <v>#VALUE!</v>
      </c>
    </row>
    <row r="2592" spans="10:14" ht="57" customHeight="1" x14ac:dyDescent="0.2">
      <c r="J2592" s="29">
        <f t="shared" si="164"/>
        <v>0</v>
      </c>
      <c r="K2592" s="29">
        <f t="shared" si="165"/>
        <v>0</v>
      </c>
      <c r="L2592" s="24">
        <f t="shared" si="166"/>
        <v>1</v>
      </c>
      <c r="M2592" s="24" t="str">
        <f>VLOOKUP(L2592,mês!A:B,2,0)</f>
        <v>Janeiro</v>
      </c>
      <c r="N2592" s="24" t="e">
        <f t="shared" si="167"/>
        <v>#VALUE!</v>
      </c>
    </row>
    <row r="2593" spans="10:14" ht="57" customHeight="1" x14ac:dyDescent="0.2">
      <c r="J2593" s="29">
        <f t="shared" si="164"/>
        <v>0</v>
      </c>
      <c r="K2593" s="29">
        <f t="shared" si="165"/>
        <v>0</v>
      </c>
      <c r="L2593" s="24">
        <f t="shared" si="166"/>
        <v>1</v>
      </c>
      <c r="M2593" s="24" t="str">
        <f>VLOOKUP(L2593,mês!A:B,2,0)</f>
        <v>Janeiro</v>
      </c>
      <c r="N2593" s="24" t="e">
        <f t="shared" si="167"/>
        <v>#VALUE!</v>
      </c>
    </row>
    <row r="2594" spans="10:14" ht="57" customHeight="1" x14ac:dyDescent="0.2">
      <c r="J2594" s="29">
        <f t="shared" si="164"/>
        <v>0</v>
      </c>
      <c r="K2594" s="29">
        <f t="shared" si="165"/>
        <v>0</v>
      </c>
      <c r="L2594" s="24">
        <f t="shared" si="166"/>
        <v>1</v>
      </c>
      <c r="M2594" s="24" t="str">
        <f>VLOOKUP(L2594,mês!A:B,2,0)</f>
        <v>Janeiro</v>
      </c>
      <c r="N2594" s="24" t="e">
        <f t="shared" si="167"/>
        <v>#VALUE!</v>
      </c>
    </row>
    <row r="2595" spans="10:14" ht="57" customHeight="1" x14ac:dyDescent="0.2">
      <c r="J2595" s="29">
        <f t="shared" si="164"/>
        <v>0</v>
      </c>
      <c r="K2595" s="29">
        <f t="shared" si="165"/>
        <v>0</v>
      </c>
      <c r="L2595" s="24">
        <f t="shared" si="166"/>
        <v>1</v>
      </c>
      <c r="M2595" s="24" t="str">
        <f>VLOOKUP(L2595,mês!A:B,2,0)</f>
        <v>Janeiro</v>
      </c>
      <c r="N2595" s="24" t="e">
        <f t="shared" si="167"/>
        <v>#VALUE!</v>
      </c>
    </row>
    <row r="2596" spans="10:14" ht="57" customHeight="1" x14ac:dyDescent="0.2">
      <c r="J2596" s="29">
        <f t="shared" si="164"/>
        <v>0</v>
      </c>
      <c r="K2596" s="29">
        <f t="shared" si="165"/>
        <v>0</v>
      </c>
      <c r="L2596" s="24">
        <f t="shared" si="166"/>
        <v>1</v>
      </c>
      <c r="M2596" s="24" t="str">
        <f>VLOOKUP(L2596,mês!A:B,2,0)</f>
        <v>Janeiro</v>
      </c>
      <c r="N2596" s="24" t="e">
        <f t="shared" si="167"/>
        <v>#VALUE!</v>
      </c>
    </row>
    <row r="2597" spans="10:14" ht="57" customHeight="1" x14ac:dyDescent="0.2">
      <c r="J2597" s="29">
        <f t="shared" si="164"/>
        <v>0</v>
      </c>
      <c r="K2597" s="29">
        <f t="shared" si="165"/>
        <v>0</v>
      </c>
      <c r="L2597" s="24">
        <f t="shared" si="166"/>
        <v>1</v>
      </c>
      <c r="M2597" s="24" t="str">
        <f>VLOOKUP(L2597,mês!A:B,2,0)</f>
        <v>Janeiro</v>
      </c>
      <c r="N2597" s="24" t="e">
        <f t="shared" si="167"/>
        <v>#VALUE!</v>
      </c>
    </row>
    <row r="2598" spans="10:14" ht="57" customHeight="1" x14ac:dyDescent="0.2">
      <c r="J2598" s="29">
        <f t="shared" si="164"/>
        <v>0</v>
      </c>
      <c r="K2598" s="29">
        <f t="shared" si="165"/>
        <v>0</v>
      </c>
      <c r="L2598" s="24">
        <f t="shared" si="166"/>
        <v>1</v>
      </c>
      <c r="M2598" s="24" t="str">
        <f>VLOOKUP(L2598,mês!A:B,2,0)</f>
        <v>Janeiro</v>
      </c>
      <c r="N2598" s="24" t="e">
        <f t="shared" si="167"/>
        <v>#VALUE!</v>
      </c>
    </row>
    <row r="2599" spans="10:14" ht="57" customHeight="1" x14ac:dyDescent="0.2">
      <c r="J2599" s="29">
        <f t="shared" si="164"/>
        <v>0</v>
      </c>
      <c r="K2599" s="29">
        <f t="shared" si="165"/>
        <v>0</v>
      </c>
      <c r="L2599" s="24">
        <f t="shared" si="166"/>
        <v>1</v>
      </c>
      <c r="M2599" s="24" t="str">
        <f>VLOOKUP(L2599,mês!A:B,2,0)</f>
        <v>Janeiro</v>
      </c>
      <c r="N2599" s="24" t="e">
        <f t="shared" si="167"/>
        <v>#VALUE!</v>
      </c>
    </row>
    <row r="2600" spans="10:14" ht="57" customHeight="1" x14ac:dyDescent="0.2">
      <c r="J2600" s="29">
        <f t="shared" si="164"/>
        <v>0</v>
      </c>
      <c r="K2600" s="29">
        <f t="shared" si="165"/>
        <v>0</v>
      </c>
      <c r="L2600" s="24">
        <f t="shared" si="166"/>
        <v>1</v>
      </c>
      <c r="M2600" s="24" t="str">
        <f>VLOOKUP(L2600,mês!A:B,2,0)</f>
        <v>Janeiro</v>
      </c>
      <c r="N2600" s="24" t="e">
        <f t="shared" si="167"/>
        <v>#VALUE!</v>
      </c>
    </row>
    <row r="2601" spans="10:14" ht="57" customHeight="1" x14ac:dyDescent="0.2">
      <c r="J2601" s="29">
        <f t="shared" si="164"/>
        <v>0</v>
      </c>
      <c r="K2601" s="29">
        <f t="shared" si="165"/>
        <v>0</v>
      </c>
      <c r="L2601" s="24">
        <f t="shared" si="166"/>
        <v>1</v>
      </c>
      <c r="M2601" s="24" t="str">
        <f>VLOOKUP(L2601,mês!A:B,2,0)</f>
        <v>Janeiro</v>
      </c>
      <c r="N2601" s="24" t="e">
        <f t="shared" si="167"/>
        <v>#VALUE!</v>
      </c>
    </row>
    <row r="2602" spans="10:14" ht="57" customHeight="1" x14ac:dyDescent="0.2">
      <c r="J2602" s="29">
        <f t="shared" si="164"/>
        <v>0</v>
      </c>
      <c r="K2602" s="29">
        <f t="shared" si="165"/>
        <v>0</v>
      </c>
      <c r="L2602" s="24">
        <f t="shared" si="166"/>
        <v>1</v>
      </c>
      <c r="M2602" s="24" t="str">
        <f>VLOOKUP(L2602,mês!A:B,2,0)</f>
        <v>Janeiro</v>
      </c>
      <c r="N2602" s="24" t="e">
        <f t="shared" si="167"/>
        <v>#VALUE!</v>
      </c>
    </row>
    <row r="2603" spans="10:14" ht="57" customHeight="1" x14ac:dyDescent="0.2">
      <c r="J2603" s="29">
        <f t="shared" si="164"/>
        <v>0</v>
      </c>
      <c r="K2603" s="29">
        <f t="shared" si="165"/>
        <v>0</v>
      </c>
      <c r="L2603" s="24">
        <f t="shared" si="166"/>
        <v>1</v>
      </c>
      <c r="M2603" s="24" t="str">
        <f>VLOOKUP(L2603,mês!A:B,2,0)</f>
        <v>Janeiro</v>
      </c>
      <c r="N2603" s="24" t="e">
        <f t="shared" si="167"/>
        <v>#VALUE!</v>
      </c>
    </row>
    <row r="2604" spans="10:14" ht="57" customHeight="1" x14ac:dyDescent="0.2">
      <c r="J2604" s="29">
        <f t="shared" si="164"/>
        <v>0</v>
      </c>
      <c r="K2604" s="29">
        <f t="shared" si="165"/>
        <v>0</v>
      </c>
      <c r="L2604" s="24">
        <f t="shared" si="166"/>
        <v>1</v>
      </c>
      <c r="M2604" s="24" t="str">
        <f>VLOOKUP(L2604,mês!A:B,2,0)</f>
        <v>Janeiro</v>
      </c>
      <c r="N2604" s="24" t="e">
        <f t="shared" si="167"/>
        <v>#VALUE!</v>
      </c>
    </row>
    <row r="2605" spans="10:14" ht="57" customHeight="1" x14ac:dyDescent="0.2">
      <c r="J2605" s="29">
        <f t="shared" si="164"/>
        <v>0</v>
      </c>
      <c r="K2605" s="29">
        <f t="shared" si="165"/>
        <v>0</v>
      </c>
      <c r="L2605" s="24">
        <f t="shared" si="166"/>
        <v>1</v>
      </c>
      <c r="M2605" s="24" t="str">
        <f>VLOOKUP(L2605,mês!A:B,2,0)</f>
        <v>Janeiro</v>
      </c>
      <c r="N2605" s="24" t="e">
        <f t="shared" si="167"/>
        <v>#VALUE!</v>
      </c>
    </row>
    <row r="2606" spans="10:14" ht="57" customHeight="1" x14ac:dyDescent="0.2">
      <c r="J2606" s="29">
        <f t="shared" si="164"/>
        <v>0</v>
      </c>
      <c r="K2606" s="29">
        <f t="shared" si="165"/>
        <v>0</v>
      </c>
      <c r="L2606" s="24">
        <f t="shared" si="166"/>
        <v>1</v>
      </c>
      <c r="M2606" s="24" t="str">
        <f>VLOOKUP(L2606,mês!A:B,2,0)</f>
        <v>Janeiro</v>
      </c>
      <c r="N2606" s="24" t="e">
        <f t="shared" si="167"/>
        <v>#VALUE!</v>
      </c>
    </row>
    <row r="2607" spans="10:14" ht="57" customHeight="1" x14ac:dyDescent="0.2">
      <c r="J2607" s="29">
        <f t="shared" si="164"/>
        <v>0</v>
      </c>
      <c r="K2607" s="29">
        <f t="shared" si="165"/>
        <v>0</v>
      </c>
      <c r="L2607" s="24">
        <f t="shared" si="166"/>
        <v>1</v>
      </c>
      <c r="M2607" s="24" t="str">
        <f>VLOOKUP(L2607,mês!A:B,2,0)</f>
        <v>Janeiro</v>
      </c>
      <c r="N2607" s="24" t="e">
        <f t="shared" si="167"/>
        <v>#VALUE!</v>
      </c>
    </row>
    <row r="2608" spans="10:14" ht="57" customHeight="1" x14ac:dyDescent="0.2">
      <c r="J2608" s="29">
        <f t="shared" si="164"/>
        <v>0</v>
      </c>
      <c r="K2608" s="29">
        <f t="shared" si="165"/>
        <v>0</v>
      </c>
      <c r="L2608" s="24">
        <f t="shared" si="166"/>
        <v>1</v>
      </c>
      <c r="M2608" s="24" t="str">
        <f>VLOOKUP(L2608,mês!A:B,2,0)</f>
        <v>Janeiro</v>
      </c>
      <c r="N2608" s="24" t="e">
        <f t="shared" si="167"/>
        <v>#VALUE!</v>
      </c>
    </row>
    <row r="2609" spans="10:14" ht="57" customHeight="1" x14ac:dyDescent="0.2">
      <c r="J2609" s="29">
        <f t="shared" si="164"/>
        <v>0</v>
      </c>
      <c r="K2609" s="29">
        <f t="shared" si="165"/>
        <v>0</v>
      </c>
      <c r="L2609" s="24">
        <f t="shared" si="166"/>
        <v>1</v>
      </c>
      <c r="M2609" s="24" t="str">
        <f>VLOOKUP(L2609,mês!A:B,2,0)</f>
        <v>Janeiro</v>
      </c>
      <c r="N2609" s="24" t="e">
        <f t="shared" si="167"/>
        <v>#VALUE!</v>
      </c>
    </row>
    <row r="2610" spans="10:14" ht="57" customHeight="1" x14ac:dyDescent="0.2">
      <c r="J2610" s="29">
        <f t="shared" si="164"/>
        <v>0</v>
      </c>
      <c r="K2610" s="29">
        <f t="shared" si="165"/>
        <v>0</v>
      </c>
      <c r="L2610" s="24">
        <f t="shared" si="166"/>
        <v>1</v>
      </c>
      <c r="M2610" s="24" t="str">
        <f>VLOOKUP(L2610,mês!A:B,2,0)</f>
        <v>Janeiro</v>
      </c>
      <c r="N2610" s="24" t="e">
        <f t="shared" si="167"/>
        <v>#VALUE!</v>
      </c>
    </row>
    <row r="2611" spans="10:14" ht="57" customHeight="1" x14ac:dyDescent="0.2">
      <c r="J2611" s="29">
        <f t="shared" si="164"/>
        <v>0</v>
      </c>
      <c r="K2611" s="29">
        <f t="shared" si="165"/>
        <v>0</v>
      </c>
      <c r="L2611" s="24">
        <f t="shared" si="166"/>
        <v>1</v>
      </c>
      <c r="M2611" s="24" t="str">
        <f>VLOOKUP(L2611,mês!A:B,2,0)</f>
        <v>Janeiro</v>
      </c>
      <c r="N2611" s="24" t="e">
        <f t="shared" si="167"/>
        <v>#VALUE!</v>
      </c>
    </row>
    <row r="2612" spans="10:14" ht="57" customHeight="1" x14ac:dyDescent="0.2">
      <c r="J2612" s="29">
        <f t="shared" si="164"/>
        <v>0</v>
      </c>
      <c r="K2612" s="29">
        <f t="shared" si="165"/>
        <v>0</v>
      </c>
      <c r="L2612" s="24">
        <f t="shared" si="166"/>
        <v>1</v>
      </c>
      <c r="M2612" s="24" t="str">
        <f>VLOOKUP(L2612,mês!A:B,2,0)</f>
        <v>Janeiro</v>
      </c>
      <c r="N2612" s="24" t="e">
        <f t="shared" si="167"/>
        <v>#VALUE!</v>
      </c>
    </row>
    <row r="2613" spans="10:14" ht="57" customHeight="1" x14ac:dyDescent="0.2">
      <c r="J2613" s="29">
        <f t="shared" si="164"/>
        <v>0</v>
      </c>
      <c r="K2613" s="29">
        <f t="shared" si="165"/>
        <v>0</v>
      </c>
      <c r="L2613" s="24">
        <f t="shared" si="166"/>
        <v>1</v>
      </c>
      <c r="M2613" s="24" t="str">
        <f>VLOOKUP(L2613,mês!A:B,2,0)</f>
        <v>Janeiro</v>
      </c>
      <c r="N2613" s="24" t="e">
        <f t="shared" si="167"/>
        <v>#VALUE!</v>
      </c>
    </row>
    <row r="2614" spans="10:14" ht="57" customHeight="1" x14ac:dyDescent="0.2">
      <c r="J2614" s="29">
        <f t="shared" si="164"/>
        <v>0</v>
      </c>
      <c r="K2614" s="29">
        <f t="shared" si="165"/>
        <v>0</v>
      </c>
      <c r="L2614" s="24">
        <f t="shared" si="166"/>
        <v>1</v>
      </c>
      <c r="M2614" s="24" t="str">
        <f>VLOOKUP(L2614,mês!A:B,2,0)</f>
        <v>Janeiro</v>
      </c>
      <c r="N2614" s="24" t="e">
        <f t="shared" si="167"/>
        <v>#VALUE!</v>
      </c>
    </row>
    <row r="2615" spans="10:14" ht="57" customHeight="1" x14ac:dyDescent="0.2">
      <c r="J2615" s="29">
        <f t="shared" si="164"/>
        <v>0</v>
      </c>
      <c r="K2615" s="29">
        <f t="shared" si="165"/>
        <v>0</v>
      </c>
      <c r="L2615" s="24">
        <f t="shared" si="166"/>
        <v>1</v>
      </c>
      <c r="M2615" s="24" t="str">
        <f>VLOOKUP(L2615,mês!A:B,2,0)</f>
        <v>Janeiro</v>
      </c>
      <c r="N2615" s="24" t="e">
        <f t="shared" si="167"/>
        <v>#VALUE!</v>
      </c>
    </row>
    <row r="2616" spans="10:14" ht="57" customHeight="1" x14ac:dyDescent="0.2">
      <c r="J2616" s="29">
        <f t="shared" si="164"/>
        <v>0</v>
      </c>
      <c r="K2616" s="29">
        <f t="shared" si="165"/>
        <v>0</v>
      </c>
      <c r="L2616" s="24">
        <f t="shared" si="166"/>
        <v>1</v>
      </c>
      <c r="M2616" s="24" t="str">
        <f>VLOOKUP(L2616,mês!A:B,2,0)</f>
        <v>Janeiro</v>
      </c>
      <c r="N2616" s="24" t="e">
        <f t="shared" si="167"/>
        <v>#VALUE!</v>
      </c>
    </row>
    <row r="2617" spans="10:14" ht="57" customHeight="1" x14ac:dyDescent="0.2">
      <c r="J2617" s="29">
        <f t="shared" si="164"/>
        <v>0</v>
      </c>
      <c r="K2617" s="29">
        <f t="shared" si="165"/>
        <v>0</v>
      </c>
      <c r="L2617" s="24">
        <f t="shared" si="166"/>
        <v>1</v>
      </c>
      <c r="M2617" s="24" t="str">
        <f>VLOOKUP(L2617,mês!A:B,2,0)</f>
        <v>Janeiro</v>
      </c>
      <c r="N2617" s="24" t="e">
        <f t="shared" si="167"/>
        <v>#VALUE!</v>
      </c>
    </row>
    <row r="2618" spans="10:14" ht="57" customHeight="1" x14ac:dyDescent="0.2">
      <c r="J2618" s="29">
        <f t="shared" si="164"/>
        <v>0</v>
      </c>
      <c r="K2618" s="29">
        <f t="shared" si="165"/>
        <v>0</v>
      </c>
      <c r="L2618" s="24">
        <f t="shared" si="166"/>
        <v>1</v>
      </c>
      <c r="M2618" s="24" t="str">
        <f>VLOOKUP(L2618,mês!A:B,2,0)</f>
        <v>Janeiro</v>
      </c>
      <c r="N2618" s="24" t="e">
        <f t="shared" si="167"/>
        <v>#VALUE!</v>
      </c>
    </row>
    <row r="2619" spans="10:14" ht="57" customHeight="1" x14ac:dyDescent="0.2">
      <c r="J2619" s="29">
        <f t="shared" si="164"/>
        <v>0</v>
      </c>
      <c r="K2619" s="29">
        <f t="shared" si="165"/>
        <v>0</v>
      </c>
      <c r="L2619" s="24">
        <f t="shared" si="166"/>
        <v>1</v>
      </c>
      <c r="M2619" s="24" t="str">
        <f>VLOOKUP(L2619,mês!A:B,2,0)</f>
        <v>Janeiro</v>
      </c>
      <c r="N2619" s="24" t="e">
        <f t="shared" si="167"/>
        <v>#VALUE!</v>
      </c>
    </row>
    <row r="2620" spans="10:14" ht="57" customHeight="1" x14ac:dyDescent="0.2">
      <c r="J2620" s="29">
        <f t="shared" si="164"/>
        <v>0</v>
      </c>
      <c r="K2620" s="29">
        <f t="shared" si="165"/>
        <v>0</v>
      </c>
      <c r="L2620" s="24">
        <f t="shared" si="166"/>
        <v>1</v>
      </c>
      <c r="M2620" s="24" t="str">
        <f>VLOOKUP(L2620,mês!A:B,2,0)</f>
        <v>Janeiro</v>
      </c>
      <c r="N2620" s="24" t="e">
        <f t="shared" si="167"/>
        <v>#VALUE!</v>
      </c>
    </row>
    <row r="2621" spans="10:14" ht="57" customHeight="1" x14ac:dyDescent="0.2">
      <c r="J2621" s="29">
        <f t="shared" ref="J2621:J2684" si="168">IF(G2621="Não",0,H2621)</f>
        <v>0</v>
      </c>
      <c r="K2621" s="29">
        <f t="shared" ref="K2621:K2684" si="169">IF(G2621="Não",H2621,0)</f>
        <v>0</v>
      </c>
      <c r="L2621" s="24">
        <f t="shared" ref="L2621:L2684" si="170">MONTH(B2621)</f>
        <v>1</v>
      </c>
      <c r="M2621" s="24" t="str">
        <f>VLOOKUP(L2621,mês!A:B,2,0)</f>
        <v>Janeiro</v>
      </c>
      <c r="N2621" s="24" t="e">
        <f t="shared" ref="N2621:N2684" si="171">LEFT(A2621,SEARCH("-",A2621)-1)</f>
        <v>#VALUE!</v>
      </c>
    </row>
    <row r="2622" spans="10:14" ht="57" customHeight="1" x14ac:dyDescent="0.2">
      <c r="J2622" s="29">
        <f t="shared" si="168"/>
        <v>0</v>
      </c>
      <c r="K2622" s="29">
        <f t="shared" si="169"/>
        <v>0</v>
      </c>
      <c r="L2622" s="24">
        <f t="shared" si="170"/>
        <v>1</v>
      </c>
      <c r="M2622" s="24" t="str">
        <f>VLOOKUP(L2622,mês!A:B,2,0)</f>
        <v>Janeiro</v>
      </c>
      <c r="N2622" s="24" t="e">
        <f t="shared" si="171"/>
        <v>#VALUE!</v>
      </c>
    </row>
    <row r="2623" spans="10:14" ht="57" customHeight="1" x14ac:dyDescent="0.2">
      <c r="J2623" s="29">
        <f t="shared" si="168"/>
        <v>0</v>
      </c>
      <c r="K2623" s="29">
        <f t="shared" si="169"/>
        <v>0</v>
      </c>
      <c r="L2623" s="24">
        <f t="shared" si="170"/>
        <v>1</v>
      </c>
      <c r="M2623" s="24" t="str">
        <f>VLOOKUP(L2623,mês!A:B,2,0)</f>
        <v>Janeiro</v>
      </c>
      <c r="N2623" s="24" t="e">
        <f t="shared" si="171"/>
        <v>#VALUE!</v>
      </c>
    </row>
    <row r="2624" spans="10:14" ht="57" customHeight="1" x14ac:dyDescent="0.2">
      <c r="J2624" s="29">
        <f t="shared" si="168"/>
        <v>0</v>
      </c>
      <c r="K2624" s="29">
        <f t="shared" si="169"/>
        <v>0</v>
      </c>
      <c r="L2624" s="24">
        <f t="shared" si="170"/>
        <v>1</v>
      </c>
      <c r="M2624" s="24" t="str">
        <f>VLOOKUP(L2624,mês!A:B,2,0)</f>
        <v>Janeiro</v>
      </c>
      <c r="N2624" s="24" t="e">
        <f t="shared" si="171"/>
        <v>#VALUE!</v>
      </c>
    </row>
    <row r="2625" spans="10:14" ht="57" customHeight="1" x14ac:dyDescent="0.2">
      <c r="J2625" s="29">
        <f t="shared" si="168"/>
        <v>0</v>
      </c>
      <c r="K2625" s="29">
        <f t="shared" si="169"/>
        <v>0</v>
      </c>
      <c r="L2625" s="24">
        <f t="shared" si="170"/>
        <v>1</v>
      </c>
      <c r="M2625" s="24" t="str">
        <f>VLOOKUP(L2625,mês!A:B,2,0)</f>
        <v>Janeiro</v>
      </c>
      <c r="N2625" s="24" t="e">
        <f t="shared" si="171"/>
        <v>#VALUE!</v>
      </c>
    </row>
    <row r="2626" spans="10:14" ht="57" customHeight="1" x14ac:dyDescent="0.2">
      <c r="J2626" s="29">
        <f t="shared" si="168"/>
        <v>0</v>
      </c>
      <c r="K2626" s="29">
        <f t="shared" si="169"/>
        <v>0</v>
      </c>
      <c r="L2626" s="24">
        <f t="shared" si="170"/>
        <v>1</v>
      </c>
      <c r="M2626" s="24" t="str">
        <f>VLOOKUP(L2626,mês!A:B,2,0)</f>
        <v>Janeiro</v>
      </c>
      <c r="N2626" s="24" t="e">
        <f t="shared" si="171"/>
        <v>#VALUE!</v>
      </c>
    </row>
    <row r="2627" spans="10:14" ht="57" customHeight="1" x14ac:dyDescent="0.2">
      <c r="J2627" s="29">
        <f t="shared" si="168"/>
        <v>0</v>
      </c>
      <c r="K2627" s="29">
        <f t="shared" si="169"/>
        <v>0</v>
      </c>
      <c r="L2627" s="24">
        <f t="shared" si="170"/>
        <v>1</v>
      </c>
      <c r="M2627" s="24" t="str">
        <f>VLOOKUP(L2627,mês!A:B,2,0)</f>
        <v>Janeiro</v>
      </c>
      <c r="N2627" s="24" t="e">
        <f t="shared" si="171"/>
        <v>#VALUE!</v>
      </c>
    </row>
    <row r="2628" spans="10:14" ht="57" customHeight="1" x14ac:dyDescent="0.2">
      <c r="J2628" s="29">
        <f t="shared" si="168"/>
        <v>0</v>
      </c>
      <c r="K2628" s="29">
        <f t="shared" si="169"/>
        <v>0</v>
      </c>
      <c r="L2628" s="24">
        <f t="shared" si="170"/>
        <v>1</v>
      </c>
      <c r="M2628" s="24" t="str">
        <f>VLOOKUP(L2628,mês!A:B,2,0)</f>
        <v>Janeiro</v>
      </c>
      <c r="N2628" s="24" t="e">
        <f t="shared" si="171"/>
        <v>#VALUE!</v>
      </c>
    </row>
    <row r="2629" spans="10:14" ht="57" customHeight="1" x14ac:dyDescent="0.2">
      <c r="J2629" s="29">
        <f t="shared" si="168"/>
        <v>0</v>
      </c>
      <c r="K2629" s="29">
        <f t="shared" si="169"/>
        <v>0</v>
      </c>
      <c r="L2629" s="24">
        <f t="shared" si="170"/>
        <v>1</v>
      </c>
      <c r="M2629" s="24" t="str">
        <f>VLOOKUP(L2629,mês!A:B,2,0)</f>
        <v>Janeiro</v>
      </c>
      <c r="N2629" s="24" t="e">
        <f t="shared" si="171"/>
        <v>#VALUE!</v>
      </c>
    </row>
    <row r="2630" spans="10:14" ht="57" customHeight="1" x14ac:dyDescent="0.2">
      <c r="J2630" s="29">
        <f t="shared" si="168"/>
        <v>0</v>
      </c>
      <c r="K2630" s="29">
        <f t="shared" si="169"/>
        <v>0</v>
      </c>
      <c r="L2630" s="24">
        <f t="shared" si="170"/>
        <v>1</v>
      </c>
      <c r="M2630" s="24" t="str">
        <f>VLOOKUP(L2630,mês!A:B,2,0)</f>
        <v>Janeiro</v>
      </c>
      <c r="N2630" s="24" t="e">
        <f t="shared" si="171"/>
        <v>#VALUE!</v>
      </c>
    </row>
    <row r="2631" spans="10:14" ht="57" customHeight="1" x14ac:dyDescent="0.2">
      <c r="J2631" s="29">
        <f t="shared" si="168"/>
        <v>0</v>
      </c>
      <c r="K2631" s="29">
        <f t="shared" si="169"/>
        <v>0</v>
      </c>
      <c r="L2631" s="24">
        <f t="shared" si="170"/>
        <v>1</v>
      </c>
      <c r="M2631" s="24" t="str">
        <f>VLOOKUP(L2631,mês!A:B,2,0)</f>
        <v>Janeiro</v>
      </c>
      <c r="N2631" s="24" t="e">
        <f t="shared" si="171"/>
        <v>#VALUE!</v>
      </c>
    </row>
    <row r="2632" spans="10:14" ht="57" customHeight="1" x14ac:dyDescent="0.2">
      <c r="J2632" s="29">
        <f t="shared" si="168"/>
        <v>0</v>
      </c>
      <c r="K2632" s="29">
        <f t="shared" si="169"/>
        <v>0</v>
      </c>
      <c r="L2632" s="24">
        <f t="shared" si="170"/>
        <v>1</v>
      </c>
      <c r="M2632" s="24" t="str">
        <f>VLOOKUP(L2632,mês!A:B,2,0)</f>
        <v>Janeiro</v>
      </c>
      <c r="N2632" s="24" t="e">
        <f t="shared" si="171"/>
        <v>#VALUE!</v>
      </c>
    </row>
    <row r="2633" spans="10:14" ht="57" customHeight="1" x14ac:dyDescent="0.2">
      <c r="J2633" s="29">
        <f t="shared" si="168"/>
        <v>0</v>
      </c>
      <c r="K2633" s="29">
        <f t="shared" si="169"/>
        <v>0</v>
      </c>
      <c r="L2633" s="24">
        <f t="shared" si="170"/>
        <v>1</v>
      </c>
      <c r="M2633" s="24" t="str">
        <f>VLOOKUP(L2633,mês!A:B,2,0)</f>
        <v>Janeiro</v>
      </c>
      <c r="N2633" s="24" t="e">
        <f t="shared" si="171"/>
        <v>#VALUE!</v>
      </c>
    </row>
    <row r="2634" spans="10:14" ht="57" customHeight="1" x14ac:dyDescent="0.2">
      <c r="J2634" s="29">
        <f t="shared" si="168"/>
        <v>0</v>
      </c>
      <c r="K2634" s="29">
        <f t="shared" si="169"/>
        <v>0</v>
      </c>
      <c r="L2634" s="24">
        <f t="shared" si="170"/>
        <v>1</v>
      </c>
      <c r="M2634" s="24" t="str">
        <f>VLOOKUP(L2634,mês!A:B,2,0)</f>
        <v>Janeiro</v>
      </c>
      <c r="N2634" s="24" t="e">
        <f t="shared" si="171"/>
        <v>#VALUE!</v>
      </c>
    </row>
    <row r="2635" spans="10:14" ht="57" customHeight="1" x14ac:dyDescent="0.2">
      <c r="J2635" s="29">
        <f t="shared" si="168"/>
        <v>0</v>
      </c>
      <c r="K2635" s="29">
        <f t="shared" si="169"/>
        <v>0</v>
      </c>
      <c r="L2635" s="24">
        <f t="shared" si="170"/>
        <v>1</v>
      </c>
      <c r="M2635" s="24" t="str">
        <f>VLOOKUP(L2635,mês!A:B,2,0)</f>
        <v>Janeiro</v>
      </c>
      <c r="N2635" s="24" t="e">
        <f t="shared" si="171"/>
        <v>#VALUE!</v>
      </c>
    </row>
    <row r="2636" spans="10:14" ht="57" customHeight="1" x14ac:dyDescent="0.2">
      <c r="J2636" s="29">
        <f t="shared" si="168"/>
        <v>0</v>
      </c>
      <c r="K2636" s="29">
        <f t="shared" si="169"/>
        <v>0</v>
      </c>
      <c r="L2636" s="24">
        <f t="shared" si="170"/>
        <v>1</v>
      </c>
      <c r="M2636" s="24" t="str">
        <f>VLOOKUP(L2636,mês!A:B,2,0)</f>
        <v>Janeiro</v>
      </c>
      <c r="N2636" s="24" t="e">
        <f t="shared" si="171"/>
        <v>#VALUE!</v>
      </c>
    </row>
    <row r="2637" spans="10:14" ht="57" customHeight="1" x14ac:dyDescent="0.2">
      <c r="J2637" s="29">
        <f t="shared" si="168"/>
        <v>0</v>
      </c>
      <c r="K2637" s="29">
        <f t="shared" si="169"/>
        <v>0</v>
      </c>
      <c r="L2637" s="24">
        <f t="shared" si="170"/>
        <v>1</v>
      </c>
      <c r="M2637" s="24" t="str">
        <f>VLOOKUP(L2637,mês!A:B,2,0)</f>
        <v>Janeiro</v>
      </c>
      <c r="N2637" s="24" t="e">
        <f t="shared" si="171"/>
        <v>#VALUE!</v>
      </c>
    </row>
    <row r="2638" spans="10:14" ht="57" customHeight="1" x14ac:dyDescent="0.2">
      <c r="J2638" s="29">
        <f t="shared" si="168"/>
        <v>0</v>
      </c>
      <c r="K2638" s="29">
        <f t="shared" si="169"/>
        <v>0</v>
      </c>
      <c r="L2638" s="24">
        <f t="shared" si="170"/>
        <v>1</v>
      </c>
      <c r="M2638" s="24" t="str">
        <f>VLOOKUP(L2638,mês!A:B,2,0)</f>
        <v>Janeiro</v>
      </c>
      <c r="N2638" s="24" t="e">
        <f t="shared" si="171"/>
        <v>#VALUE!</v>
      </c>
    </row>
    <row r="2639" spans="10:14" ht="57" customHeight="1" x14ac:dyDescent="0.2">
      <c r="J2639" s="29">
        <f t="shared" si="168"/>
        <v>0</v>
      </c>
      <c r="K2639" s="29">
        <f t="shared" si="169"/>
        <v>0</v>
      </c>
      <c r="L2639" s="24">
        <f t="shared" si="170"/>
        <v>1</v>
      </c>
      <c r="M2639" s="24" t="str">
        <f>VLOOKUP(L2639,mês!A:B,2,0)</f>
        <v>Janeiro</v>
      </c>
      <c r="N2639" s="24" t="e">
        <f t="shared" si="171"/>
        <v>#VALUE!</v>
      </c>
    </row>
    <row r="2640" spans="10:14" ht="57" customHeight="1" x14ac:dyDescent="0.2">
      <c r="J2640" s="29">
        <f t="shared" si="168"/>
        <v>0</v>
      </c>
      <c r="K2640" s="29">
        <f t="shared" si="169"/>
        <v>0</v>
      </c>
      <c r="L2640" s="24">
        <f t="shared" si="170"/>
        <v>1</v>
      </c>
      <c r="M2640" s="24" t="str">
        <f>VLOOKUP(L2640,mês!A:B,2,0)</f>
        <v>Janeiro</v>
      </c>
      <c r="N2640" s="24" t="e">
        <f t="shared" si="171"/>
        <v>#VALUE!</v>
      </c>
    </row>
    <row r="2641" spans="10:14" ht="57" customHeight="1" x14ac:dyDescent="0.2">
      <c r="J2641" s="29">
        <f t="shared" si="168"/>
        <v>0</v>
      </c>
      <c r="K2641" s="29">
        <f t="shared" si="169"/>
        <v>0</v>
      </c>
      <c r="L2641" s="24">
        <f t="shared" si="170"/>
        <v>1</v>
      </c>
      <c r="M2641" s="24" t="str">
        <f>VLOOKUP(L2641,mês!A:B,2,0)</f>
        <v>Janeiro</v>
      </c>
      <c r="N2641" s="24" t="e">
        <f t="shared" si="171"/>
        <v>#VALUE!</v>
      </c>
    </row>
    <row r="2642" spans="10:14" ht="57" customHeight="1" x14ac:dyDescent="0.2">
      <c r="J2642" s="29">
        <f t="shared" si="168"/>
        <v>0</v>
      </c>
      <c r="K2642" s="29">
        <f t="shared" si="169"/>
        <v>0</v>
      </c>
      <c r="L2642" s="24">
        <f t="shared" si="170"/>
        <v>1</v>
      </c>
      <c r="M2642" s="24" t="str">
        <f>VLOOKUP(L2642,mês!A:B,2,0)</f>
        <v>Janeiro</v>
      </c>
      <c r="N2642" s="24" t="e">
        <f t="shared" si="171"/>
        <v>#VALUE!</v>
      </c>
    </row>
    <row r="2643" spans="10:14" ht="57" customHeight="1" x14ac:dyDescent="0.2">
      <c r="J2643" s="29">
        <f t="shared" si="168"/>
        <v>0</v>
      </c>
      <c r="K2643" s="29">
        <f t="shared" si="169"/>
        <v>0</v>
      </c>
      <c r="L2643" s="24">
        <f t="shared" si="170"/>
        <v>1</v>
      </c>
      <c r="M2643" s="24" t="str">
        <f>VLOOKUP(L2643,mês!A:B,2,0)</f>
        <v>Janeiro</v>
      </c>
      <c r="N2643" s="24" t="e">
        <f t="shared" si="171"/>
        <v>#VALUE!</v>
      </c>
    </row>
    <row r="2644" spans="10:14" ht="57" customHeight="1" x14ac:dyDescent="0.2">
      <c r="J2644" s="29">
        <f t="shared" si="168"/>
        <v>0</v>
      </c>
      <c r="K2644" s="29">
        <f t="shared" si="169"/>
        <v>0</v>
      </c>
      <c r="L2644" s="24">
        <f t="shared" si="170"/>
        <v>1</v>
      </c>
      <c r="M2644" s="24" t="str">
        <f>VLOOKUP(L2644,mês!A:B,2,0)</f>
        <v>Janeiro</v>
      </c>
      <c r="N2644" s="24" t="e">
        <f t="shared" si="171"/>
        <v>#VALUE!</v>
      </c>
    </row>
    <row r="2645" spans="10:14" ht="57" customHeight="1" x14ac:dyDescent="0.2">
      <c r="J2645" s="29">
        <f t="shared" si="168"/>
        <v>0</v>
      </c>
      <c r="K2645" s="29">
        <f t="shared" si="169"/>
        <v>0</v>
      </c>
      <c r="L2645" s="24">
        <f t="shared" si="170"/>
        <v>1</v>
      </c>
      <c r="M2645" s="24" t="str">
        <f>VLOOKUP(L2645,mês!A:B,2,0)</f>
        <v>Janeiro</v>
      </c>
      <c r="N2645" s="24" t="e">
        <f t="shared" si="171"/>
        <v>#VALUE!</v>
      </c>
    </row>
    <row r="2646" spans="10:14" ht="57" customHeight="1" x14ac:dyDescent="0.2">
      <c r="J2646" s="29">
        <f t="shared" si="168"/>
        <v>0</v>
      </c>
      <c r="K2646" s="29">
        <f t="shared" si="169"/>
        <v>0</v>
      </c>
      <c r="L2646" s="24">
        <f t="shared" si="170"/>
        <v>1</v>
      </c>
      <c r="M2646" s="24" t="str">
        <f>VLOOKUP(L2646,mês!A:B,2,0)</f>
        <v>Janeiro</v>
      </c>
      <c r="N2646" s="24" t="e">
        <f t="shared" si="171"/>
        <v>#VALUE!</v>
      </c>
    </row>
    <row r="2647" spans="10:14" ht="57" customHeight="1" x14ac:dyDescent="0.2">
      <c r="J2647" s="29">
        <f t="shared" si="168"/>
        <v>0</v>
      </c>
      <c r="K2647" s="29">
        <f t="shared" si="169"/>
        <v>0</v>
      </c>
      <c r="L2647" s="24">
        <f t="shared" si="170"/>
        <v>1</v>
      </c>
      <c r="M2647" s="24" t="str">
        <f>VLOOKUP(L2647,mês!A:B,2,0)</f>
        <v>Janeiro</v>
      </c>
      <c r="N2647" s="24" t="e">
        <f t="shared" si="171"/>
        <v>#VALUE!</v>
      </c>
    </row>
    <row r="2648" spans="10:14" ht="57" customHeight="1" x14ac:dyDescent="0.2">
      <c r="J2648" s="29">
        <f t="shared" si="168"/>
        <v>0</v>
      </c>
      <c r="K2648" s="29">
        <f t="shared" si="169"/>
        <v>0</v>
      </c>
      <c r="L2648" s="24">
        <f t="shared" si="170"/>
        <v>1</v>
      </c>
      <c r="M2648" s="24" t="str">
        <f>VLOOKUP(L2648,mês!A:B,2,0)</f>
        <v>Janeiro</v>
      </c>
      <c r="N2648" s="24" t="e">
        <f t="shared" si="171"/>
        <v>#VALUE!</v>
      </c>
    </row>
    <row r="2649" spans="10:14" ht="57" customHeight="1" x14ac:dyDescent="0.2">
      <c r="J2649" s="29">
        <f t="shared" si="168"/>
        <v>0</v>
      </c>
      <c r="K2649" s="29">
        <f t="shared" si="169"/>
        <v>0</v>
      </c>
      <c r="L2649" s="24">
        <f t="shared" si="170"/>
        <v>1</v>
      </c>
      <c r="M2649" s="24" t="str">
        <f>VLOOKUP(L2649,mês!A:B,2,0)</f>
        <v>Janeiro</v>
      </c>
      <c r="N2649" s="24" t="e">
        <f t="shared" si="171"/>
        <v>#VALUE!</v>
      </c>
    </row>
    <row r="2650" spans="10:14" ht="57" customHeight="1" x14ac:dyDescent="0.2">
      <c r="J2650" s="29">
        <f t="shared" si="168"/>
        <v>0</v>
      </c>
      <c r="K2650" s="29">
        <f t="shared" si="169"/>
        <v>0</v>
      </c>
      <c r="L2650" s="24">
        <f t="shared" si="170"/>
        <v>1</v>
      </c>
      <c r="M2650" s="24" t="str">
        <f>VLOOKUP(L2650,mês!A:B,2,0)</f>
        <v>Janeiro</v>
      </c>
      <c r="N2650" s="24" t="e">
        <f t="shared" si="171"/>
        <v>#VALUE!</v>
      </c>
    </row>
    <row r="2651" spans="10:14" ht="57" customHeight="1" x14ac:dyDescent="0.2">
      <c r="J2651" s="29">
        <f t="shared" si="168"/>
        <v>0</v>
      </c>
      <c r="K2651" s="29">
        <f t="shared" si="169"/>
        <v>0</v>
      </c>
      <c r="L2651" s="24">
        <f t="shared" si="170"/>
        <v>1</v>
      </c>
      <c r="M2651" s="24" t="str">
        <f>VLOOKUP(L2651,mês!A:B,2,0)</f>
        <v>Janeiro</v>
      </c>
      <c r="N2651" s="24" t="e">
        <f t="shared" si="171"/>
        <v>#VALUE!</v>
      </c>
    </row>
    <row r="2652" spans="10:14" ht="57" customHeight="1" x14ac:dyDescent="0.2">
      <c r="J2652" s="29">
        <f t="shared" si="168"/>
        <v>0</v>
      </c>
      <c r="K2652" s="29">
        <f t="shared" si="169"/>
        <v>0</v>
      </c>
      <c r="L2652" s="24">
        <f t="shared" si="170"/>
        <v>1</v>
      </c>
      <c r="M2652" s="24" t="str">
        <f>VLOOKUP(L2652,mês!A:B,2,0)</f>
        <v>Janeiro</v>
      </c>
      <c r="N2652" s="24" t="e">
        <f t="shared" si="171"/>
        <v>#VALUE!</v>
      </c>
    </row>
    <row r="2653" spans="10:14" ht="57" customHeight="1" x14ac:dyDescent="0.2">
      <c r="J2653" s="29">
        <f t="shared" si="168"/>
        <v>0</v>
      </c>
      <c r="K2653" s="29">
        <f t="shared" si="169"/>
        <v>0</v>
      </c>
      <c r="L2653" s="24">
        <f t="shared" si="170"/>
        <v>1</v>
      </c>
      <c r="M2653" s="24" t="str">
        <f>VLOOKUP(L2653,mês!A:B,2,0)</f>
        <v>Janeiro</v>
      </c>
      <c r="N2653" s="24" t="e">
        <f t="shared" si="171"/>
        <v>#VALUE!</v>
      </c>
    </row>
    <row r="2654" spans="10:14" ht="57" customHeight="1" x14ac:dyDescent="0.2">
      <c r="J2654" s="29">
        <f t="shared" si="168"/>
        <v>0</v>
      </c>
      <c r="K2654" s="29">
        <f t="shared" si="169"/>
        <v>0</v>
      </c>
      <c r="L2654" s="24">
        <f t="shared" si="170"/>
        <v>1</v>
      </c>
      <c r="M2654" s="24" t="str">
        <f>VLOOKUP(L2654,mês!A:B,2,0)</f>
        <v>Janeiro</v>
      </c>
      <c r="N2654" s="24" t="e">
        <f t="shared" si="171"/>
        <v>#VALUE!</v>
      </c>
    </row>
    <row r="2655" spans="10:14" ht="57" customHeight="1" x14ac:dyDescent="0.2">
      <c r="J2655" s="29">
        <f t="shared" si="168"/>
        <v>0</v>
      </c>
      <c r="K2655" s="29">
        <f t="shared" si="169"/>
        <v>0</v>
      </c>
      <c r="L2655" s="24">
        <f t="shared" si="170"/>
        <v>1</v>
      </c>
      <c r="M2655" s="24" t="str">
        <f>VLOOKUP(L2655,mês!A:B,2,0)</f>
        <v>Janeiro</v>
      </c>
      <c r="N2655" s="24" t="e">
        <f t="shared" si="171"/>
        <v>#VALUE!</v>
      </c>
    </row>
    <row r="2656" spans="10:14" ht="57" customHeight="1" x14ac:dyDescent="0.2">
      <c r="J2656" s="29">
        <f t="shared" si="168"/>
        <v>0</v>
      </c>
      <c r="K2656" s="29">
        <f t="shared" si="169"/>
        <v>0</v>
      </c>
      <c r="L2656" s="24">
        <f t="shared" si="170"/>
        <v>1</v>
      </c>
      <c r="M2656" s="24" t="str">
        <f>VLOOKUP(L2656,mês!A:B,2,0)</f>
        <v>Janeiro</v>
      </c>
      <c r="N2656" s="24" t="e">
        <f t="shared" si="171"/>
        <v>#VALUE!</v>
      </c>
    </row>
    <row r="2657" spans="10:14" ht="57" customHeight="1" x14ac:dyDescent="0.2">
      <c r="J2657" s="29">
        <f t="shared" si="168"/>
        <v>0</v>
      </c>
      <c r="K2657" s="29">
        <f t="shared" si="169"/>
        <v>0</v>
      </c>
      <c r="L2657" s="24">
        <f t="shared" si="170"/>
        <v>1</v>
      </c>
      <c r="M2657" s="24" t="str">
        <f>VLOOKUP(L2657,mês!A:B,2,0)</f>
        <v>Janeiro</v>
      </c>
      <c r="N2657" s="24" t="e">
        <f t="shared" si="171"/>
        <v>#VALUE!</v>
      </c>
    </row>
    <row r="2658" spans="10:14" ht="57" customHeight="1" x14ac:dyDescent="0.2">
      <c r="J2658" s="29">
        <f t="shared" si="168"/>
        <v>0</v>
      </c>
      <c r="K2658" s="29">
        <f t="shared" si="169"/>
        <v>0</v>
      </c>
      <c r="L2658" s="24">
        <f t="shared" si="170"/>
        <v>1</v>
      </c>
      <c r="M2658" s="24" t="str">
        <f>VLOOKUP(L2658,mês!A:B,2,0)</f>
        <v>Janeiro</v>
      </c>
      <c r="N2658" s="24" t="e">
        <f t="shared" si="171"/>
        <v>#VALUE!</v>
      </c>
    </row>
    <row r="2659" spans="10:14" ht="57" customHeight="1" x14ac:dyDescent="0.2">
      <c r="J2659" s="29">
        <f t="shared" si="168"/>
        <v>0</v>
      </c>
      <c r="K2659" s="29">
        <f t="shared" si="169"/>
        <v>0</v>
      </c>
      <c r="L2659" s="24">
        <f t="shared" si="170"/>
        <v>1</v>
      </c>
      <c r="M2659" s="24" t="str">
        <f>VLOOKUP(L2659,mês!A:B,2,0)</f>
        <v>Janeiro</v>
      </c>
      <c r="N2659" s="24" t="e">
        <f t="shared" si="171"/>
        <v>#VALUE!</v>
      </c>
    </row>
    <row r="2660" spans="10:14" ht="57" customHeight="1" x14ac:dyDescent="0.2">
      <c r="J2660" s="29">
        <f t="shared" si="168"/>
        <v>0</v>
      </c>
      <c r="K2660" s="29">
        <f t="shared" si="169"/>
        <v>0</v>
      </c>
      <c r="L2660" s="24">
        <f t="shared" si="170"/>
        <v>1</v>
      </c>
      <c r="M2660" s="24" t="str">
        <f>VLOOKUP(L2660,mês!A:B,2,0)</f>
        <v>Janeiro</v>
      </c>
      <c r="N2660" s="24" t="e">
        <f t="shared" si="171"/>
        <v>#VALUE!</v>
      </c>
    </row>
    <row r="2661" spans="10:14" ht="57" customHeight="1" x14ac:dyDescent="0.2">
      <c r="J2661" s="29">
        <f t="shared" si="168"/>
        <v>0</v>
      </c>
      <c r="K2661" s="29">
        <f t="shared" si="169"/>
        <v>0</v>
      </c>
      <c r="L2661" s="24">
        <f t="shared" si="170"/>
        <v>1</v>
      </c>
      <c r="M2661" s="24" t="str">
        <f>VLOOKUP(L2661,mês!A:B,2,0)</f>
        <v>Janeiro</v>
      </c>
      <c r="N2661" s="24" t="e">
        <f t="shared" si="171"/>
        <v>#VALUE!</v>
      </c>
    </row>
    <row r="2662" spans="10:14" ht="57" customHeight="1" x14ac:dyDescent="0.2">
      <c r="J2662" s="29">
        <f t="shared" si="168"/>
        <v>0</v>
      </c>
      <c r="K2662" s="29">
        <f t="shared" si="169"/>
        <v>0</v>
      </c>
      <c r="L2662" s="24">
        <f t="shared" si="170"/>
        <v>1</v>
      </c>
      <c r="M2662" s="24" t="str">
        <f>VLOOKUP(L2662,mês!A:B,2,0)</f>
        <v>Janeiro</v>
      </c>
      <c r="N2662" s="24" t="e">
        <f t="shared" si="171"/>
        <v>#VALUE!</v>
      </c>
    </row>
    <row r="2663" spans="10:14" ht="57" customHeight="1" x14ac:dyDescent="0.2">
      <c r="J2663" s="29">
        <f t="shared" si="168"/>
        <v>0</v>
      </c>
      <c r="K2663" s="29">
        <f t="shared" si="169"/>
        <v>0</v>
      </c>
      <c r="L2663" s="24">
        <f t="shared" si="170"/>
        <v>1</v>
      </c>
      <c r="M2663" s="24" t="str">
        <f>VLOOKUP(L2663,mês!A:B,2,0)</f>
        <v>Janeiro</v>
      </c>
      <c r="N2663" s="24" t="e">
        <f t="shared" si="171"/>
        <v>#VALUE!</v>
      </c>
    </row>
    <row r="2664" spans="10:14" ht="57" customHeight="1" x14ac:dyDescent="0.2">
      <c r="J2664" s="29">
        <f t="shared" si="168"/>
        <v>0</v>
      </c>
      <c r="K2664" s="29">
        <f t="shared" si="169"/>
        <v>0</v>
      </c>
      <c r="L2664" s="24">
        <f t="shared" si="170"/>
        <v>1</v>
      </c>
      <c r="M2664" s="24" t="str">
        <f>VLOOKUP(L2664,mês!A:B,2,0)</f>
        <v>Janeiro</v>
      </c>
      <c r="N2664" s="24" t="e">
        <f t="shared" si="171"/>
        <v>#VALUE!</v>
      </c>
    </row>
    <row r="2665" spans="10:14" ht="57" customHeight="1" x14ac:dyDescent="0.2">
      <c r="J2665" s="29">
        <f t="shared" si="168"/>
        <v>0</v>
      </c>
      <c r="K2665" s="29">
        <f t="shared" si="169"/>
        <v>0</v>
      </c>
      <c r="L2665" s="24">
        <f t="shared" si="170"/>
        <v>1</v>
      </c>
      <c r="M2665" s="24" t="str">
        <f>VLOOKUP(L2665,mês!A:B,2,0)</f>
        <v>Janeiro</v>
      </c>
      <c r="N2665" s="24" t="e">
        <f t="shared" si="171"/>
        <v>#VALUE!</v>
      </c>
    </row>
    <row r="2666" spans="10:14" ht="57" customHeight="1" x14ac:dyDescent="0.2">
      <c r="J2666" s="29">
        <f t="shared" si="168"/>
        <v>0</v>
      </c>
      <c r="K2666" s="29">
        <f t="shared" si="169"/>
        <v>0</v>
      </c>
      <c r="L2666" s="24">
        <f t="shared" si="170"/>
        <v>1</v>
      </c>
      <c r="M2666" s="24" t="str">
        <f>VLOOKUP(L2666,mês!A:B,2,0)</f>
        <v>Janeiro</v>
      </c>
      <c r="N2666" s="24" t="e">
        <f t="shared" si="171"/>
        <v>#VALUE!</v>
      </c>
    </row>
    <row r="2667" spans="10:14" ht="57" customHeight="1" x14ac:dyDescent="0.2">
      <c r="J2667" s="29">
        <f t="shared" si="168"/>
        <v>0</v>
      </c>
      <c r="K2667" s="29">
        <f t="shared" si="169"/>
        <v>0</v>
      </c>
      <c r="L2667" s="24">
        <f t="shared" si="170"/>
        <v>1</v>
      </c>
      <c r="M2667" s="24" t="str">
        <f>VLOOKUP(L2667,mês!A:B,2,0)</f>
        <v>Janeiro</v>
      </c>
      <c r="N2667" s="24" t="e">
        <f t="shared" si="171"/>
        <v>#VALUE!</v>
      </c>
    </row>
    <row r="2668" spans="10:14" ht="57" customHeight="1" x14ac:dyDescent="0.2">
      <c r="J2668" s="29">
        <f t="shared" si="168"/>
        <v>0</v>
      </c>
      <c r="K2668" s="29">
        <f t="shared" si="169"/>
        <v>0</v>
      </c>
      <c r="L2668" s="24">
        <f t="shared" si="170"/>
        <v>1</v>
      </c>
      <c r="M2668" s="24" t="str">
        <f>VLOOKUP(L2668,mês!A:B,2,0)</f>
        <v>Janeiro</v>
      </c>
      <c r="N2668" s="24" t="e">
        <f t="shared" si="171"/>
        <v>#VALUE!</v>
      </c>
    </row>
    <row r="2669" spans="10:14" ht="57" customHeight="1" x14ac:dyDescent="0.2">
      <c r="J2669" s="29">
        <f t="shared" si="168"/>
        <v>0</v>
      </c>
      <c r="K2669" s="29">
        <f t="shared" si="169"/>
        <v>0</v>
      </c>
      <c r="L2669" s="24">
        <f t="shared" si="170"/>
        <v>1</v>
      </c>
      <c r="M2669" s="24" t="str">
        <f>VLOOKUP(L2669,mês!A:B,2,0)</f>
        <v>Janeiro</v>
      </c>
      <c r="N2669" s="24" t="e">
        <f t="shared" si="171"/>
        <v>#VALUE!</v>
      </c>
    </row>
    <row r="2670" spans="10:14" ht="57" customHeight="1" x14ac:dyDescent="0.2">
      <c r="J2670" s="29">
        <f t="shared" si="168"/>
        <v>0</v>
      </c>
      <c r="K2670" s="29">
        <f t="shared" si="169"/>
        <v>0</v>
      </c>
      <c r="L2670" s="24">
        <f t="shared" si="170"/>
        <v>1</v>
      </c>
      <c r="M2670" s="24" t="str">
        <f>VLOOKUP(L2670,mês!A:B,2,0)</f>
        <v>Janeiro</v>
      </c>
      <c r="N2670" s="24" t="e">
        <f t="shared" si="171"/>
        <v>#VALUE!</v>
      </c>
    </row>
    <row r="2671" spans="10:14" ht="57" customHeight="1" x14ac:dyDescent="0.2">
      <c r="J2671" s="29">
        <f t="shared" si="168"/>
        <v>0</v>
      </c>
      <c r="K2671" s="29">
        <f t="shared" si="169"/>
        <v>0</v>
      </c>
      <c r="L2671" s="24">
        <f t="shared" si="170"/>
        <v>1</v>
      </c>
      <c r="M2671" s="24" t="str">
        <f>VLOOKUP(L2671,mês!A:B,2,0)</f>
        <v>Janeiro</v>
      </c>
      <c r="N2671" s="24" t="e">
        <f t="shared" si="171"/>
        <v>#VALUE!</v>
      </c>
    </row>
    <row r="2672" spans="10:14" ht="57" customHeight="1" x14ac:dyDescent="0.2">
      <c r="J2672" s="29">
        <f t="shared" si="168"/>
        <v>0</v>
      </c>
      <c r="K2672" s="29">
        <f t="shared" si="169"/>
        <v>0</v>
      </c>
      <c r="L2672" s="24">
        <f t="shared" si="170"/>
        <v>1</v>
      </c>
      <c r="M2672" s="24" t="str">
        <f>VLOOKUP(L2672,mês!A:B,2,0)</f>
        <v>Janeiro</v>
      </c>
      <c r="N2672" s="24" t="e">
        <f t="shared" si="171"/>
        <v>#VALUE!</v>
      </c>
    </row>
    <row r="2673" spans="10:14" ht="57" customHeight="1" x14ac:dyDescent="0.2">
      <c r="J2673" s="29">
        <f t="shared" si="168"/>
        <v>0</v>
      </c>
      <c r="K2673" s="29">
        <f t="shared" si="169"/>
        <v>0</v>
      </c>
      <c r="L2673" s="24">
        <f t="shared" si="170"/>
        <v>1</v>
      </c>
      <c r="M2673" s="24" t="str">
        <f>VLOOKUP(L2673,mês!A:B,2,0)</f>
        <v>Janeiro</v>
      </c>
      <c r="N2673" s="24" t="e">
        <f t="shared" si="171"/>
        <v>#VALUE!</v>
      </c>
    </row>
    <row r="2674" spans="10:14" ht="57" customHeight="1" x14ac:dyDescent="0.2">
      <c r="J2674" s="29">
        <f t="shared" si="168"/>
        <v>0</v>
      </c>
      <c r="K2674" s="29">
        <f t="shared" si="169"/>
        <v>0</v>
      </c>
      <c r="L2674" s="24">
        <f t="shared" si="170"/>
        <v>1</v>
      </c>
      <c r="M2674" s="24" t="str">
        <f>VLOOKUP(L2674,mês!A:B,2,0)</f>
        <v>Janeiro</v>
      </c>
      <c r="N2674" s="24" t="e">
        <f t="shared" si="171"/>
        <v>#VALUE!</v>
      </c>
    </row>
    <row r="2675" spans="10:14" ht="57" customHeight="1" x14ac:dyDescent="0.2">
      <c r="J2675" s="29">
        <f t="shared" si="168"/>
        <v>0</v>
      </c>
      <c r="K2675" s="29">
        <f t="shared" si="169"/>
        <v>0</v>
      </c>
      <c r="L2675" s="24">
        <f t="shared" si="170"/>
        <v>1</v>
      </c>
      <c r="M2675" s="24" t="str">
        <f>VLOOKUP(L2675,mês!A:B,2,0)</f>
        <v>Janeiro</v>
      </c>
      <c r="N2675" s="24" t="e">
        <f t="shared" si="171"/>
        <v>#VALUE!</v>
      </c>
    </row>
    <row r="2676" spans="10:14" ht="57" customHeight="1" x14ac:dyDescent="0.2">
      <c r="J2676" s="29">
        <f t="shared" si="168"/>
        <v>0</v>
      </c>
      <c r="K2676" s="29">
        <f t="shared" si="169"/>
        <v>0</v>
      </c>
      <c r="L2676" s="24">
        <f t="shared" si="170"/>
        <v>1</v>
      </c>
      <c r="M2676" s="24" t="str">
        <f>VLOOKUP(L2676,mês!A:B,2,0)</f>
        <v>Janeiro</v>
      </c>
      <c r="N2676" s="24" t="e">
        <f t="shared" si="171"/>
        <v>#VALUE!</v>
      </c>
    </row>
    <row r="2677" spans="10:14" ht="57" customHeight="1" x14ac:dyDescent="0.2">
      <c r="J2677" s="29">
        <f t="shared" si="168"/>
        <v>0</v>
      </c>
      <c r="K2677" s="29">
        <f t="shared" si="169"/>
        <v>0</v>
      </c>
      <c r="L2677" s="24">
        <f t="shared" si="170"/>
        <v>1</v>
      </c>
      <c r="M2677" s="24" t="str">
        <f>VLOOKUP(L2677,mês!A:B,2,0)</f>
        <v>Janeiro</v>
      </c>
      <c r="N2677" s="24" t="e">
        <f t="shared" si="171"/>
        <v>#VALUE!</v>
      </c>
    </row>
    <row r="2678" spans="10:14" ht="57" customHeight="1" x14ac:dyDescent="0.2">
      <c r="J2678" s="29">
        <f t="shared" si="168"/>
        <v>0</v>
      </c>
      <c r="K2678" s="29">
        <f t="shared" si="169"/>
        <v>0</v>
      </c>
      <c r="L2678" s="24">
        <f t="shared" si="170"/>
        <v>1</v>
      </c>
      <c r="M2678" s="24" t="str">
        <f>VLOOKUP(L2678,mês!A:B,2,0)</f>
        <v>Janeiro</v>
      </c>
      <c r="N2678" s="24" t="e">
        <f t="shared" si="171"/>
        <v>#VALUE!</v>
      </c>
    </row>
    <row r="2679" spans="10:14" ht="57" customHeight="1" x14ac:dyDescent="0.2">
      <c r="J2679" s="29">
        <f t="shared" si="168"/>
        <v>0</v>
      </c>
      <c r="K2679" s="29">
        <f t="shared" si="169"/>
        <v>0</v>
      </c>
      <c r="L2679" s="24">
        <f t="shared" si="170"/>
        <v>1</v>
      </c>
      <c r="M2679" s="24" t="str">
        <f>VLOOKUP(L2679,mês!A:B,2,0)</f>
        <v>Janeiro</v>
      </c>
      <c r="N2679" s="24" t="e">
        <f t="shared" si="171"/>
        <v>#VALUE!</v>
      </c>
    </row>
    <row r="2680" spans="10:14" ht="57" customHeight="1" x14ac:dyDescent="0.2">
      <c r="J2680" s="29">
        <f t="shared" si="168"/>
        <v>0</v>
      </c>
      <c r="K2680" s="29">
        <f t="shared" si="169"/>
        <v>0</v>
      </c>
      <c r="L2680" s="24">
        <f t="shared" si="170"/>
        <v>1</v>
      </c>
      <c r="M2680" s="24" t="str">
        <f>VLOOKUP(L2680,mês!A:B,2,0)</f>
        <v>Janeiro</v>
      </c>
      <c r="N2680" s="24" t="e">
        <f t="shared" si="171"/>
        <v>#VALUE!</v>
      </c>
    </row>
    <row r="2681" spans="10:14" ht="57" customHeight="1" x14ac:dyDescent="0.2">
      <c r="J2681" s="29">
        <f t="shared" si="168"/>
        <v>0</v>
      </c>
      <c r="K2681" s="29">
        <f t="shared" si="169"/>
        <v>0</v>
      </c>
      <c r="L2681" s="24">
        <f t="shared" si="170"/>
        <v>1</v>
      </c>
      <c r="M2681" s="24" t="str">
        <f>VLOOKUP(L2681,mês!A:B,2,0)</f>
        <v>Janeiro</v>
      </c>
      <c r="N2681" s="24" t="e">
        <f t="shared" si="171"/>
        <v>#VALUE!</v>
      </c>
    </row>
    <row r="2682" spans="10:14" ht="57" customHeight="1" x14ac:dyDescent="0.2">
      <c r="J2682" s="29">
        <f t="shared" si="168"/>
        <v>0</v>
      </c>
      <c r="K2682" s="29">
        <f t="shared" si="169"/>
        <v>0</v>
      </c>
      <c r="L2682" s="24">
        <f t="shared" si="170"/>
        <v>1</v>
      </c>
      <c r="M2682" s="24" t="str">
        <f>VLOOKUP(L2682,mês!A:B,2,0)</f>
        <v>Janeiro</v>
      </c>
      <c r="N2682" s="24" t="e">
        <f t="shared" si="171"/>
        <v>#VALUE!</v>
      </c>
    </row>
    <row r="2683" spans="10:14" ht="57" customHeight="1" x14ac:dyDescent="0.2">
      <c r="J2683" s="29">
        <f t="shared" si="168"/>
        <v>0</v>
      </c>
      <c r="K2683" s="29">
        <f t="shared" si="169"/>
        <v>0</v>
      </c>
      <c r="L2683" s="24">
        <f t="shared" si="170"/>
        <v>1</v>
      </c>
      <c r="M2683" s="24" t="str">
        <f>VLOOKUP(L2683,mês!A:B,2,0)</f>
        <v>Janeiro</v>
      </c>
      <c r="N2683" s="24" t="e">
        <f t="shared" si="171"/>
        <v>#VALUE!</v>
      </c>
    </row>
    <row r="2684" spans="10:14" ht="57" customHeight="1" x14ac:dyDescent="0.2">
      <c r="J2684" s="29">
        <f t="shared" si="168"/>
        <v>0</v>
      </c>
      <c r="K2684" s="29">
        <f t="shared" si="169"/>
        <v>0</v>
      </c>
      <c r="L2684" s="24">
        <f t="shared" si="170"/>
        <v>1</v>
      </c>
      <c r="M2684" s="24" t="str">
        <f>VLOOKUP(L2684,mês!A:B,2,0)</f>
        <v>Janeiro</v>
      </c>
      <c r="N2684" s="24" t="e">
        <f t="shared" si="171"/>
        <v>#VALUE!</v>
      </c>
    </row>
    <row r="2685" spans="10:14" ht="57" customHeight="1" x14ac:dyDescent="0.2">
      <c r="J2685" s="29">
        <f t="shared" ref="J2685:J2748" si="172">IF(G2685="Não",0,H2685)</f>
        <v>0</v>
      </c>
      <c r="K2685" s="29">
        <f t="shared" ref="K2685:K2748" si="173">IF(G2685="Não",H2685,0)</f>
        <v>0</v>
      </c>
      <c r="L2685" s="24">
        <f t="shared" ref="L2685:L2748" si="174">MONTH(B2685)</f>
        <v>1</v>
      </c>
      <c r="M2685" s="24" t="str">
        <f>VLOOKUP(L2685,mês!A:B,2,0)</f>
        <v>Janeiro</v>
      </c>
      <c r="N2685" s="24" t="e">
        <f t="shared" ref="N2685:N2748" si="175">LEFT(A2685,SEARCH("-",A2685)-1)</f>
        <v>#VALUE!</v>
      </c>
    </row>
    <row r="2686" spans="10:14" ht="57" customHeight="1" x14ac:dyDescent="0.2">
      <c r="J2686" s="29">
        <f t="shared" si="172"/>
        <v>0</v>
      </c>
      <c r="K2686" s="29">
        <f t="shared" si="173"/>
        <v>0</v>
      </c>
      <c r="L2686" s="24">
        <f t="shared" si="174"/>
        <v>1</v>
      </c>
      <c r="M2686" s="24" t="str">
        <f>VLOOKUP(L2686,mês!A:B,2,0)</f>
        <v>Janeiro</v>
      </c>
      <c r="N2686" s="24" t="e">
        <f t="shared" si="175"/>
        <v>#VALUE!</v>
      </c>
    </row>
    <row r="2687" spans="10:14" ht="57" customHeight="1" x14ac:dyDescent="0.2">
      <c r="J2687" s="29">
        <f t="shared" si="172"/>
        <v>0</v>
      </c>
      <c r="K2687" s="29">
        <f t="shared" si="173"/>
        <v>0</v>
      </c>
      <c r="L2687" s="24">
        <f t="shared" si="174"/>
        <v>1</v>
      </c>
      <c r="M2687" s="24" t="str">
        <f>VLOOKUP(L2687,mês!A:B,2,0)</f>
        <v>Janeiro</v>
      </c>
      <c r="N2687" s="24" t="e">
        <f t="shared" si="175"/>
        <v>#VALUE!</v>
      </c>
    </row>
    <row r="2688" spans="10:14" ht="57" customHeight="1" x14ac:dyDescent="0.2">
      <c r="J2688" s="29">
        <f t="shared" si="172"/>
        <v>0</v>
      </c>
      <c r="K2688" s="29">
        <f t="shared" si="173"/>
        <v>0</v>
      </c>
      <c r="L2688" s="24">
        <f t="shared" si="174"/>
        <v>1</v>
      </c>
      <c r="M2688" s="24" t="str">
        <f>VLOOKUP(L2688,mês!A:B,2,0)</f>
        <v>Janeiro</v>
      </c>
      <c r="N2688" s="24" t="e">
        <f t="shared" si="175"/>
        <v>#VALUE!</v>
      </c>
    </row>
    <row r="2689" spans="10:14" ht="57" customHeight="1" x14ac:dyDescent="0.2">
      <c r="J2689" s="29">
        <f t="shared" si="172"/>
        <v>0</v>
      </c>
      <c r="K2689" s="29">
        <f t="shared" si="173"/>
        <v>0</v>
      </c>
      <c r="L2689" s="24">
        <f t="shared" si="174"/>
        <v>1</v>
      </c>
      <c r="M2689" s="24" t="str">
        <f>VLOOKUP(L2689,mês!A:B,2,0)</f>
        <v>Janeiro</v>
      </c>
      <c r="N2689" s="24" t="e">
        <f t="shared" si="175"/>
        <v>#VALUE!</v>
      </c>
    </row>
    <row r="2690" spans="10:14" ht="57" customHeight="1" x14ac:dyDescent="0.2">
      <c r="J2690" s="29">
        <f t="shared" si="172"/>
        <v>0</v>
      </c>
      <c r="K2690" s="29">
        <f t="shared" si="173"/>
        <v>0</v>
      </c>
      <c r="L2690" s="24">
        <f t="shared" si="174"/>
        <v>1</v>
      </c>
      <c r="M2690" s="24" t="str">
        <f>VLOOKUP(L2690,mês!A:B,2,0)</f>
        <v>Janeiro</v>
      </c>
      <c r="N2690" s="24" t="e">
        <f t="shared" si="175"/>
        <v>#VALUE!</v>
      </c>
    </row>
    <row r="2691" spans="10:14" ht="57" customHeight="1" x14ac:dyDescent="0.2">
      <c r="J2691" s="29">
        <f t="shared" si="172"/>
        <v>0</v>
      </c>
      <c r="K2691" s="29">
        <f t="shared" si="173"/>
        <v>0</v>
      </c>
      <c r="L2691" s="24">
        <f t="shared" si="174"/>
        <v>1</v>
      </c>
      <c r="M2691" s="24" t="str">
        <f>VLOOKUP(L2691,mês!A:B,2,0)</f>
        <v>Janeiro</v>
      </c>
      <c r="N2691" s="24" t="e">
        <f t="shared" si="175"/>
        <v>#VALUE!</v>
      </c>
    </row>
    <row r="2692" spans="10:14" ht="57" customHeight="1" x14ac:dyDescent="0.2">
      <c r="J2692" s="29">
        <f t="shared" si="172"/>
        <v>0</v>
      </c>
      <c r="K2692" s="29">
        <f t="shared" si="173"/>
        <v>0</v>
      </c>
      <c r="L2692" s="24">
        <f t="shared" si="174"/>
        <v>1</v>
      </c>
      <c r="M2692" s="24" t="str">
        <f>VLOOKUP(L2692,mês!A:B,2,0)</f>
        <v>Janeiro</v>
      </c>
      <c r="N2692" s="24" t="e">
        <f t="shared" si="175"/>
        <v>#VALUE!</v>
      </c>
    </row>
    <row r="2693" spans="10:14" ht="57" customHeight="1" x14ac:dyDescent="0.2">
      <c r="J2693" s="29">
        <f t="shared" si="172"/>
        <v>0</v>
      </c>
      <c r="K2693" s="29">
        <f t="shared" si="173"/>
        <v>0</v>
      </c>
      <c r="L2693" s="24">
        <f t="shared" si="174"/>
        <v>1</v>
      </c>
      <c r="M2693" s="24" t="str">
        <f>VLOOKUP(L2693,mês!A:B,2,0)</f>
        <v>Janeiro</v>
      </c>
      <c r="N2693" s="24" t="e">
        <f t="shared" si="175"/>
        <v>#VALUE!</v>
      </c>
    </row>
    <row r="2694" spans="10:14" ht="57" customHeight="1" x14ac:dyDescent="0.2">
      <c r="J2694" s="29">
        <f t="shared" si="172"/>
        <v>0</v>
      </c>
      <c r="K2694" s="29">
        <f t="shared" si="173"/>
        <v>0</v>
      </c>
      <c r="L2694" s="24">
        <f t="shared" si="174"/>
        <v>1</v>
      </c>
      <c r="M2694" s="24" t="str">
        <f>VLOOKUP(L2694,mês!A:B,2,0)</f>
        <v>Janeiro</v>
      </c>
      <c r="N2694" s="24" t="e">
        <f t="shared" si="175"/>
        <v>#VALUE!</v>
      </c>
    </row>
    <row r="2695" spans="10:14" ht="57" customHeight="1" x14ac:dyDescent="0.2">
      <c r="J2695" s="29">
        <f t="shared" si="172"/>
        <v>0</v>
      </c>
      <c r="K2695" s="29">
        <f t="shared" si="173"/>
        <v>0</v>
      </c>
      <c r="L2695" s="24">
        <f t="shared" si="174"/>
        <v>1</v>
      </c>
      <c r="M2695" s="24" t="str">
        <f>VLOOKUP(L2695,mês!A:B,2,0)</f>
        <v>Janeiro</v>
      </c>
      <c r="N2695" s="24" t="e">
        <f t="shared" si="175"/>
        <v>#VALUE!</v>
      </c>
    </row>
    <row r="2696" spans="10:14" ht="57" customHeight="1" x14ac:dyDescent="0.2">
      <c r="J2696" s="29">
        <f t="shared" si="172"/>
        <v>0</v>
      </c>
      <c r="K2696" s="29">
        <f t="shared" si="173"/>
        <v>0</v>
      </c>
      <c r="L2696" s="24">
        <f t="shared" si="174"/>
        <v>1</v>
      </c>
      <c r="M2696" s="24" t="str">
        <f>VLOOKUP(L2696,mês!A:B,2,0)</f>
        <v>Janeiro</v>
      </c>
      <c r="N2696" s="24" t="e">
        <f t="shared" si="175"/>
        <v>#VALUE!</v>
      </c>
    </row>
    <row r="2697" spans="10:14" ht="57" customHeight="1" x14ac:dyDescent="0.2">
      <c r="J2697" s="29">
        <f t="shared" si="172"/>
        <v>0</v>
      </c>
      <c r="K2697" s="29">
        <f t="shared" si="173"/>
        <v>0</v>
      </c>
      <c r="L2697" s="24">
        <f t="shared" si="174"/>
        <v>1</v>
      </c>
      <c r="M2697" s="24" t="str">
        <f>VLOOKUP(L2697,mês!A:B,2,0)</f>
        <v>Janeiro</v>
      </c>
      <c r="N2697" s="24" t="e">
        <f t="shared" si="175"/>
        <v>#VALUE!</v>
      </c>
    </row>
    <row r="2698" spans="10:14" ht="57" customHeight="1" x14ac:dyDescent="0.2">
      <c r="J2698" s="29">
        <f t="shared" si="172"/>
        <v>0</v>
      </c>
      <c r="K2698" s="29">
        <f t="shared" si="173"/>
        <v>0</v>
      </c>
      <c r="L2698" s="24">
        <f t="shared" si="174"/>
        <v>1</v>
      </c>
      <c r="M2698" s="24" t="str">
        <f>VLOOKUP(L2698,mês!A:B,2,0)</f>
        <v>Janeiro</v>
      </c>
      <c r="N2698" s="24" t="e">
        <f t="shared" si="175"/>
        <v>#VALUE!</v>
      </c>
    </row>
    <row r="2699" spans="10:14" ht="57" customHeight="1" x14ac:dyDescent="0.2">
      <c r="J2699" s="29">
        <f t="shared" si="172"/>
        <v>0</v>
      </c>
      <c r="K2699" s="29">
        <f t="shared" si="173"/>
        <v>0</v>
      </c>
      <c r="L2699" s="24">
        <f t="shared" si="174"/>
        <v>1</v>
      </c>
      <c r="M2699" s="24" t="str">
        <f>VLOOKUP(L2699,mês!A:B,2,0)</f>
        <v>Janeiro</v>
      </c>
      <c r="N2699" s="24" t="e">
        <f t="shared" si="175"/>
        <v>#VALUE!</v>
      </c>
    </row>
    <row r="2700" spans="10:14" ht="57" customHeight="1" x14ac:dyDescent="0.2">
      <c r="J2700" s="29">
        <f t="shared" si="172"/>
        <v>0</v>
      </c>
      <c r="K2700" s="29">
        <f t="shared" si="173"/>
        <v>0</v>
      </c>
      <c r="L2700" s="24">
        <f t="shared" si="174"/>
        <v>1</v>
      </c>
      <c r="M2700" s="24" t="str">
        <f>VLOOKUP(L2700,mês!A:B,2,0)</f>
        <v>Janeiro</v>
      </c>
      <c r="N2700" s="24" t="e">
        <f t="shared" si="175"/>
        <v>#VALUE!</v>
      </c>
    </row>
    <row r="2701" spans="10:14" ht="57" customHeight="1" x14ac:dyDescent="0.2">
      <c r="J2701" s="29">
        <f t="shared" si="172"/>
        <v>0</v>
      </c>
      <c r="K2701" s="29">
        <f t="shared" si="173"/>
        <v>0</v>
      </c>
      <c r="L2701" s="24">
        <f t="shared" si="174"/>
        <v>1</v>
      </c>
      <c r="M2701" s="24" t="str">
        <f>VLOOKUP(L2701,mês!A:B,2,0)</f>
        <v>Janeiro</v>
      </c>
      <c r="N2701" s="24" t="e">
        <f t="shared" si="175"/>
        <v>#VALUE!</v>
      </c>
    </row>
    <row r="2702" spans="10:14" ht="57" customHeight="1" x14ac:dyDescent="0.2">
      <c r="J2702" s="29">
        <f t="shared" si="172"/>
        <v>0</v>
      </c>
      <c r="K2702" s="29">
        <f t="shared" si="173"/>
        <v>0</v>
      </c>
      <c r="L2702" s="24">
        <f t="shared" si="174"/>
        <v>1</v>
      </c>
      <c r="M2702" s="24" t="str">
        <f>VLOOKUP(L2702,mês!A:B,2,0)</f>
        <v>Janeiro</v>
      </c>
      <c r="N2702" s="24" t="e">
        <f t="shared" si="175"/>
        <v>#VALUE!</v>
      </c>
    </row>
    <row r="2703" spans="10:14" ht="57" customHeight="1" x14ac:dyDescent="0.2">
      <c r="J2703" s="29">
        <f t="shared" si="172"/>
        <v>0</v>
      </c>
      <c r="K2703" s="29">
        <f t="shared" si="173"/>
        <v>0</v>
      </c>
      <c r="L2703" s="24">
        <f t="shared" si="174"/>
        <v>1</v>
      </c>
      <c r="M2703" s="24" t="str">
        <f>VLOOKUP(L2703,mês!A:B,2,0)</f>
        <v>Janeiro</v>
      </c>
      <c r="N2703" s="24" t="e">
        <f t="shared" si="175"/>
        <v>#VALUE!</v>
      </c>
    </row>
    <row r="2704" spans="10:14" ht="57" customHeight="1" x14ac:dyDescent="0.2">
      <c r="J2704" s="29">
        <f t="shared" si="172"/>
        <v>0</v>
      </c>
      <c r="K2704" s="29">
        <f t="shared" si="173"/>
        <v>0</v>
      </c>
      <c r="L2704" s="24">
        <f t="shared" si="174"/>
        <v>1</v>
      </c>
      <c r="M2704" s="24" t="str">
        <f>VLOOKUP(L2704,mês!A:B,2,0)</f>
        <v>Janeiro</v>
      </c>
      <c r="N2704" s="24" t="e">
        <f t="shared" si="175"/>
        <v>#VALUE!</v>
      </c>
    </row>
    <row r="2705" spans="10:14" ht="57" customHeight="1" x14ac:dyDescent="0.2">
      <c r="J2705" s="29">
        <f t="shared" si="172"/>
        <v>0</v>
      </c>
      <c r="K2705" s="29">
        <f t="shared" si="173"/>
        <v>0</v>
      </c>
      <c r="L2705" s="24">
        <f t="shared" si="174"/>
        <v>1</v>
      </c>
      <c r="M2705" s="24" t="str">
        <f>VLOOKUP(L2705,mês!A:B,2,0)</f>
        <v>Janeiro</v>
      </c>
      <c r="N2705" s="24" t="e">
        <f t="shared" si="175"/>
        <v>#VALUE!</v>
      </c>
    </row>
    <row r="2706" spans="10:14" ht="57" customHeight="1" x14ac:dyDescent="0.2">
      <c r="J2706" s="29">
        <f t="shared" si="172"/>
        <v>0</v>
      </c>
      <c r="K2706" s="29">
        <f t="shared" si="173"/>
        <v>0</v>
      </c>
      <c r="L2706" s="24">
        <f t="shared" si="174"/>
        <v>1</v>
      </c>
      <c r="M2706" s="24" t="str">
        <f>VLOOKUP(L2706,mês!A:B,2,0)</f>
        <v>Janeiro</v>
      </c>
      <c r="N2706" s="24" t="e">
        <f t="shared" si="175"/>
        <v>#VALUE!</v>
      </c>
    </row>
    <row r="2707" spans="10:14" ht="57" customHeight="1" x14ac:dyDescent="0.2">
      <c r="J2707" s="29">
        <f t="shared" si="172"/>
        <v>0</v>
      </c>
      <c r="K2707" s="29">
        <f t="shared" si="173"/>
        <v>0</v>
      </c>
      <c r="L2707" s="24">
        <f t="shared" si="174"/>
        <v>1</v>
      </c>
      <c r="M2707" s="24" t="str">
        <f>VLOOKUP(L2707,mês!A:B,2,0)</f>
        <v>Janeiro</v>
      </c>
      <c r="N2707" s="24" t="e">
        <f t="shared" si="175"/>
        <v>#VALUE!</v>
      </c>
    </row>
    <row r="2708" spans="10:14" ht="57" customHeight="1" x14ac:dyDescent="0.2">
      <c r="J2708" s="29">
        <f t="shared" si="172"/>
        <v>0</v>
      </c>
      <c r="K2708" s="29">
        <f t="shared" si="173"/>
        <v>0</v>
      </c>
      <c r="L2708" s="24">
        <f t="shared" si="174"/>
        <v>1</v>
      </c>
      <c r="M2708" s="24" t="str">
        <f>VLOOKUP(L2708,mês!A:B,2,0)</f>
        <v>Janeiro</v>
      </c>
      <c r="N2708" s="24" t="e">
        <f t="shared" si="175"/>
        <v>#VALUE!</v>
      </c>
    </row>
    <row r="2709" spans="10:14" ht="57" customHeight="1" x14ac:dyDescent="0.2">
      <c r="J2709" s="29">
        <f t="shared" si="172"/>
        <v>0</v>
      </c>
      <c r="K2709" s="29">
        <f t="shared" si="173"/>
        <v>0</v>
      </c>
      <c r="L2709" s="24">
        <f t="shared" si="174"/>
        <v>1</v>
      </c>
      <c r="M2709" s="24" t="str">
        <f>VLOOKUP(L2709,mês!A:B,2,0)</f>
        <v>Janeiro</v>
      </c>
      <c r="N2709" s="24" t="e">
        <f t="shared" si="175"/>
        <v>#VALUE!</v>
      </c>
    </row>
    <row r="2710" spans="10:14" ht="57" customHeight="1" x14ac:dyDescent="0.2">
      <c r="J2710" s="29">
        <f t="shared" si="172"/>
        <v>0</v>
      </c>
      <c r="K2710" s="29">
        <f t="shared" si="173"/>
        <v>0</v>
      </c>
      <c r="L2710" s="24">
        <f t="shared" si="174"/>
        <v>1</v>
      </c>
      <c r="M2710" s="24" t="str">
        <f>VLOOKUP(L2710,mês!A:B,2,0)</f>
        <v>Janeiro</v>
      </c>
      <c r="N2710" s="24" t="e">
        <f t="shared" si="175"/>
        <v>#VALUE!</v>
      </c>
    </row>
    <row r="2711" spans="10:14" ht="57" customHeight="1" x14ac:dyDescent="0.2">
      <c r="J2711" s="29">
        <f t="shared" si="172"/>
        <v>0</v>
      </c>
      <c r="K2711" s="29">
        <f t="shared" si="173"/>
        <v>0</v>
      </c>
      <c r="L2711" s="24">
        <f t="shared" si="174"/>
        <v>1</v>
      </c>
      <c r="M2711" s="24" t="str">
        <f>VLOOKUP(L2711,mês!A:B,2,0)</f>
        <v>Janeiro</v>
      </c>
      <c r="N2711" s="24" t="e">
        <f t="shared" si="175"/>
        <v>#VALUE!</v>
      </c>
    </row>
    <row r="2712" spans="10:14" ht="57" customHeight="1" x14ac:dyDescent="0.2">
      <c r="J2712" s="29">
        <f t="shared" si="172"/>
        <v>0</v>
      </c>
      <c r="K2712" s="29">
        <f t="shared" si="173"/>
        <v>0</v>
      </c>
      <c r="L2712" s="24">
        <f t="shared" si="174"/>
        <v>1</v>
      </c>
      <c r="M2712" s="24" t="str">
        <f>VLOOKUP(L2712,mês!A:B,2,0)</f>
        <v>Janeiro</v>
      </c>
      <c r="N2712" s="24" t="e">
        <f t="shared" si="175"/>
        <v>#VALUE!</v>
      </c>
    </row>
    <row r="2713" spans="10:14" ht="57" customHeight="1" x14ac:dyDescent="0.2">
      <c r="J2713" s="29">
        <f t="shared" si="172"/>
        <v>0</v>
      </c>
      <c r="K2713" s="29">
        <f t="shared" si="173"/>
        <v>0</v>
      </c>
      <c r="L2713" s="24">
        <f t="shared" si="174"/>
        <v>1</v>
      </c>
      <c r="M2713" s="24" t="str">
        <f>VLOOKUP(L2713,mês!A:B,2,0)</f>
        <v>Janeiro</v>
      </c>
      <c r="N2713" s="24" t="e">
        <f t="shared" si="175"/>
        <v>#VALUE!</v>
      </c>
    </row>
    <row r="2714" spans="10:14" ht="57" customHeight="1" x14ac:dyDescent="0.2">
      <c r="J2714" s="29">
        <f t="shared" si="172"/>
        <v>0</v>
      </c>
      <c r="K2714" s="29">
        <f t="shared" si="173"/>
        <v>0</v>
      </c>
      <c r="L2714" s="24">
        <f t="shared" si="174"/>
        <v>1</v>
      </c>
      <c r="M2714" s="24" t="str">
        <f>VLOOKUP(L2714,mês!A:B,2,0)</f>
        <v>Janeiro</v>
      </c>
      <c r="N2714" s="24" t="e">
        <f t="shared" si="175"/>
        <v>#VALUE!</v>
      </c>
    </row>
    <row r="2715" spans="10:14" ht="57" customHeight="1" x14ac:dyDescent="0.2">
      <c r="J2715" s="29">
        <f t="shared" si="172"/>
        <v>0</v>
      </c>
      <c r="K2715" s="29">
        <f t="shared" si="173"/>
        <v>0</v>
      </c>
      <c r="L2715" s="24">
        <f t="shared" si="174"/>
        <v>1</v>
      </c>
      <c r="M2715" s="24" t="str">
        <f>VLOOKUP(L2715,mês!A:B,2,0)</f>
        <v>Janeiro</v>
      </c>
      <c r="N2715" s="24" t="e">
        <f t="shared" si="175"/>
        <v>#VALUE!</v>
      </c>
    </row>
    <row r="2716" spans="10:14" ht="57" customHeight="1" x14ac:dyDescent="0.2">
      <c r="J2716" s="29">
        <f t="shared" si="172"/>
        <v>0</v>
      </c>
      <c r="K2716" s="29">
        <f t="shared" si="173"/>
        <v>0</v>
      </c>
      <c r="L2716" s="24">
        <f t="shared" si="174"/>
        <v>1</v>
      </c>
      <c r="M2716" s="24" t="str">
        <f>VLOOKUP(L2716,mês!A:B,2,0)</f>
        <v>Janeiro</v>
      </c>
      <c r="N2716" s="24" t="e">
        <f t="shared" si="175"/>
        <v>#VALUE!</v>
      </c>
    </row>
    <row r="2717" spans="10:14" ht="57" customHeight="1" x14ac:dyDescent="0.2">
      <c r="J2717" s="29">
        <f t="shared" si="172"/>
        <v>0</v>
      </c>
      <c r="K2717" s="29">
        <f t="shared" si="173"/>
        <v>0</v>
      </c>
      <c r="L2717" s="24">
        <f t="shared" si="174"/>
        <v>1</v>
      </c>
      <c r="M2717" s="24" t="str">
        <f>VLOOKUP(L2717,mês!A:B,2,0)</f>
        <v>Janeiro</v>
      </c>
      <c r="N2717" s="24" t="e">
        <f t="shared" si="175"/>
        <v>#VALUE!</v>
      </c>
    </row>
    <row r="2718" spans="10:14" ht="57" customHeight="1" x14ac:dyDescent="0.2">
      <c r="J2718" s="29">
        <f t="shared" si="172"/>
        <v>0</v>
      </c>
      <c r="K2718" s="29">
        <f t="shared" si="173"/>
        <v>0</v>
      </c>
      <c r="L2718" s="24">
        <f t="shared" si="174"/>
        <v>1</v>
      </c>
      <c r="M2718" s="24" t="str">
        <f>VLOOKUP(L2718,mês!A:B,2,0)</f>
        <v>Janeiro</v>
      </c>
      <c r="N2718" s="24" t="e">
        <f t="shared" si="175"/>
        <v>#VALUE!</v>
      </c>
    </row>
    <row r="2719" spans="10:14" ht="57" customHeight="1" x14ac:dyDescent="0.2">
      <c r="J2719" s="29">
        <f t="shared" si="172"/>
        <v>0</v>
      </c>
      <c r="K2719" s="29">
        <f t="shared" si="173"/>
        <v>0</v>
      </c>
      <c r="L2719" s="24">
        <f t="shared" si="174"/>
        <v>1</v>
      </c>
      <c r="M2719" s="24" t="str">
        <f>VLOOKUP(L2719,mês!A:B,2,0)</f>
        <v>Janeiro</v>
      </c>
      <c r="N2719" s="24" t="e">
        <f t="shared" si="175"/>
        <v>#VALUE!</v>
      </c>
    </row>
    <row r="2720" spans="10:14" ht="57" customHeight="1" x14ac:dyDescent="0.2">
      <c r="J2720" s="29">
        <f t="shared" si="172"/>
        <v>0</v>
      </c>
      <c r="K2720" s="29">
        <f t="shared" si="173"/>
        <v>0</v>
      </c>
      <c r="L2720" s="24">
        <f t="shared" si="174"/>
        <v>1</v>
      </c>
      <c r="M2720" s="24" t="str">
        <f>VLOOKUP(L2720,mês!A:B,2,0)</f>
        <v>Janeiro</v>
      </c>
      <c r="N2720" s="24" t="e">
        <f t="shared" si="175"/>
        <v>#VALUE!</v>
      </c>
    </row>
    <row r="2721" spans="10:14" ht="57" customHeight="1" x14ac:dyDescent="0.2">
      <c r="J2721" s="29">
        <f t="shared" si="172"/>
        <v>0</v>
      </c>
      <c r="K2721" s="29">
        <f t="shared" si="173"/>
        <v>0</v>
      </c>
      <c r="L2721" s="24">
        <f t="shared" si="174"/>
        <v>1</v>
      </c>
      <c r="M2721" s="24" t="str">
        <f>VLOOKUP(L2721,mês!A:B,2,0)</f>
        <v>Janeiro</v>
      </c>
      <c r="N2721" s="24" t="e">
        <f t="shared" si="175"/>
        <v>#VALUE!</v>
      </c>
    </row>
    <row r="2722" spans="10:14" ht="57" customHeight="1" x14ac:dyDescent="0.2">
      <c r="J2722" s="29">
        <f t="shared" si="172"/>
        <v>0</v>
      </c>
      <c r="K2722" s="29">
        <f t="shared" si="173"/>
        <v>0</v>
      </c>
      <c r="L2722" s="24">
        <f t="shared" si="174"/>
        <v>1</v>
      </c>
      <c r="M2722" s="24" t="str">
        <f>VLOOKUP(L2722,mês!A:B,2,0)</f>
        <v>Janeiro</v>
      </c>
      <c r="N2722" s="24" t="e">
        <f t="shared" si="175"/>
        <v>#VALUE!</v>
      </c>
    </row>
    <row r="2723" spans="10:14" ht="57" customHeight="1" x14ac:dyDescent="0.2">
      <c r="J2723" s="29">
        <f t="shared" si="172"/>
        <v>0</v>
      </c>
      <c r="K2723" s="29">
        <f t="shared" si="173"/>
        <v>0</v>
      </c>
      <c r="L2723" s="24">
        <f t="shared" si="174"/>
        <v>1</v>
      </c>
      <c r="M2723" s="24" t="str">
        <f>VLOOKUP(L2723,mês!A:B,2,0)</f>
        <v>Janeiro</v>
      </c>
      <c r="N2723" s="24" t="e">
        <f t="shared" si="175"/>
        <v>#VALUE!</v>
      </c>
    </row>
    <row r="2724" spans="10:14" ht="57" customHeight="1" x14ac:dyDescent="0.2">
      <c r="J2724" s="29">
        <f t="shared" si="172"/>
        <v>0</v>
      </c>
      <c r="K2724" s="29">
        <f t="shared" si="173"/>
        <v>0</v>
      </c>
      <c r="L2724" s="24">
        <f t="shared" si="174"/>
        <v>1</v>
      </c>
      <c r="M2724" s="24" t="str">
        <f>VLOOKUP(L2724,mês!A:B,2,0)</f>
        <v>Janeiro</v>
      </c>
      <c r="N2724" s="24" t="e">
        <f t="shared" si="175"/>
        <v>#VALUE!</v>
      </c>
    </row>
    <row r="2725" spans="10:14" ht="57" customHeight="1" x14ac:dyDescent="0.2">
      <c r="J2725" s="29">
        <f t="shared" si="172"/>
        <v>0</v>
      </c>
      <c r="K2725" s="29">
        <f t="shared" si="173"/>
        <v>0</v>
      </c>
      <c r="L2725" s="24">
        <f t="shared" si="174"/>
        <v>1</v>
      </c>
      <c r="M2725" s="24" t="str">
        <f>VLOOKUP(L2725,mês!A:B,2,0)</f>
        <v>Janeiro</v>
      </c>
      <c r="N2725" s="24" t="e">
        <f t="shared" si="175"/>
        <v>#VALUE!</v>
      </c>
    </row>
    <row r="2726" spans="10:14" ht="57" customHeight="1" x14ac:dyDescent="0.2">
      <c r="J2726" s="29">
        <f t="shared" si="172"/>
        <v>0</v>
      </c>
      <c r="K2726" s="29">
        <f t="shared" si="173"/>
        <v>0</v>
      </c>
      <c r="L2726" s="24">
        <f t="shared" si="174"/>
        <v>1</v>
      </c>
      <c r="M2726" s="24" t="str">
        <f>VLOOKUP(L2726,mês!A:B,2,0)</f>
        <v>Janeiro</v>
      </c>
      <c r="N2726" s="24" t="e">
        <f t="shared" si="175"/>
        <v>#VALUE!</v>
      </c>
    </row>
    <row r="2727" spans="10:14" ht="57" customHeight="1" x14ac:dyDescent="0.2">
      <c r="J2727" s="29">
        <f t="shared" si="172"/>
        <v>0</v>
      </c>
      <c r="K2727" s="29">
        <f t="shared" si="173"/>
        <v>0</v>
      </c>
      <c r="L2727" s="24">
        <f t="shared" si="174"/>
        <v>1</v>
      </c>
      <c r="M2727" s="24" t="str">
        <f>VLOOKUP(L2727,mês!A:B,2,0)</f>
        <v>Janeiro</v>
      </c>
      <c r="N2727" s="24" t="e">
        <f t="shared" si="175"/>
        <v>#VALUE!</v>
      </c>
    </row>
    <row r="2728" spans="10:14" ht="57" customHeight="1" x14ac:dyDescent="0.2">
      <c r="J2728" s="29">
        <f t="shared" si="172"/>
        <v>0</v>
      </c>
      <c r="K2728" s="29">
        <f t="shared" si="173"/>
        <v>0</v>
      </c>
      <c r="L2728" s="24">
        <f t="shared" si="174"/>
        <v>1</v>
      </c>
      <c r="M2728" s="24" t="str">
        <f>VLOOKUP(L2728,mês!A:B,2,0)</f>
        <v>Janeiro</v>
      </c>
      <c r="N2728" s="24" t="e">
        <f t="shared" si="175"/>
        <v>#VALUE!</v>
      </c>
    </row>
    <row r="2729" spans="10:14" ht="57" customHeight="1" x14ac:dyDescent="0.2">
      <c r="J2729" s="29">
        <f t="shared" si="172"/>
        <v>0</v>
      </c>
      <c r="K2729" s="29">
        <f t="shared" si="173"/>
        <v>0</v>
      </c>
      <c r="L2729" s="24">
        <f t="shared" si="174"/>
        <v>1</v>
      </c>
      <c r="M2729" s="24" t="str">
        <f>VLOOKUP(L2729,mês!A:B,2,0)</f>
        <v>Janeiro</v>
      </c>
      <c r="N2729" s="24" t="e">
        <f t="shared" si="175"/>
        <v>#VALUE!</v>
      </c>
    </row>
    <row r="2730" spans="10:14" ht="57" customHeight="1" x14ac:dyDescent="0.2">
      <c r="J2730" s="29">
        <f t="shared" si="172"/>
        <v>0</v>
      </c>
      <c r="K2730" s="29">
        <f t="shared" si="173"/>
        <v>0</v>
      </c>
      <c r="L2730" s="24">
        <f t="shared" si="174"/>
        <v>1</v>
      </c>
      <c r="M2730" s="24" t="str">
        <f>VLOOKUP(L2730,mês!A:B,2,0)</f>
        <v>Janeiro</v>
      </c>
      <c r="N2730" s="24" t="e">
        <f t="shared" si="175"/>
        <v>#VALUE!</v>
      </c>
    </row>
    <row r="2731" spans="10:14" ht="57" customHeight="1" x14ac:dyDescent="0.2">
      <c r="J2731" s="29">
        <f t="shared" si="172"/>
        <v>0</v>
      </c>
      <c r="K2731" s="29">
        <f t="shared" si="173"/>
        <v>0</v>
      </c>
      <c r="L2731" s="24">
        <f t="shared" si="174"/>
        <v>1</v>
      </c>
      <c r="M2731" s="24" t="str">
        <f>VLOOKUP(L2731,mês!A:B,2,0)</f>
        <v>Janeiro</v>
      </c>
      <c r="N2731" s="24" t="e">
        <f t="shared" si="175"/>
        <v>#VALUE!</v>
      </c>
    </row>
    <row r="2732" spans="10:14" ht="57" customHeight="1" x14ac:dyDescent="0.2">
      <c r="J2732" s="29">
        <f t="shared" si="172"/>
        <v>0</v>
      </c>
      <c r="K2732" s="29">
        <f t="shared" si="173"/>
        <v>0</v>
      </c>
      <c r="L2732" s="24">
        <f t="shared" si="174"/>
        <v>1</v>
      </c>
      <c r="M2732" s="24" t="str">
        <f>VLOOKUP(L2732,mês!A:B,2,0)</f>
        <v>Janeiro</v>
      </c>
      <c r="N2732" s="24" t="e">
        <f t="shared" si="175"/>
        <v>#VALUE!</v>
      </c>
    </row>
    <row r="2733" spans="10:14" ht="57" customHeight="1" x14ac:dyDescent="0.2">
      <c r="J2733" s="29">
        <f t="shared" si="172"/>
        <v>0</v>
      </c>
      <c r="K2733" s="29">
        <f t="shared" si="173"/>
        <v>0</v>
      </c>
      <c r="L2733" s="24">
        <f t="shared" si="174"/>
        <v>1</v>
      </c>
      <c r="M2733" s="24" t="str">
        <f>VLOOKUP(L2733,mês!A:B,2,0)</f>
        <v>Janeiro</v>
      </c>
      <c r="N2733" s="24" t="e">
        <f t="shared" si="175"/>
        <v>#VALUE!</v>
      </c>
    </row>
    <row r="2734" spans="10:14" ht="57" customHeight="1" x14ac:dyDescent="0.2">
      <c r="J2734" s="29">
        <f t="shared" si="172"/>
        <v>0</v>
      </c>
      <c r="K2734" s="29">
        <f t="shared" si="173"/>
        <v>0</v>
      </c>
      <c r="L2734" s="24">
        <f t="shared" si="174"/>
        <v>1</v>
      </c>
      <c r="M2734" s="24" t="str">
        <f>VLOOKUP(L2734,mês!A:B,2,0)</f>
        <v>Janeiro</v>
      </c>
      <c r="N2734" s="24" t="e">
        <f t="shared" si="175"/>
        <v>#VALUE!</v>
      </c>
    </row>
    <row r="2735" spans="10:14" ht="57" customHeight="1" x14ac:dyDescent="0.2">
      <c r="J2735" s="29">
        <f t="shared" si="172"/>
        <v>0</v>
      </c>
      <c r="K2735" s="29">
        <f t="shared" si="173"/>
        <v>0</v>
      </c>
      <c r="L2735" s="24">
        <f t="shared" si="174"/>
        <v>1</v>
      </c>
      <c r="M2735" s="24" t="str">
        <f>VLOOKUP(L2735,mês!A:B,2,0)</f>
        <v>Janeiro</v>
      </c>
      <c r="N2735" s="24" t="e">
        <f t="shared" si="175"/>
        <v>#VALUE!</v>
      </c>
    </row>
    <row r="2736" spans="10:14" ht="57" customHeight="1" x14ac:dyDescent="0.2">
      <c r="J2736" s="29">
        <f t="shared" si="172"/>
        <v>0</v>
      </c>
      <c r="K2736" s="29">
        <f t="shared" si="173"/>
        <v>0</v>
      </c>
      <c r="L2736" s="24">
        <f t="shared" si="174"/>
        <v>1</v>
      </c>
      <c r="M2736" s="24" t="str">
        <f>VLOOKUP(L2736,mês!A:B,2,0)</f>
        <v>Janeiro</v>
      </c>
      <c r="N2736" s="24" t="e">
        <f t="shared" si="175"/>
        <v>#VALUE!</v>
      </c>
    </row>
    <row r="2737" spans="10:14" ht="57" customHeight="1" x14ac:dyDescent="0.2">
      <c r="J2737" s="29">
        <f t="shared" si="172"/>
        <v>0</v>
      </c>
      <c r="K2737" s="29">
        <f t="shared" si="173"/>
        <v>0</v>
      </c>
      <c r="L2737" s="24">
        <f t="shared" si="174"/>
        <v>1</v>
      </c>
      <c r="M2737" s="24" t="str">
        <f>VLOOKUP(L2737,mês!A:B,2,0)</f>
        <v>Janeiro</v>
      </c>
      <c r="N2737" s="24" t="e">
        <f t="shared" si="175"/>
        <v>#VALUE!</v>
      </c>
    </row>
    <row r="2738" spans="10:14" ht="57" customHeight="1" x14ac:dyDescent="0.2">
      <c r="J2738" s="29">
        <f t="shared" si="172"/>
        <v>0</v>
      </c>
      <c r="K2738" s="29">
        <f t="shared" si="173"/>
        <v>0</v>
      </c>
      <c r="L2738" s="24">
        <f t="shared" si="174"/>
        <v>1</v>
      </c>
      <c r="M2738" s="24" t="str">
        <f>VLOOKUP(L2738,mês!A:B,2,0)</f>
        <v>Janeiro</v>
      </c>
      <c r="N2738" s="24" t="e">
        <f t="shared" si="175"/>
        <v>#VALUE!</v>
      </c>
    </row>
    <row r="2739" spans="10:14" ht="57" customHeight="1" x14ac:dyDescent="0.2">
      <c r="J2739" s="29">
        <f t="shared" si="172"/>
        <v>0</v>
      </c>
      <c r="K2739" s="29">
        <f t="shared" si="173"/>
        <v>0</v>
      </c>
      <c r="L2739" s="24">
        <f t="shared" si="174"/>
        <v>1</v>
      </c>
      <c r="M2739" s="24" t="str">
        <f>VLOOKUP(L2739,mês!A:B,2,0)</f>
        <v>Janeiro</v>
      </c>
      <c r="N2739" s="24" t="e">
        <f t="shared" si="175"/>
        <v>#VALUE!</v>
      </c>
    </row>
    <row r="2740" spans="10:14" ht="57" customHeight="1" x14ac:dyDescent="0.2">
      <c r="J2740" s="29">
        <f t="shared" si="172"/>
        <v>0</v>
      </c>
      <c r="K2740" s="29">
        <f t="shared" si="173"/>
        <v>0</v>
      </c>
      <c r="L2740" s="24">
        <f t="shared" si="174"/>
        <v>1</v>
      </c>
      <c r="M2740" s="24" t="str">
        <f>VLOOKUP(L2740,mês!A:B,2,0)</f>
        <v>Janeiro</v>
      </c>
      <c r="N2740" s="24" t="e">
        <f t="shared" si="175"/>
        <v>#VALUE!</v>
      </c>
    </row>
    <row r="2741" spans="10:14" ht="57" customHeight="1" x14ac:dyDescent="0.2">
      <c r="J2741" s="29">
        <f t="shared" si="172"/>
        <v>0</v>
      </c>
      <c r="K2741" s="29">
        <f t="shared" si="173"/>
        <v>0</v>
      </c>
      <c r="L2741" s="24">
        <f t="shared" si="174"/>
        <v>1</v>
      </c>
      <c r="M2741" s="24" t="str">
        <f>VLOOKUP(L2741,mês!A:B,2,0)</f>
        <v>Janeiro</v>
      </c>
      <c r="N2741" s="24" t="e">
        <f t="shared" si="175"/>
        <v>#VALUE!</v>
      </c>
    </row>
    <row r="2742" spans="10:14" ht="57" customHeight="1" x14ac:dyDescent="0.2">
      <c r="J2742" s="29">
        <f t="shared" si="172"/>
        <v>0</v>
      </c>
      <c r="K2742" s="29">
        <f t="shared" si="173"/>
        <v>0</v>
      </c>
      <c r="L2742" s="24">
        <f t="shared" si="174"/>
        <v>1</v>
      </c>
      <c r="M2742" s="24" t="str">
        <f>VLOOKUP(L2742,mês!A:B,2,0)</f>
        <v>Janeiro</v>
      </c>
      <c r="N2742" s="24" t="e">
        <f t="shared" si="175"/>
        <v>#VALUE!</v>
      </c>
    </row>
    <row r="2743" spans="10:14" ht="57" customHeight="1" x14ac:dyDescent="0.2">
      <c r="J2743" s="29">
        <f t="shared" si="172"/>
        <v>0</v>
      </c>
      <c r="K2743" s="29">
        <f t="shared" si="173"/>
        <v>0</v>
      </c>
      <c r="L2743" s="24">
        <f t="shared" si="174"/>
        <v>1</v>
      </c>
      <c r="M2743" s="24" t="str">
        <f>VLOOKUP(L2743,mês!A:B,2,0)</f>
        <v>Janeiro</v>
      </c>
      <c r="N2743" s="24" t="e">
        <f t="shared" si="175"/>
        <v>#VALUE!</v>
      </c>
    </row>
    <row r="2744" spans="10:14" ht="57" customHeight="1" x14ac:dyDescent="0.2">
      <c r="J2744" s="29">
        <f t="shared" si="172"/>
        <v>0</v>
      </c>
      <c r="K2744" s="29">
        <f t="shared" si="173"/>
        <v>0</v>
      </c>
      <c r="L2744" s="24">
        <f t="shared" si="174"/>
        <v>1</v>
      </c>
      <c r="M2744" s="24" t="str">
        <f>VLOOKUP(L2744,mês!A:B,2,0)</f>
        <v>Janeiro</v>
      </c>
      <c r="N2744" s="24" t="e">
        <f t="shared" si="175"/>
        <v>#VALUE!</v>
      </c>
    </row>
    <row r="2745" spans="10:14" ht="57" customHeight="1" x14ac:dyDescent="0.2">
      <c r="J2745" s="29">
        <f t="shared" si="172"/>
        <v>0</v>
      </c>
      <c r="K2745" s="29">
        <f t="shared" si="173"/>
        <v>0</v>
      </c>
      <c r="L2745" s="24">
        <f t="shared" si="174"/>
        <v>1</v>
      </c>
      <c r="M2745" s="24" t="str">
        <f>VLOOKUP(L2745,mês!A:B,2,0)</f>
        <v>Janeiro</v>
      </c>
      <c r="N2745" s="24" t="e">
        <f t="shared" si="175"/>
        <v>#VALUE!</v>
      </c>
    </row>
    <row r="2746" spans="10:14" ht="57" customHeight="1" x14ac:dyDescent="0.2">
      <c r="J2746" s="29">
        <f t="shared" si="172"/>
        <v>0</v>
      </c>
      <c r="K2746" s="29">
        <f t="shared" si="173"/>
        <v>0</v>
      </c>
      <c r="L2746" s="24">
        <f t="shared" si="174"/>
        <v>1</v>
      </c>
      <c r="M2746" s="24" t="str">
        <f>VLOOKUP(L2746,mês!A:B,2,0)</f>
        <v>Janeiro</v>
      </c>
      <c r="N2746" s="24" t="e">
        <f t="shared" si="175"/>
        <v>#VALUE!</v>
      </c>
    </row>
    <row r="2747" spans="10:14" ht="57" customHeight="1" x14ac:dyDescent="0.2">
      <c r="J2747" s="29">
        <f t="shared" si="172"/>
        <v>0</v>
      </c>
      <c r="K2747" s="29">
        <f t="shared" si="173"/>
        <v>0</v>
      </c>
      <c r="L2747" s="24">
        <f t="shared" si="174"/>
        <v>1</v>
      </c>
      <c r="M2747" s="24" t="str">
        <f>VLOOKUP(L2747,mês!A:B,2,0)</f>
        <v>Janeiro</v>
      </c>
      <c r="N2747" s="24" t="e">
        <f t="shared" si="175"/>
        <v>#VALUE!</v>
      </c>
    </row>
    <row r="2748" spans="10:14" ht="57" customHeight="1" x14ac:dyDescent="0.2">
      <c r="J2748" s="29">
        <f t="shared" si="172"/>
        <v>0</v>
      </c>
      <c r="K2748" s="29">
        <f t="shared" si="173"/>
        <v>0</v>
      </c>
      <c r="L2748" s="24">
        <f t="shared" si="174"/>
        <v>1</v>
      </c>
      <c r="M2748" s="24" t="str">
        <f>VLOOKUP(L2748,mês!A:B,2,0)</f>
        <v>Janeiro</v>
      </c>
      <c r="N2748" s="24" t="e">
        <f t="shared" si="175"/>
        <v>#VALUE!</v>
      </c>
    </row>
    <row r="2749" spans="10:14" ht="57" customHeight="1" x14ac:dyDescent="0.2">
      <c r="J2749" s="29">
        <f t="shared" ref="J2749:J2812" si="176">IF(G2749="Não",0,H2749)</f>
        <v>0</v>
      </c>
      <c r="K2749" s="29">
        <f t="shared" ref="K2749:K2812" si="177">IF(G2749="Não",H2749,0)</f>
        <v>0</v>
      </c>
      <c r="L2749" s="24">
        <f t="shared" ref="L2749:L2812" si="178">MONTH(B2749)</f>
        <v>1</v>
      </c>
      <c r="M2749" s="24" t="str">
        <f>VLOOKUP(L2749,mês!A:B,2,0)</f>
        <v>Janeiro</v>
      </c>
      <c r="N2749" s="24" t="e">
        <f t="shared" ref="N2749:N2812" si="179">LEFT(A2749,SEARCH("-",A2749)-1)</f>
        <v>#VALUE!</v>
      </c>
    </row>
    <row r="2750" spans="10:14" ht="57" customHeight="1" x14ac:dyDescent="0.2">
      <c r="J2750" s="29">
        <f t="shared" si="176"/>
        <v>0</v>
      </c>
      <c r="K2750" s="29">
        <f t="shared" si="177"/>
        <v>0</v>
      </c>
      <c r="L2750" s="24">
        <f t="shared" si="178"/>
        <v>1</v>
      </c>
      <c r="M2750" s="24" t="str">
        <f>VLOOKUP(L2750,mês!A:B,2,0)</f>
        <v>Janeiro</v>
      </c>
      <c r="N2750" s="24" t="e">
        <f t="shared" si="179"/>
        <v>#VALUE!</v>
      </c>
    </row>
    <row r="2751" spans="10:14" ht="57" customHeight="1" x14ac:dyDescent="0.2">
      <c r="J2751" s="29">
        <f t="shared" si="176"/>
        <v>0</v>
      </c>
      <c r="K2751" s="29">
        <f t="shared" si="177"/>
        <v>0</v>
      </c>
      <c r="L2751" s="24">
        <f t="shared" si="178"/>
        <v>1</v>
      </c>
      <c r="M2751" s="24" t="str">
        <f>VLOOKUP(L2751,mês!A:B,2,0)</f>
        <v>Janeiro</v>
      </c>
      <c r="N2751" s="24" t="e">
        <f t="shared" si="179"/>
        <v>#VALUE!</v>
      </c>
    </row>
    <row r="2752" spans="10:14" ht="57" customHeight="1" x14ac:dyDescent="0.2">
      <c r="J2752" s="29">
        <f t="shared" si="176"/>
        <v>0</v>
      </c>
      <c r="K2752" s="29">
        <f t="shared" si="177"/>
        <v>0</v>
      </c>
      <c r="L2752" s="24">
        <f t="shared" si="178"/>
        <v>1</v>
      </c>
      <c r="M2752" s="24" t="str">
        <f>VLOOKUP(L2752,mês!A:B,2,0)</f>
        <v>Janeiro</v>
      </c>
      <c r="N2752" s="24" t="e">
        <f t="shared" si="179"/>
        <v>#VALUE!</v>
      </c>
    </row>
    <row r="2753" spans="10:14" ht="57" customHeight="1" x14ac:dyDescent="0.2">
      <c r="J2753" s="29">
        <f t="shared" si="176"/>
        <v>0</v>
      </c>
      <c r="K2753" s="29">
        <f t="shared" si="177"/>
        <v>0</v>
      </c>
      <c r="L2753" s="24">
        <f t="shared" si="178"/>
        <v>1</v>
      </c>
      <c r="M2753" s="24" t="str">
        <f>VLOOKUP(L2753,mês!A:B,2,0)</f>
        <v>Janeiro</v>
      </c>
      <c r="N2753" s="24" t="e">
        <f t="shared" si="179"/>
        <v>#VALUE!</v>
      </c>
    </row>
    <row r="2754" spans="10:14" ht="57" customHeight="1" x14ac:dyDescent="0.2">
      <c r="J2754" s="29">
        <f t="shared" si="176"/>
        <v>0</v>
      </c>
      <c r="K2754" s="29">
        <f t="shared" si="177"/>
        <v>0</v>
      </c>
      <c r="L2754" s="24">
        <f t="shared" si="178"/>
        <v>1</v>
      </c>
      <c r="M2754" s="24" t="str">
        <f>VLOOKUP(L2754,mês!A:B,2,0)</f>
        <v>Janeiro</v>
      </c>
      <c r="N2754" s="24" t="e">
        <f t="shared" si="179"/>
        <v>#VALUE!</v>
      </c>
    </row>
    <row r="2755" spans="10:14" ht="57" customHeight="1" x14ac:dyDescent="0.2">
      <c r="J2755" s="29">
        <f t="shared" si="176"/>
        <v>0</v>
      </c>
      <c r="K2755" s="29">
        <f t="shared" si="177"/>
        <v>0</v>
      </c>
      <c r="L2755" s="24">
        <f t="shared" si="178"/>
        <v>1</v>
      </c>
      <c r="M2755" s="24" t="str">
        <f>VLOOKUP(L2755,mês!A:B,2,0)</f>
        <v>Janeiro</v>
      </c>
      <c r="N2755" s="24" t="e">
        <f t="shared" si="179"/>
        <v>#VALUE!</v>
      </c>
    </row>
    <row r="2756" spans="10:14" ht="57" customHeight="1" x14ac:dyDescent="0.2">
      <c r="J2756" s="29">
        <f t="shared" si="176"/>
        <v>0</v>
      </c>
      <c r="K2756" s="29">
        <f t="shared" si="177"/>
        <v>0</v>
      </c>
      <c r="L2756" s="24">
        <f t="shared" si="178"/>
        <v>1</v>
      </c>
      <c r="M2756" s="24" t="str">
        <f>VLOOKUP(L2756,mês!A:B,2,0)</f>
        <v>Janeiro</v>
      </c>
      <c r="N2756" s="24" t="e">
        <f t="shared" si="179"/>
        <v>#VALUE!</v>
      </c>
    </row>
    <row r="2757" spans="10:14" ht="57" customHeight="1" x14ac:dyDescent="0.2">
      <c r="J2757" s="29">
        <f t="shared" si="176"/>
        <v>0</v>
      </c>
      <c r="K2757" s="29">
        <f t="shared" si="177"/>
        <v>0</v>
      </c>
      <c r="L2757" s="24">
        <f t="shared" si="178"/>
        <v>1</v>
      </c>
      <c r="M2757" s="24" t="str">
        <f>VLOOKUP(L2757,mês!A:B,2,0)</f>
        <v>Janeiro</v>
      </c>
      <c r="N2757" s="24" t="e">
        <f t="shared" si="179"/>
        <v>#VALUE!</v>
      </c>
    </row>
    <row r="2758" spans="10:14" ht="57" customHeight="1" x14ac:dyDescent="0.2">
      <c r="J2758" s="29">
        <f t="shared" si="176"/>
        <v>0</v>
      </c>
      <c r="K2758" s="29">
        <f t="shared" si="177"/>
        <v>0</v>
      </c>
      <c r="L2758" s="24">
        <f t="shared" si="178"/>
        <v>1</v>
      </c>
      <c r="M2758" s="24" t="str">
        <f>VLOOKUP(L2758,mês!A:B,2,0)</f>
        <v>Janeiro</v>
      </c>
      <c r="N2758" s="24" t="e">
        <f t="shared" si="179"/>
        <v>#VALUE!</v>
      </c>
    </row>
    <row r="2759" spans="10:14" ht="57" customHeight="1" x14ac:dyDescent="0.2">
      <c r="J2759" s="29">
        <f t="shared" si="176"/>
        <v>0</v>
      </c>
      <c r="K2759" s="29">
        <f t="shared" si="177"/>
        <v>0</v>
      </c>
      <c r="L2759" s="24">
        <f t="shared" si="178"/>
        <v>1</v>
      </c>
      <c r="M2759" s="24" t="str">
        <f>VLOOKUP(L2759,mês!A:B,2,0)</f>
        <v>Janeiro</v>
      </c>
      <c r="N2759" s="24" t="e">
        <f t="shared" si="179"/>
        <v>#VALUE!</v>
      </c>
    </row>
    <row r="2760" spans="10:14" ht="57" customHeight="1" x14ac:dyDescent="0.2">
      <c r="J2760" s="29">
        <f t="shared" si="176"/>
        <v>0</v>
      </c>
      <c r="K2760" s="29">
        <f t="shared" si="177"/>
        <v>0</v>
      </c>
      <c r="L2760" s="24">
        <f t="shared" si="178"/>
        <v>1</v>
      </c>
      <c r="M2760" s="24" t="str">
        <f>VLOOKUP(L2760,mês!A:B,2,0)</f>
        <v>Janeiro</v>
      </c>
      <c r="N2760" s="24" t="e">
        <f t="shared" si="179"/>
        <v>#VALUE!</v>
      </c>
    </row>
    <row r="2761" spans="10:14" ht="57" customHeight="1" x14ac:dyDescent="0.2">
      <c r="J2761" s="29">
        <f t="shared" si="176"/>
        <v>0</v>
      </c>
      <c r="K2761" s="29">
        <f t="shared" si="177"/>
        <v>0</v>
      </c>
      <c r="L2761" s="24">
        <f t="shared" si="178"/>
        <v>1</v>
      </c>
      <c r="M2761" s="24" t="str">
        <f>VLOOKUP(L2761,mês!A:B,2,0)</f>
        <v>Janeiro</v>
      </c>
      <c r="N2761" s="24" t="e">
        <f t="shared" si="179"/>
        <v>#VALUE!</v>
      </c>
    </row>
    <row r="2762" spans="10:14" ht="57" customHeight="1" x14ac:dyDescent="0.2">
      <c r="J2762" s="29">
        <f t="shared" si="176"/>
        <v>0</v>
      </c>
      <c r="K2762" s="29">
        <f t="shared" si="177"/>
        <v>0</v>
      </c>
      <c r="L2762" s="24">
        <f t="shared" si="178"/>
        <v>1</v>
      </c>
      <c r="M2762" s="24" t="str">
        <f>VLOOKUP(L2762,mês!A:B,2,0)</f>
        <v>Janeiro</v>
      </c>
      <c r="N2762" s="24" t="e">
        <f t="shared" si="179"/>
        <v>#VALUE!</v>
      </c>
    </row>
    <row r="2763" spans="10:14" ht="57" customHeight="1" x14ac:dyDescent="0.2">
      <c r="J2763" s="29">
        <f t="shared" si="176"/>
        <v>0</v>
      </c>
      <c r="K2763" s="29">
        <f t="shared" si="177"/>
        <v>0</v>
      </c>
      <c r="L2763" s="24">
        <f t="shared" si="178"/>
        <v>1</v>
      </c>
      <c r="M2763" s="24" t="str">
        <f>VLOOKUP(L2763,mês!A:B,2,0)</f>
        <v>Janeiro</v>
      </c>
      <c r="N2763" s="24" t="e">
        <f t="shared" si="179"/>
        <v>#VALUE!</v>
      </c>
    </row>
    <row r="2764" spans="10:14" ht="57" customHeight="1" x14ac:dyDescent="0.2">
      <c r="J2764" s="29">
        <f t="shared" si="176"/>
        <v>0</v>
      </c>
      <c r="K2764" s="29">
        <f t="shared" si="177"/>
        <v>0</v>
      </c>
      <c r="L2764" s="24">
        <f t="shared" si="178"/>
        <v>1</v>
      </c>
      <c r="M2764" s="24" t="str">
        <f>VLOOKUP(L2764,mês!A:B,2,0)</f>
        <v>Janeiro</v>
      </c>
      <c r="N2764" s="24" t="e">
        <f t="shared" si="179"/>
        <v>#VALUE!</v>
      </c>
    </row>
    <row r="2765" spans="10:14" ht="57" customHeight="1" x14ac:dyDescent="0.2">
      <c r="J2765" s="29">
        <f t="shared" si="176"/>
        <v>0</v>
      </c>
      <c r="K2765" s="29">
        <f t="shared" si="177"/>
        <v>0</v>
      </c>
      <c r="L2765" s="24">
        <f t="shared" si="178"/>
        <v>1</v>
      </c>
      <c r="M2765" s="24" t="str">
        <f>VLOOKUP(L2765,mês!A:B,2,0)</f>
        <v>Janeiro</v>
      </c>
      <c r="N2765" s="24" t="e">
        <f t="shared" si="179"/>
        <v>#VALUE!</v>
      </c>
    </row>
    <row r="2766" spans="10:14" ht="57" customHeight="1" x14ac:dyDescent="0.2">
      <c r="J2766" s="29">
        <f t="shared" si="176"/>
        <v>0</v>
      </c>
      <c r="K2766" s="29">
        <f t="shared" si="177"/>
        <v>0</v>
      </c>
      <c r="L2766" s="24">
        <f t="shared" si="178"/>
        <v>1</v>
      </c>
      <c r="M2766" s="24" t="str">
        <f>VLOOKUP(L2766,mês!A:B,2,0)</f>
        <v>Janeiro</v>
      </c>
      <c r="N2766" s="24" t="e">
        <f t="shared" si="179"/>
        <v>#VALUE!</v>
      </c>
    </row>
    <row r="2767" spans="10:14" ht="57" customHeight="1" x14ac:dyDescent="0.2">
      <c r="J2767" s="29">
        <f t="shared" si="176"/>
        <v>0</v>
      </c>
      <c r="K2767" s="29">
        <f t="shared" si="177"/>
        <v>0</v>
      </c>
      <c r="L2767" s="24">
        <f t="shared" si="178"/>
        <v>1</v>
      </c>
      <c r="M2767" s="24" t="str">
        <f>VLOOKUP(L2767,mês!A:B,2,0)</f>
        <v>Janeiro</v>
      </c>
      <c r="N2767" s="24" t="e">
        <f t="shared" si="179"/>
        <v>#VALUE!</v>
      </c>
    </row>
    <row r="2768" spans="10:14" ht="57" customHeight="1" x14ac:dyDescent="0.2">
      <c r="J2768" s="29">
        <f t="shared" si="176"/>
        <v>0</v>
      </c>
      <c r="K2768" s="29">
        <f t="shared" si="177"/>
        <v>0</v>
      </c>
      <c r="L2768" s="24">
        <f t="shared" si="178"/>
        <v>1</v>
      </c>
      <c r="M2768" s="24" t="str">
        <f>VLOOKUP(L2768,mês!A:B,2,0)</f>
        <v>Janeiro</v>
      </c>
      <c r="N2768" s="24" t="e">
        <f t="shared" si="179"/>
        <v>#VALUE!</v>
      </c>
    </row>
    <row r="2769" spans="10:14" ht="57" customHeight="1" x14ac:dyDescent="0.2">
      <c r="J2769" s="29">
        <f t="shared" si="176"/>
        <v>0</v>
      </c>
      <c r="K2769" s="29">
        <f t="shared" si="177"/>
        <v>0</v>
      </c>
      <c r="L2769" s="24">
        <f t="shared" si="178"/>
        <v>1</v>
      </c>
      <c r="M2769" s="24" t="str">
        <f>VLOOKUP(L2769,mês!A:B,2,0)</f>
        <v>Janeiro</v>
      </c>
      <c r="N2769" s="24" t="e">
        <f t="shared" si="179"/>
        <v>#VALUE!</v>
      </c>
    </row>
    <row r="2770" spans="10:14" ht="57" customHeight="1" x14ac:dyDescent="0.2">
      <c r="J2770" s="29">
        <f t="shared" si="176"/>
        <v>0</v>
      </c>
      <c r="K2770" s="29">
        <f t="shared" si="177"/>
        <v>0</v>
      </c>
      <c r="L2770" s="24">
        <f t="shared" si="178"/>
        <v>1</v>
      </c>
      <c r="M2770" s="24" t="str">
        <f>VLOOKUP(L2770,mês!A:B,2,0)</f>
        <v>Janeiro</v>
      </c>
      <c r="N2770" s="24" t="e">
        <f t="shared" si="179"/>
        <v>#VALUE!</v>
      </c>
    </row>
    <row r="2771" spans="10:14" ht="57" customHeight="1" x14ac:dyDescent="0.2">
      <c r="J2771" s="29">
        <f t="shared" si="176"/>
        <v>0</v>
      </c>
      <c r="K2771" s="29">
        <f t="shared" si="177"/>
        <v>0</v>
      </c>
      <c r="L2771" s="24">
        <f t="shared" si="178"/>
        <v>1</v>
      </c>
      <c r="M2771" s="24" t="str">
        <f>VLOOKUP(L2771,mês!A:B,2,0)</f>
        <v>Janeiro</v>
      </c>
      <c r="N2771" s="24" t="e">
        <f t="shared" si="179"/>
        <v>#VALUE!</v>
      </c>
    </row>
    <row r="2772" spans="10:14" ht="57" customHeight="1" x14ac:dyDescent="0.2">
      <c r="J2772" s="29">
        <f t="shared" si="176"/>
        <v>0</v>
      </c>
      <c r="K2772" s="29">
        <f t="shared" si="177"/>
        <v>0</v>
      </c>
      <c r="L2772" s="24">
        <f t="shared" si="178"/>
        <v>1</v>
      </c>
      <c r="M2772" s="24" t="str">
        <f>VLOOKUP(L2772,mês!A:B,2,0)</f>
        <v>Janeiro</v>
      </c>
      <c r="N2772" s="24" t="e">
        <f t="shared" si="179"/>
        <v>#VALUE!</v>
      </c>
    </row>
    <row r="2773" spans="10:14" ht="57" customHeight="1" x14ac:dyDescent="0.2">
      <c r="J2773" s="29">
        <f t="shared" si="176"/>
        <v>0</v>
      </c>
      <c r="K2773" s="29">
        <f t="shared" si="177"/>
        <v>0</v>
      </c>
      <c r="L2773" s="24">
        <f t="shared" si="178"/>
        <v>1</v>
      </c>
      <c r="M2773" s="24" t="str">
        <f>VLOOKUP(L2773,mês!A:B,2,0)</f>
        <v>Janeiro</v>
      </c>
      <c r="N2773" s="24" t="e">
        <f t="shared" si="179"/>
        <v>#VALUE!</v>
      </c>
    </row>
    <row r="2774" spans="10:14" ht="57" customHeight="1" x14ac:dyDescent="0.2">
      <c r="J2774" s="29">
        <f t="shared" si="176"/>
        <v>0</v>
      </c>
      <c r="K2774" s="29">
        <f t="shared" si="177"/>
        <v>0</v>
      </c>
      <c r="L2774" s="24">
        <f t="shared" si="178"/>
        <v>1</v>
      </c>
      <c r="M2774" s="24" t="str">
        <f>VLOOKUP(L2774,mês!A:B,2,0)</f>
        <v>Janeiro</v>
      </c>
      <c r="N2774" s="24" t="e">
        <f t="shared" si="179"/>
        <v>#VALUE!</v>
      </c>
    </row>
    <row r="2775" spans="10:14" ht="57" customHeight="1" x14ac:dyDescent="0.2">
      <c r="J2775" s="29">
        <f t="shared" si="176"/>
        <v>0</v>
      </c>
      <c r="K2775" s="29">
        <f t="shared" si="177"/>
        <v>0</v>
      </c>
      <c r="L2775" s="24">
        <f t="shared" si="178"/>
        <v>1</v>
      </c>
      <c r="M2775" s="24" t="str">
        <f>VLOOKUP(L2775,mês!A:B,2,0)</f>
        <v>Janeiro</v>
      </c>
      <c r="N2775" s="24" t="e">
        <f t="shared" si="179"/>
        <v>#VALUE!</v>
      </c>
    </row>
    <row r="2776" spans="10:14" ht="57" customHeight="1" x14ac:dyDescent="0.2">
      <c r="J2776" s="29">
        <f t="shared" si="176"/>
        <v>0</v>
      </c>
      <c r="K2776" s="29">
        <f t="shared" si="177"/>
        <v>0</v>
      </c>
      <c r="L2776" s="24">
        <f t="shared" si="178"/>
        <v>1</v>
      </c>
      <c r="M2776" s="24" t="str">
        <f>VLOOKUP(L2776,mês!A:B,2,0)</f>
        <v>Janeiro</v>
      </c>
      <c r="N2776" s="24" t="e">
        <f t="shared" si="179"/>
        <v>#VALUE!</v>
      </c>
    </row>
    <row r="2777" spans="10:14" ht="57" customHeight="1" x14ac:dyDescent="0.2">
      <c r="J2777" s="29">
        <f t="shared" si="176"/>
        <v>0</v>
      </c>
      <c r="K2777" s="29">
        <f t="shared" si="177"/>
        <v>0</v>
      </c>
      <c r="L2777" s="24">
        <f t="shared" si="178"/>
        <v>1</v>
      </c>
      <c r="M2777" s="24" t="str">
        <f>VLOOKUP(L2777,mês!A:B,2,0)</f>
        <v>Janeiro</v>
      </c>
      <c r="N2777" s="24" t="e">
        <f t="shared" si="179"/>
        <v>#VALUE!</v>
      </c>
    </row>
    <row r="2778" spans="10:14" ht="57" customHeight="1" x14ac:dyDescent="0.2">
      <c r="J2778" s="29">
        <f t="shared" si="176"/>
        <v>0</v>
      </c>
      <c r="K2778" s="29">
        <f t="shared" si="177"/>
        <v>0</v>
      </c>
      <c r="L2778" s="24">
        <f t="shared" si="178"/>
        <v>1</v>
      </c>
      <c r="M2778" s="24" t="str">
        <f>VLOOKUP(L2778,mês!A:B,2,0)</f>
        <v>Janeiro</v>
      </c>
      <c r="N2778" s="24" t="e">
        <f t="shared" si="179"/>
        <v>#VALUE!</v>
      </c>
    </row>
    <row r="2779" spans="10:14" ht="57" customHeight="1" x14ac:dyDescent="0.2">
      <c r="J2779" s="29">
        <f t="shared" si="176"/>
        <v>0</v>
      </c>
      <c r="K2779" s="29">
        <f t="shared" si="177"/>
        <v>0</v>
      </c>
      <c r="L2779" s="24">
        <f t="shared" si="178"/>
        <v>1</v>
      </c>
      <c r="M2779" s="24" t="str">
        <f>VLOOKUP(L2779,mês!A:B,2,0)</f>
        <v>Janeiro</v>
      </c>
      <c r="N2779" s="24" t="e">
        <f t="shared" si="179"/>
        <v>#VALUE!</v>
      </c>
    </row>
    <row r="2780" spans="10:14" ht="57" customHeight="1" x14ac:dyDescent="0.2">
      <c r="J2780" s="29">
        <f t="shared" si="176"/>
        <v>0</v>
      </c>
      <c r="K2780" s="29">
        <f t="shared" si="177"/>
        <v>0</v>
      </c>
      <c r="L2780" s="24">
        <f t="shared" si="178"/>
        <v>1</v>
      </c>
      <c r="M2780" s="24" t="str">
        <f>VLOOKUP(L2780,mês!A:B,2,0)</f>
        <v>Janeiro</v>
      </c>
      <c r="N2780" s="24" t="e">
        <f t="shared" si="179"/>
        <v>#VALUE!</v>
      </c>
    </row>
    <row r="2781" spans="10:14" ht="57" customHeight="1" x14ac:dyDescent="0.2">
      <c r="J2781" s="29">
        <f t="shared" si="176"/>
        <v>0</v>
      </c>
      <c r="K2781" s="29">
        <f t="shared" si="177"/>
        <v>0</v>
      </c>
      <c r="L2781" s="24">
        <f t="shared" si="178"/>
        <v>1</v>
      </c>
      <c r="M2781" s="24" t="str">
        <f>VLOOKUP(L2781,mês!A:B,2,0)</f>
        <v>Janeiro</v>
      </c>
      <c r="N2781" s="24" t="e">
        <f t="shared" si="179"/>
        <v>#VALUE!</v>
      </c>
    </row>
    <row r="2782" spans="10:14" ht="57" customHeight="1" x14ac:dyDescent="0.2">
      <c r="J2782" s="29">
        <f t="shared" si="176"/>
        <v>0</v>
      </c>
      <c r="K2782" s="29">
        <f t="shared" si="177"/>
        <v>0</v>
      </c>
      <c r="L2782" s="24">
        <f t="shared" si="178"/>
        <v>1</v>
      </c>
      <c r="M2782" s="24" t="str">
        <f>VLOOKUP(L2782,mês!A:B,2,0)</f>
        <v>Janeiro</v>
      </c>
      <c r="N2782" s="24" t="e">
        <f t="shared" si="179"/>
        <v>#VALUE!</v>
      </c>
    </row>
    <row r="2783" spans="10:14" ht="57" customHeight="1" x14ac:dyDescent="0.2">
      <c r="J2783" s="29">
        <f t="shared" si="176"/>
        <v>0</v>
      </c>
      <c r="K2783" s="29">
        <f t="shared" si="177"/>
        <v>0</v>
      </c>
      <c r="L2783" s="24">
        <f t="shared" si="178"/>
        <v>1</v>
      </c>
      <c r="M2783" s="24" t="str">
        <f>VLOOKUP(L2783,mês!A:B,2,0)</f>
        <v>Janeiro</v>
      </c>
      <c r="N2783" s="24" t="e">
        <f t="shared" si="179"/>
        <v>#VALUE!</v>
      </c>
    </row>
    <row r="2784" spans="10:14" ht="57" customHeight="1" x14ac:dyDescent="0.2">
      <c r="J2784" s="29">
        <f t="shared" si="176"/>
        <v>0</v>
      </c>
      <c r="K2784" s="29">
        <f t="shared" si="177"/>
        <v>0</v>
      </c>
      <c r="L2784" s="24">
        <f t="shared" si="178"/>
        <v>1</v>
      </c>
      <c r="M2784" s="24" t="str">
        <f>VLOOKUP(L2784,mês!A:B,2,0)</f>
        <v>Janeiro</v>
      </c>
      <c r="N2784" s="24" t="e">
        <f t="shared" si="179"/>
        <v>#VALUE!</v>
      </c>
    </row>
    <row r="2785" spans="10:14" ht="57" customHeight="1" x14ac:dyDescent="0.2">
      <c r="J2785" s="29">
        <f t="shared" si="176"/>
        <v>0</v>
      </c>
      <c r="K2785" s="29">
        <f t="shared" si="177"/>
        <v>0</v>
      </c>
      <c r="L2785" s="24">
        <f t="shared" si="178"/>
        <v>1</v>
      </c>
      <c r="M2785" s="24" t="str">
        <f>VLOOKUP(L2785,mês!A:B,2,0)</f>
        <v>Janeiro</v>
      </c>
      <c r="N2785" s="24" t="e">
        <f t="shared" si="179"/>
        <v>#VALUE!</v>
      </c>
    </row>
    <row r="2786" spans="10:14" ht="57" customHeight="1" x14ac:dyDescent="0.2">
      <c r="J2786" s="29">
        <f t="shared" si="176"/>
        <v>0</v>
      </c>
      <c r="K2786" s="29">
        <f t="shared" si="177"/>
        <v>0</v>
      </c>
      <c r="L2786" s="24">
        <f t="shared" si="178"/>
        <v>1</v>
      </c>
      <c r="M2786" s="24" t="str">
        <f>VLOOKUP(L2786,mês!A:B,2,0)</f>
        <v>Janeiro</v>
      </c>
      <c r="N2786" s="24" t="e">
        <f t="shared" si="179"/>
        <v>#VALUE!</v>
      </c>
    </row>
    <row r="2787" spans="10:14" ht="57" customHeight="1" x14ac:dyDescent="0.2">
      <c r="J2787" s="29">
        <f t="shared" si="176"/>
        <v>0</v>
      </c>
      <c r="K2787" s="29">
        <f t="shared" si="177"/>
        <v>0</v>
      </c>
      <c r="L2787" s="24">
        <f t="shared" si="178"/>
        <v>1</v>
      </c>
      <c r="M2787" s="24" t="str">
        <f>VLOOKUP(L2787,mês!A:B,2,0)</f>
        <v>Janeiro</v>
      </c>
      <c r="N2787" s="24" t="e">
        <f t="shared" si="179"/>
        <v>#VALUE!</v>
      </c>
    </row>
    <row r="2788" spans="10:14" ht="57" customHeight="1" x14ac:dyDescent="0.2">
      <c r="J2788" s="29">
        <f t="shared" si="176"/>
        <v>0</v>
      </c>
      <c r="K2788" s="29">
        <f t="shared" si="177"/>
        <v>0</v>
      </c>
      <c r="L2788" s="24">
        <f t="shared" si="178"/>
        <v>1</v>
      </c>
      <c r="M2788" s="24" t="str">
        <f>VLOOKUP(L2788,mês!A:B,2,0)</f>
        <v>Janeiro</v>
      </c>
      <c r="N2788" s="24" t="e">
        <f t="shared" si="179"/>
        <v>#VALUE!</v>
      </c>
    </row>
    <row r="2789" spans="10:14" ht="57" customHeight="1" x14ac:dyDescent="0.2">
      <c r="J2789" s="29">
        <f t="shared" si="176"/>
        <v>0</v>
      </c>
      <c r="K2789" s="29">
        <f t="shared" si="177"/>
        <v>0</v>
      </c>
      <c r="L2789" s="24">
        <f t="shared" si="178"/>
        <v>1</v>
      </c>
      <c r="M2789" s="24" t="str">
        <f>VLOOKUP(L2789,mês!A:B,2,0)</f>
        <v>Janeiro</v>
      </c>
      <c r="N2789" s="24" t="e">
        <f t="shared" si="179"/>
        <v>#VALUE!</v>
      </c>
    </row>
    <row r="2790" spans="10:14" ht="57" customHeight="1" x14ac:dyDescent="0.2">
      <c r="J2790" s="29">
        <f t="shared" si="176"/>
        <v>0</v>
      </c>
      <c r="K2790" s="29">
        <f t="shared" si="177"/>
        <v>0</v>
      </c>
      <c r="L2790" s="24">
        <f t="shared" si="178"/>
        <v>1</v>
      </c>
      <c r="M2790" s="24" t="str">
        <f>VLOOKUP(L2790,mês!A:B,2,0)</f>
        <v>Janeiro</v>
      </c>
      <c r="N2790" s="24" t="e">
        <f t="shared" si="179"/>
        <v>#VALUE!</v>
      </c>
    </row>
    <row r="2791" spans="10:14" ht="57" customHeight="1" x14ac:dyDescent="0.2">
      <c r="J2791" s="29">
        <f t="shared" si="176"/>
        <v>0</v>
      </c>
      <c r="K2791" s="29">
        <f t="shared" si="177"/>
        <v>0</v>
      </c>
      <c r="L2791" s="24">
        <f t="shared" si="178"/>
        <v>1</v>
      </c>
      <c r="M2791" s="24" t="str">
        <f>VLOOKUP(L2791,mês!A:B,2,0)</f>
        <v>Janeiro</v>
      </c>
      <c r="N2791" s="24" t="e">
        <f t="shared" si="179"/>
        <v>#VALUE!</v>
      </c>
    </row>
    <row r="2792" spans="10:14" ht="57" customHeight="1" x14ac:dyDescent="0.2">
      <c r="J2792" s="29">
        <f t="shared" si="176"/>
        <v>0</v>
      </c>
      <c r="K2792" s="29">
        <f t="shared" si="177"/>
        <v>0</v>
      </c>
      <c r="L2792" s="24">
        <f t="shared" si="178"/>
        <v>1</v>
      </c>
      <c r="M2792" s="24" t="str">
        <f>VLOOKUP(L2792,mês!A:B,2,0)</f>
        <v>Janeiro</v>
      </c>
      <c r="N2792" s="24" t="e">
        <f t="shared" si="179"/>
        <v>#VALUE!</v>
      </c>
    </row>
    <row r="2793" spans="10:14" ht="57" customHeight="1" x14ac:dyDescent="0.2">
      <c r="J2793" s="29">
        <f t="shared" si="176"/>
        <v>0</v>
      </c>
      <c r="K2793" s="29">
        <f t="shared" si="177"/>
        <v>0</v>
      </c>
      <c r="L2793" s="24">
        <f t="shared" si="178"/>
        <v>1</v>
      </c>
      <c r="M2793" s="24" t="str">
        <f>VLOOKUP(L2793,mês!A:B,2,0)</f>
        <v>Janeiro</v>
      </c>
      <c r="N2793" s="24" t="e">
        <f t="shared" si="179"/>
        <v>#VALUE!</v>
      </c>
    </row>
    <row r="2794" spans="10:14" ht="57" customHeight="1" x14ac:dyDescent="0.2">
      <c r="J2794" s="29">
        <f t="shared" si="176"/>
        <v>0</v>
      </c>
      <c r="K2794" s="29">
        <f t="shared" si="177"/>
        <v>0</v>
      </c>
      <c r="L2794" s="24">
        <f t="shared" si="178"/>
        <v>1</v>
      </c>
      <c r="M2794" s="24" t="str">
        <f>VLOOKUP(L2794,mês!A:B,2,0)</f>
        <v>Janeiro</v>
      </c>
      <c r="N2794" s="24" t="e">
        <f t="shared" si="179"/>
        <v>#VALUE!</v>
      </c>
    </row>
    <row r="2795" spans="10:14" ht="57" customHeight="1" x14ac:dyDescent="0.2">
      <c r="J2795" s="29">
        <f t="shared" si="176"/>
        <v>0</v>
      </c>
      <c r="K2795" s="29">
        <f t="shared" si="177"/>
        <v>0</v>
      </c>
      <c r="L2795" s="24">
        <f t="shared" si="178"/>
        <v>1</v>
      </c>
      <c r="M2795" s="24" t="str">
        <f>VLOOKUP(L2795,mês!A:B,2,0)</f>
        <v>Janeiro</v>
      </c>
      <c r="N2795" s="24" t="e">
        <f t="shared" si="179"/>
        <v>#VALUE!</v>
      </c>
    </row>
    <row r="2796" spans="10:14" ht="57" customHeight="1" x14ac:dyDescent="0.2">
      <c r="J2796" s="29">
        <f t="shared" si="176"/>
        <v>0</v>
      </c>
      <c r="K2796" s="29">
        <f t="shared" si="177"/>
        <v>0</v>
      </c>
      <c r="L2796" s="24">
        <f t="shared" si="178"/>
        <v>1</v>
      </c>
      <c r="M2796" s="24" t="str">
        <f>VLOOKUP(L2796,mês!A:B,2,0)</f>
        <v>Janeiro</v>
      </c>
      <c r="N2796" s="24" t="e">
        <f t="shared" si="179"/>
        <v>#VALUE!</v>
      </c>
    </row>
    <row r="2797" spans="10:14" ht="57" customHeight="1" x14ac:dyDescent="0.2">
      <c r="J2797" s="29">
        <f t="shared" si="176"/>
        <v>0</v>
      </c>
      <c r="K2797" s="29">
        <f t="shared" si="177"/>
        <v>0</v>
      </c>
      <c r="L2797" s="24">
        <f t="shared" si="178"/>
        <v>1</v>
      </c>
      <c r="M2797" s="24" t="str">
        <f>VLOOKUP(L2797,mês!A:B,2,0)</f>
        <v>Janeiro</v>
      </c>
      <c r="N2797" s="24" t="e">
        <f t="shared" si="179"/>
        <v>#VALUE!</v>
      </c>
    </row>
    <row r="2798" spans="10:14" ht="57" customHeight="1" x14ac:dyDescent="0.2">
      <c r="J2798" s="29">
        <f t="shared" si="176"/>
        <v>0</v>
      </c>
      <c r="K2798" s="29">
        <f t="shared" si="177"/>
        <v>0</v>
      </c>
      <c r="L2798" s="24">
        <f t="shared" si="178"/>
        <v>1</v>
      </c>
      <c r="M2798" s="24" t="str">
        <f>VLOOKUP(L2798,mês!A:B,2,0)</f>
        <v>Janeiro</v>
      </c>
      <c r="N2798" s="24" t="e">
        <f t="shared" si="179"/>
        <v>#VALUE!</v>
      </c>
    </row>
    <row r="2799" spans="10:14" ht="57" customHeight="1" x14ac:dyDescent="0.2">
      <c r="J2799" s="29">
        <f t="shared" si="176"/>
        <v>0</v>
      </c>
      <c r="K2799" s="29">
        <f t="shared" si="177"/>
        <v>0</v>
      </c>
      <c r="L2799" s="24">
        <f t="shared" si="178"/>
        <v>1</v>
      </c>
      <c r="M2799" s="24" t="str">
        <f>VLOOKUP(L2799,mês!A:B,2,0)</f>
        <v>Janeiro</v>
      </c>
      <c r="N2799" s="24" t="e">
        <f t="shared" si="179"/>
        <v>#VALUE!</v>
      </c>
    </row>
    <row r="2800" spans="10:14" ht="57" customHeight="1" x14ac:dyDescent="0.2">
      <c r="J2800" s="29">
        <f t="shared" si="176"/>
        <v>0</v>
      </c>
      <c r="K2800" s="29">
        <f t="shared" si="177"/>
        <v>0</v>
      </c>
      <c r="L2800" s="24">
        <f t="shared" si="178"/>
        <v>1</v>
      </c>
      <c r="M2800" s="24" t="str">
        <f>VLOOKUP(L2800,mês!A:B,2,0)</f>
        <v>Janeiro</v>
      </c>
      <c r="N2800" s="24" t="e">
        <f t="shared" si="179"/>
        <v>#VALUE!</v>
      </c>
    </row>
    <row r="2801" spans="10:14" ht="57" customHeight="1" x14ac:dyDescent="0.2">
      <c r="J2801" s="29">
        <f t="shared" si="176"/>
        <v>0</v>
      </c>
      <c r="K2801" s="29">
        <f t="shared" si="177"/>
        <v>0</v>
      </c>
      <c r="L2801" s="24">
        <f t="shared" si="178"/>
        <v>1</v>
      </c>
      <c r="M2801" s="24" t="str">
        <f>VLOOKUP(L2801,mês!A:B,2,0)</f>
        <v>Janeiro</v>
      </c>
      <c r="N2801" s="24" t="e">
        <f t="shared" si="179"/>
        <v>#VALUE!</v>
      </c>
    </row>
    <row r="2802" spans="10:14" ht="57" customHeight="1" x14ac:dyDescent="0.2">
      <c r="J2802" s="29">
        <f t="shared" si="176"/>
        <v>0</v>
      </c>
      <c r="K2802" s="29">
        <f t="shared" si="177"/>
        <v>0</v>
      </c>
      <c r="L2802" s="24">
        <f t="shared" si="178"/>
        <v>1</v>
      </c>
      <c r="M2802" s="24" t="str">
        <f>VLOOKUP(L2802,mês!A:B,2,0)</f>
        <v>Janeiro</v>
      </c>
      <c r="N2802" s="24" t="e">
        <f t="shared" si="179"/>
        <v>#VALUE!</v>
      </c>
    </row>
    <row r="2803" spans="10:14" ht="57" customHeight="1" x14ac:dyDescent="0.2">
      <c r="J2803" s="29">
        <f t="shared" si="176"/>
        <v>0</v>
      </c>
      <c r="K2803" s="29">
        <f t="shared" si="177"/>
        <v>0</v>
      </c>
      <c r="L2803" s="24">
        <f t="shared" si="178"/>
        <v>1</v>
      </c>
      <c r="M2803" s="24" t="str">
        <f>VLOOKUP(L2803,mês!A:B,2,0)</f>
        <v>Janeiro</v>
      </c>
      <c r="N2803" s="24" t="e">
        <f t="shared" si="179"/>
        <v>#VALUE!</v>
      </c>
    </row>
    <row r="2804" spans="10:14" ht="57" customHeight="1" x14ac:dyDescent="0.2">
      <c r="J2804" s="29">
        <f t="shared" si="176"/>
        <v>0</v>
      </c>
      <c r="K2804" s="29">
        <f t="shared" si="177"/>
        <v>0</v>
      </c>
      <c r="L2804" s="24">
        <f t="shared" si="178"/>
        <v>1</v>
      </c>
      <c r="M2804" s="24" t="str">
        <f>VLOOKUP(L2804,mês!A:B,2,0)</f>
        <v>Janeiro</v>
      </c>
      <c r="N2804" s="24" t="e">
        <f t="shared" si="179"/>
        <v>#VALUE!</v>
      </c>
    </row>
    <row r="2805" spans="10:14" ht="57" customHeight="1" x14ac:dyDescent="0.2">
      <c r="J2805" s="29">
        <f t="shared" si="176"/>
        <v>0</v>
      </c>
      <c r="K2805" s="29">
        <f t="shared" si="177"/>
        <v>0</v>
      </c>
      <c r="L2805" s="24">
        <f t="shared" si="178"/>
        <v>1</v>
      </c>
      <c r="M2805" s="24" t="str">
        <f>VLOOKUP(L2805,mês!A:B,2,0)</f>
        <v>Janeiro</v>
      </c>
      <c r="N2805" s="24" t="e">
        <f t="shared" si="179"/>
        <v>#VALUE!</v>
      </c>
    </row>
    <row r="2806" spans="10:14" ht="57" customHeight="1" x14ac:dyDescent="0.2">
      <c r="J2806" s="29">
        <f t="shared" si="176"/>
        <v>0</v>
      </c>
      <c r="K2806" s="29">
        <f t="shared" si="177"/>
        <v>0</v>
      </c>
      <c r="L2806" s="24">
        <f t="shared" si="178"/>
        <v>1</v>
      </c>
      <c r="M2806" s="24" t="str">
        <f>VLOOKUP(L2806,mês!A:B,2,0)</f>
        <v>Janeiro</v>
      </c>
      <c r="N2806" s="24" t="e">
        <f t="shared" si="179"/>
        <v>#VALUE!</v>
      </c>
    </row>
    <row r="2807" spans="10:14" ht="57" customHeight="1" x14ac:dyDescent="0.2">
      <c r="J2807" s="29">
        <f t="shared" si="176"/>
        <v>0</v>
      </c>
      <c r="K2807" s="29">
        <f t="shared" si="177"/>
        <v>0</v>
      </c>
      <c r="L2807" s="24">
        <f t="shared" si="178"/>
        <v>1</v>
      </c>
      <c r="M2807" s="24" t="str">
        <f>VLOOKUP(L2807,mês!A:B,2,0)</f>
        <v>Janeiro</v>
      </c>
      <c r="N2807" s="24" t="e">
        <f t="shared" si="179"/>
        <v>#VALUE!</v>
      </c>
    </row>
    <row r="2808" spans="10:14" ht="57" customHeight="1" x14ac:dyDescent="0.2">
      <c r="J2808" s="29">
        <f t="shared" si="176"/>
        <v>0</v>
      </c>
      <c r="K2808" s="29">
        <f t="shared" si="177"/>
        <v>0</v>
      </c>
      <c r="L2808" s="24">
        <f t="shared" si="178"/>
        <v>1</v>
      </c>
      <c r="M2808" s="24" t="str">
        <f>VLOOKUP(L2808,mês!A:B,2,0)</f>
        <v>Janeiro</v>
      </c>
      <c r="N2808" s="24" t="e">
        <f t="shared" si="179"/>
        <v>#VALUE!</v>
      </c>
    </row>
    <row r="2809" spans="10:14" ht="57" customHeight="1" x14ac:dyDescent="0.2">
      <c r="J2809" s="29">
        <f t="shared" si="176"/>
        <v>0</v>
      </c>
      <c r="K2809" s="29">
        <f t="shared" si="177"/>
        <v>0</v>
      </c>
      <c r="L2809" s="24">
        <f t="shared" si="178"/>
        <v>1</v>
      </c>
      <c r="M2809" s="24" t="str">
        <f>VLOOKUP(L2809,mês!A:B,2,0)</f>
        <v>Janeiro</v>
      </c>
      <c r="N2809" s="24" t="e">
        <f t="shared" si="179"/>
        <v>#VALUE!</v>
      </c>
    </row>
    <row r="2810" spans="10:14" ht="57" customHeight="1" x14ac:dyDescent="0.2">
      <c r="J2810" s="29">
        <f t="shared" si="176"/>
        <v>0</v>
      </c>
      <c r="K2810" s="29">
        <f t="shared" si="177"/>
        <v>0</v>
      </c>
      <c r="L2810" s="24">
        <f t="shared" si="178"/>
        <v>1</v>
      </c>
      <c r="M2810" s="24" t="str">
        <f>VLOOKUP(L2810,mês!A:B,2,0)</f>
        <v>Janeiro</v>
      </c>
      <c r="N2810" s="24" t="e">
        <f t="shared" si="179"/>
        <v>#VALUE!</v>
      </c>
    </row>
    <row r="2811" spans="10:14" ht="57" customHeight="1" x14ac:dyDescent="0.2">
      <c r="J2811" s="29">
        <f t="shared" si="176"/>
        <v>0</v>
      </c>
      <c r="K2811" s="29">
        <f t="shared" si="177"/>
        <v>0</v>
      </c>
      <c r="L2811" s="24">
        <f t="shared" si="178"/>
        <v>1</v>
      </c>
      <c r="M2811" s="24" t="str">
        <f>VLOOKUP(L2811,mês!A:B,2,0)</f>
        <v>Janeiro</v>
      </c>
      <c r="N2811" s="24" t="e">
        <f t="shared" si="179"/>
        <v>#VALUE!</v>
      </c>
    </row>
    <row r="2812" spans="10:14" ht="57" customHeight="1" x14ac:dyDescent="0.2">
      <c r="J2812" s="29">
        <f t="shared" si="176"/>
        <v>0</v>
      </c>
      <c r="K2812" s="29">
        <f t="shared" si="177"/>
        <v>0</v>
      </c>
      <c r="L2812" s="24">
        <f t="shared" si="178"/>
        <v>1</v>
      </c>
      <c r="M2812" s="24" t="str">
        <f>VLOOKUP(L2812,mês!A:B,2,0)</f>
        <v>Janeiro</v>
      </c>
      <c r="N2812" s="24" t="e">
        <f t="shared" si="179"/>
        <v>#VALUE!</v>
      </c>
    </row>
    <row r="2813" spans="10:14" ht="57" customHeight="1" x14ac:dyDescent="0.2">
      <c r="J2813" s="29">
        <f t="shared" ref="J2813:J2876" si="180">IF(G2813="Não",0,H2813)</f>
        <v>0</v>
      </c>
      <c r="K2813" s="29">
        <f t="shared" ref="K2813:K2876" si="181">IF(G2813="Não",H2813,0)</f>
        <v>0</v>
      </c>
      <c r="L2813" s="24">
        <f t="shared" ref="L2813:L2876" si="182">MONTH(B2813)</f>
        <v>1</v>
      </c>
      <c r="M2813" s="24" t="str">
        <f>VLOOKUP(L2813,mês!A:B,2,0)</f>
        <v>Janeiro</v>
      </c>
      <c r="N2813" s="24" t="e">
        <f t="shared" ref="N2813:N2876" si="183">LEFT(A2813,SEARCH("-",A2813)-1)</f>
        <v>#VALUE!</v>
      </c>
    </row>
    <row r="2814" spans="10:14" ht="57" customHeight="1" x14ac:dyDescent="0.2">
      <c r="J2814" s="29">
        <f t="shared" si="180"/>
        <v>0</v>
      </c>
      <c r="K2814" s="29">
        <f t="shared" si="181"/>
        <v>0</v>
      </c>
      <c r="L2814" s="24">
        <f t="shared" si="182"/>
        <v>1</v>
      </c>
      <c r="M2814" s="24" t="str">
        <f>VLOOKUP(L2814,mês!A:B,2,0)</f>
        <v>Janeiro</v>
      </c>
      <c r="N2814" s="24" t="e">
        <f t="shared" si="183"/>
        <v>#VALUE!</v>
      </c>
    </row>
    <row r="2815" spans="10:14" ht="57" customHeight="1" x14ac:dyDescent="0.2">
      <c r="J2815" s="29">
        <f t="shared" si="180"/>
        <v>0</v>
      </c>
      <c r="K2815" s="29">
        <f t="shared" si="181"/>
        <v>0</v>
      </c>
      <c r="L2815" s="24">
        <f t="shared" si="182"/>
        <v>1</v>
      </c>
      <c r="M2815" s="24" t="str">
        <f>VLOOKUP(L2815,mês!A:B,2,0)</f>
        <v>Janeiro</v>
      </c>
      <c r="N2815" s="24" t="e">
        <f t="shared" si="183"/>
        <v>#VALUE!</v>
      </c>
    </row>
    <row r="2816" spans="10:14" ht="57" customHeight="1" x14ac:dyDescent="0.2">
      <c r="J2816" s="29">
        <f t="shared" si="180"/>
        <v>0</v>
      </c>
      <c r="K2816" s="29">
        <f t="shared" si="181"/>
        <v>0</v>
      </c>
      <c r="L2816" s="24">
        <f t="shared" si="182"/>
        <v>1</v>
      </c>
      <c r="M2816" s="24" t="str">
        <f>VLOOKUP(L2816,mês!A:B,2,0)</f>
        <v>Janeiro</v>
      </c>
      <c r="N2816" s="24" t="e">
        <f t="shared" si="183"/>
        <v>#VALUE!</v>
      </c>
    </row>
    <row r="2817" spans="10:14" ht="57" customHeight="1" x14ac:dyDescent="0.2">
      <c r="J2817" s="29">
        <f t="shared" si="180"/>
        <v>0</v>
      </c>
      <c r="K2817" s="29">
        <f t="shared" si="181"/>
        <v>0</v>
      </c>
      <c r="L2817" s="24">
        <f t="shared" si="182"/>
        <v>1</v>
      </c>
      <c r="M2817" s="24" t="str">
        <f>VLOOKUP(L2817,mês!A:B,2,0)</f>
        <v>Janeiro</v>
      </c>
      <c r="N2817" s="24" t="e">
        <f t="shared" si="183"/>
        <v>#VALUE!</v>
      </c>
    </row>
    <row r="2818" spans="10:14" ht="57" customHeight="1" x14ac:dyDescent="0.2">
      <c r="J2818" s="29">
        <f t="shared" si="180"/>
        <v>0</v>
      </c>
      <c r="K2818" s="29">
        <f t="shared" si="181"/>
        <v>0</v>
      </c>
      <c r="L2818" s="24">
        <f t="shared" si="182"/>
        <v>1</v>
      </c>
      <c r="M2818" s="24" t="str">
        <f>VLOOKUP(L2818,mês!A:B,2,0)</f>
        <v>Janeiro</v>
      </c>
      <c r="N2818" s="24" t="e">
        <f t="shared" si="183"/>
        <v>#VALUE!</v>
      </c>
    </row>
    <row r="2819" spans="10:14" ht="57" customHeight="1" x14ac:dyDescent="0.2">
      <c r="J2819" s="29">
        <f t="shared" si="180"/>
        <v>0</v>
      </c>
      <c r="K2819" s="29">
        <f t="shared" si="181"/>
        <v>0</v>
      </c>
      <c r="L2819" s="24">
        <f t="shared" si="182"/>
        <v>1</v>
      </c>
      <c r="M2819" s="24" t="str">
        <f>VLOOKUP(L2819,mês!A:B,2,0)</f>
        <v>Janeiro</v>
      </c>
      <c r="N2819" s="24" t="e">
        <f t="shared" si="183"/>
        <v>#VALUE!</v>
      </c>
    </row>
    <row r="2820" spans="10:14" ht="57" customHeight="1" x14ac:dyDescent="0.2">
      <c r="J2820" s="29">
        <f t="shared" si="180"/>
        <v>0</v>
      </c>
      <c r="K2820" s="29">
        <f t="shared" si="181"/>
        <v>0</v>
      </c>
      <c r="L2820" s="24">
        <f t="shared" si="182"/>
        <v>1</v>
      </c>
      <c r="M2820" s="24" t="str">
        <f>VLOOKUP(L2820,mês!A:B,2,0)</f>
        <v>Janeiro</v>
      </c>
      <c r="N2820" s="24" t="e">
        <f t="shared" si="183"/>
        <v>#VALUE!</v>
      </c>
    </row>
    <row r="2821" spans="10:14" ht="57" customHeight="1" x14ac:dyDescent="0.2">
      <c r="J2821" s="29">
        <f t="shared" si="180"/>
        <v>0</v>
      </c>
      <c r="K2821" s="29">
        <f t="shared" si="181"/>
        <v>0</v>
      </c>
      <c r="L2821" s="24">
        <f t="shared" si="182"/>
        <v>1</v>
      </c>
      <c r="M2821" s="24" t="str">
        <f>VLOOKUP(L2821,mês!A:B,2,0)</f>
        <v>Janeiro</v>
      </c>
      <c r="N2821" s="24" t="e">
        <f t="shared" si="183"/>
        <v>#VALUE!</v>
      </c>
    </row>
    <row r="2822" spans="10:14" ht="57" customHeight="1" x14ac:dyDescent="0.2">
      <c r="J2822" s="29">
        <f t="shared" si="180"/>
        <v>0</v>
      </c>
      <c r="K2822" s="29">
        <f t="shared" si="181"/>
        <v>0</v>
      </c>
      <c r="L2822" s="24">
        <f t="shared" si="182"/>
        <v>1</v>
      </c>
      <c r="M2822" s="24" t="str">
        <f>VLOOKUP(L2822,mês!A:B,2,0)</f>
        <v>Janeiro</v>
      </c>
      <c r="N2822" s="24" t="e">
        <f t="shared" si="183"/>
        <v>#VALUE!</v>
      </c>
    </row>
    <row r="2823" spans="10:14" ht="57" customHeight="1" x14ac:dyDescent="0.2">
      <c r="J2823" s="29">
        <f t="shared" si="180"/>
        <v>0</v>
      </c>
      <c r="K2823" s="29">
        <f t="shared" si="181"/>
        <v>0</v>
      </c>
      <c r="L2823" s="24">
        <f t="shared" si="182"/>
        <v>1</v>
      </c>
      <c r="M2823" s="24" t="str">
        <f>VLOOKUP(L2823,mês!A:B,2,0)</f>
        <v>Janeiro</v>
      </c>
      <c r="N2823" s="24" t="e">
        <f t="shared" si="183"/>
        <v>#VALUE!</v>
      </c>
    </row>
    <row r="2824" spans="10:14" ht="57" customHeight="1" x14ac:dyDescent="0.2">
      <c r="J2824" s="29">
        <f t="shared" si="180"/>
        <v>0</v>
      </c>
      <c r="K2824" s="29">
        <f t="shared" si="181"/>
        <v>0</v>
      </c>
      <c r="L2824" s="24">
        <f t="shared" si="182"/>
        <v>1</v>
      </c>
      <c r="M2824" s="24" t="str">
        <f>VLOOKUP(L2824,mês!A:B,2,0)</f>
        <v>Janeiro</v>
      </c>
      <c r="N2824" s="24" t="e">
        <f t="shared" si="183"/>
        <v>#VALUE!</v>
      </c>
    </row>
    <row r="2825" spans="10:14" ht="57" customHeight="1" x14ac:dyDescent="0.2">
      <c r="J2825" s="29">
        <f t="shared" si="180"/>
        <v>0</v>
      </c>
      <c r="K2825" s="29">
        <f t="shared" si="181"/>
        <v>0</v>
      </c>
      <c r="L2825" s="24">
        <f t="shared" si="182"/>
        <v>1</v>
      </c>
      <c r="M2825" s="24" t="str">
        <f>VLOOKUP(L2825,mês!A:B,2,0)</f>
        <v>Janeiro</v>
      </c>
      <c r="N2825" s="24" t="e">
        <f t="shared" si="183"/>
        <v>#VALUE!</v>
      </c>
    </row>
    <row r="2826" spans="10:14" ht="57" customHeight="1" x14ac:dyDescent="0.2">
      <c r="J2826" s="29">
        <f t="shared" si="180"/>
        <v>0</v>
      </c>
      <c r="K2826" s="29">
        <f t="shared" si="181"/>
        <v>0</v>
      </c>
      <c r="L2826" s="24">
        <f t="shared" si="182"/>
        <v>1</v>
      </c>
      <c r="M2826" s="24" t="str">
        <f>VLOOKUP(L2826,mês!A:B,2,0)</f>
        <v>Janeiro</v>
      </c>
      <c r="N2826" s="24" t="e">
        <f t="shared" si="183"/>
        <v>#VALUE!</v>
      </c>
    </row>
    <row r="2827" spans="10:14" ht="57" customHeight="1" x14ac:dyDescent="0.2">
      <c r="J2827" s="29">
        <f t="shared" si="180"/>
        <v>0</v>
      </c>
      <c r="K2827" s="29">
        <f t="shared" si="181"/>
        <v>0</v>
      </c>
      <c r="L2827" s="24">
        <f t="shared" si="182"/>
        <v>1</v>
      </c>
      <c r="M2827" s="24" t="str">
        <f>VLOOKUP(L2827,mês!A:B,2,0)</f>
        <v>Janeiro</v>
      </c>
      <c r="N2827" s="24" t="e">
        <f t="shared" si="183"/>
        <v>#VALUE!</v>
      </c>
    </row>
    <row r="2828" spans="10:14" ht="57" customHeight="1" x14ac:dyDescent="0.2">
      <c r="J2828" s="29">
        <f t="shared" si="180"/>
        <v>0</v>
      </c>
      <c r="K2828" s="29">
        <f t="shared" si="181"/>
        <v>0</v>
      </c>
      <c r="L2828" s="24">
        <f t="shared" si="182"/>
        <v>1</v>
      </c>
      <c r="M2828" s="24" t="str">
        <f>VLOOKUP(L2828,mês!A:B,2,0)</f>
        <v>Janeiro</v>
      </c>
      <c r="N2828" s="24" t="e">
        <f t="shared" si="183"/>
        <v>#VALUE!</v>
      </c>
    </row>
    <row r="2829" spans="10:14" ht="57" customHeight="1" x14ac:dyDescent="0.2">
      <c r="J2829" s="29">
        <f t="shared" si="180"/>
        <v>0</v>
      </c>
      <c r="K2829" s="29">
        <f t="shared" si="181"/>
        <v>0</v>
      </c>
      <c r="L2829" s="24">
        <f t="shared" si="182"/>
        <v>1</v>
      </c>
      <c r="M2829" s="24" t="str">
        <f>VLOOKUP(L2829,mês!A:B,2,0)</f>
        <v>Janeiro</v>
      </c>
      <c r="N2829" s="24" t="e">
        <f t="shared" si="183"/>
        <v>#VALUE!</v>
      </c>
    </row>
    <row r="2830" spans="10:14" ht="57" customHeight="1" x14ac:dyDescent="0.2">
      <c r="J2830" s="29">
        <f t="shared" si="180"/>
        <v>0</v>
      </c>
      <c r="K2830" s="29">
        <f t="shared" si="181"/>
        <v>0</v>
      </c>
      <c r="L2830" s="24">
        <f t="shared" si="182"/>
        <v>1</v>
      </c>
      <c r="M2830" s="24" t="str">
        <f>VLOOKUP(L2830,mês!A:B,2,0)</f>
        <v>Janeiro</v>
      </c>
      <c r="N2830" s="24" t="e">
        <f t="shared" si="183"/>
        <v>#VALUE!</v>
      </c>
    </row>
    <row r="2831" spans="10:14" ht="57" customHeight="1" x14ac:dyDescent="0.2">
      <c r="J2831" s="29">
        <f t="shared" si="180"/>
        <v>0</v>
      </c>
      <c r="K2831" s="29">
        <f t="shared" si="181"/>
        <v>0</v>
      </c>
      <c r="L2831" s="24">
        <f t="shared" si="182"/>
        <v>1</v>
      </c>
      <c r="M2831" s="24" t="str">
        <f>VLOOKUP(L2831,mês!A:B,2,0)</f>
        <v>Janeiro</v>
      </c>
      <c r="N2831" s="24" t="e">
        <f t="shared" si="183"/>
        <v>#VALUE!</v>
      </c>
    </row>
    <row r="2832" spans="10:14" ht="57" customHeight="1" x14ac:dyDescent="0.2">
      <c r="J2832" s="29">
        <f t="shared" si="180"/>
        <v>0</v>
      </c>
      <c r="K2832" s="29">
        <f t="shared" si="181"/>
        <v>0</v>
      </c>
      <c r="L2832" s="24">
        <f t="shared" si="182"/>
        <v>1</v>
      </c>
      <c r="M2832" s="24" t="str">
        <f>VLOOKUP(L2832,mês!A:B,2,0)</f>
        <v>Janeiro</v>
      </c>
      <c r="N2832" s="24" t="e">
        <f t="shared" si="183"/>
        <v>#VALUE!</v>
      </c>
    </row>
    <row r="2833" spans="10:14" ht="57" customHeight="1" x14ac:dyDescent="0.2">
      <c r="J2833" s="29">
        <f t="shared" si="180"/>
        <v>0</v>
      </c>
      <c r="K2833" s="29">
        <f t="shared" si="181"/>
        <v>0</v>
      </c>
      <c r="L2833" s="24">
        <f t="shared" si="182"/>
        <v>1</v>
      </c>
      <c r="M2833" s="24" t="str">
        <f>VLOOKUP(L2833,mês!A:B,2,0)</f>
        <v>Janeiro</v>
      </c>
      <c r="N2833" s="24" t="e">
        <f t="shared" si="183"/>
        <v>#VALUE!</v>
      </c>
    </row>
    <row r="2834" spans="10:14" ht="57" customHeight="1" x14ac:dyDescent="0.2">
      <c r="J2834" s="29">
        <f t="shared" si="180"/>
        <v>0</v>
      </c>
      <c r="K2834" s="29">
        <f t="shared" si="181"/>
        <v>0</v>
      </c>
      <c r="L2834" s="24">
        <f t="shared" si="182"/>
        <v>1</v>
      </c>
      <c r="M2834" s="24" t="str">
        <f>VLOOKUP(L2834,mês!A:B,2,0)</f>
        <v>Janeiro</v>
      </c>
      <c r="N2834" s="24" t="e">
        <f t="shared" si="183"/>
        <v>#VALUE!</v>
      </c>
    </row>
    <row r="2835" spans="10:14" ht="57" customHeight="1" x14ac:dyDescent="0.2">
      <c r="J2835" s="29">
        <f t="shared" si="180"/>
        <v>0</v>
      </c>
      <c r="K2835" s="29">
        <f t="shared" si="181"/>
        <v>0</v>
      </c>
      <c r="L2835" s="24">
        <f t="shared" si="182"/>
        <v>1</v>
      </c>
      <c r="M2835" s="24" t="str">
        <f>VLOOKUP(L2835,mês!A:B,2,0)</f>
        <v>Janeiro</v>
      </c>
      <c r="N2835" s="24" t="e">
        <f t="shared" si="183"/>
        <v>#VALUE!</v>
      </c>
    </row>
    <row r="2836" spans="10:14" ht="57" customHeight="1" x14ac:dyDescent="0.2">
      <c r="J2836" s="29">
        <f t="shared" si="180"/>
        <v>0</v>
      </c>
      <c r="K2836" s="29">
        <f t="shared" si="181"/>
        <v>0</v>
      </c>
      <c r="L2836" s="24">
        <f t="shared" si="182"/>
        <v>1</v>
      </c>
      <c r="M2836" s="24" t="str">
        <f>VLOOKUP(L2836,mês!A:B,2,0)</f>
        <v>Janeiro</v>
      </c>
      <c r="N2836" s="24" t="e">
        <f t="shared" si="183"/>
        <v>#VALUE!</v>
      </c>
    </row>
    <row r="2837" spans="10:14" ht="57" customHeight="1" x14ac:dyDescent="0.2">
      <c r="J2837" s="29">
        <f t="shared" si="180"/>
        <v>0</v>
      </c>
      <c r="K2837" s="29">
        <f t="shared" si="181"/>
        <v>0</v>
      </c>
      <c r="L2837" s="24">
        <f t="shared" si="182"/>
        <v>1</v>
      </c>
      <c r="M2837" s="24" t="str">
        <f>VLOOKUP(L2837,mês!A:B,2,0)</f>
        <v>Janeiro</v>
      </c>
      <c r="N2837" s="24" t="e">
        <f t="shared" si="183"/>
        <v>#VALUE!</v>
      </c>
    </row>
    <row r="2838" spans="10:14" ht="57" customHeight="1" x14ac:dyDescent="0.2">
      <c r="J2838" s="29">
        <f t="shared" si="180"/>
        <v>0</v>
      </c>
      <c r="K2838" s="29">
        <f t="shared" si="181"/>
        <v>0</v>
      </c>
      <c r="L2838" s="24">
        <f t="shared" si="182"/>
        <v>1</v>
      </c>
      <c r="M2838" s="24" t="str">
        <f>VLOOKUP(L2838,mês!A:B,2,0)</f>
        <v>Janeiro</v>
      </c>
      <c r="N2838" s="24" t="e">
        <f t="shared" si="183"/>
        <v>#VALUE!</v>
      </c>
    </row>
    <row r="2839" spans="10:14" ht="57" customHeight="1" x14ac:dyDescent="0.2">
      <c r="J2839" s="29">
        <f t="shared" si="180"/>
        <v>0</v>
      </c>
      <c r="K2839" s="29">
        <f t="shared" si="181"/>
        <v>0</v>
      </c>
      <c r="L2839" s="24">
        <f t="shared" si="182"/>
        <v>1</v>
      </c>
      <c r="M2839" s="24" t="str">
        <f>VLOOKUP(L2839,mês!A:B,2,0)</f>
        <v>Janeiro</v>
      </c>
      <c r="N2839" s="24" t="e">
        <f t="shared" si="183"/>
        <v>#VALUE!</v>
      </c>
    </row>
    <row r="2840" spans="10:14" ht="57" customHeight="1" x14ac:dyDescent="0.2">
      <c r="J2840" s="29">
        <f t="shared" si="180"/>
        <v>0</v>
      </c>
      <c r="K2840" s="29">
        <f t="shared" si="181"/>
        <v>0</v>
      </c>
      <c r="L2840" s="24">
        <f t="shared" si="182"/>
        <v>1</v>
      </c>
      <c r="M2840" s="24" t="str">
        <f>VLOOKUP(L2840,mês!A:B,2,0)</f>
        <v>Janeiro</v>
      </c>
      <c r="N2840" s="24" t="e">
        <f t="shared" si="183"/>
        <v>#VALUE!</v>
      </c>
    </row>
    <row r="2841" spans="10:14" ht="57" customHeight="1" x14ac:dyDescent="0.2">
      <c r="J2841" s="29">
        <f t="shared" si="180"/>
        <v>0</v>
      </c>
      <c r="K2841" s="29">
        <f t="shared" si="181"/>
        <v>0</v>
      </c>
      <c r="L2841" s="24">
        <f t="shared" si="182"/>
        <v>1</v>
      </c>
      <c r="M2841" s="24" t="str">
        <f>VLOOKUP(L2841,mês!A:B,2,0)</f>
        <v>Janeiro</v>
      </c>
      <c r="N2841" s="24" t="e">
        <f t="shared" si="183"/>
        <v>#VALUE!</v>
      </c>
    </row>
    <row r="2842" spans="10:14" ht="57" customHeight="1" x14ac:dyDescent="0.2">
      <c r="J2842" s="29">
        <f t="shared" si="180"/>
        <v>0</v>
      </c>
      <c r="K2842" s="29">
        <f t="shared" si="181"/>
        <v>0</v>
      </c>
      <c r="L2842" s="24">
        <f t="shared" si="182"/>
        <v>1</v>
      </c>
      <c r="M2842" s="24" t="str">
        <f>VLOOKUP(L2842,mês!A:B,2,0)</f>
        <v>Janeiro</v>
      </c>
      <c r="N2842" s="24" t="e">
        <f t="shared" si="183"/>
        <v>#VALUE!</v>
      </c>
    </row>
    <row r="2843" spans="10:14" ht="57" customHeight="1" x14ac:dyDescent="0.2">
      <c r="J2843" s="29">
        <f t="shared" si="180"/>
        <v>0</v>
      </c>
      <c r="K2843" s="29">
        <f t="shared" si="181"/>
        <v>0</v>
      </c>
      <c r="L2843" s="24">
        <f t="shared" si="182"/>
        <v>1</v>
      </c>
      <c r="M2843" s="24" t="str">
        <f>VLOOKUP(L2843,mês!A:B,2,0)</f>
        <v>Janeiro</v>
      </c>
      <c r="N2843" s="24" t="e">
        <f t="shared" si="183"/>
        <v>#VALUE!</v>
      </c>
    </row>
    <row r="2844" spans="10:14" ht="57" customHeight="1" x14ac:dyDescent="0.2">
      <c r="J2844" s="29">
        <f t="shared" si="180"/>
        <v>0</v>
      </c>
      <c r="K2844" s="29">
        <f t="shared" si="181"/>
        <v>0</v>
      </c>
      <c r="L2844" s="24">
        <f t="shared" si="182"/>
        <v>1</v>
      </c>
      <c r="M2844" s="24" t="str">
        <f>VLOOKUP(L2844,mês!A:B,2,0)</f>
        <v>Janeiro</v>
      </c>
      <c r="N2844" s="24" t="e">
        <f t="shared" si="183"/>
        <v>#VALUE!</v>
      </c>
    </row>
    <row r="2845" spans="10:14" ht="57" customHeight="1" x14ac:dyDescent="0.2">
      <c r="J2845" s="29">
        <f t="shared" si="180"/>
        <v>0</v>
      </c>
      <c r="K2845" s="29">
        <f t="shared" si="181"/>
        <v>0</v>
      </c>
      <c r="L2845" s="24">
        <f t="shared" si="182"/>
        <v>1</v>
      </c>
      <c r="M2845" s="24" t="str">
        <f>VLOOKUP(L2845,mês!A:B,2,0)</f>
        <v>Janeiro</v>
      </c>
      <c r="N2845" s="24" t="e">
        <f t="shared" si="183"/>
        <v>#VALUE!</v>
      </c>
    </row>
    <row r="2846" spans="10:14" ht="57" customHeight="1" x14ac:dyDescent="0.2">
      <c r="J2846" s="29">
        <f t="shared" si="180"/>
        <v>0</v>
      </c>
      <c r="K2846" s="29">
        <f t="shared" si="181"/>
        <v>0</v>
      </c>
      <c r="L2846" s="24">
        <f t="shared" si="182"/>
        <v>1</v>
      </c>
      <c r="M2846" s="24" t="str">
        <f>VLOOKUP(L2846,mês!A:B,2,0)</f>
        <v>Janeiro</v>
      </c>
      <c r="N2846" s="24" t="e">
        <f t="shared" si="183"/>
        <v>#VALUE!</v>
      </c>
    </row>
    <row r="2847" spans="10:14" ht="57" customHeight="1" x14ac:dyDescent="0.2">
      <c r="J2847" s="29">
        <f t="shared" si="180"/>
        <v>0</v>
      </c>
      <c r="K2847" s="29">
        <f t="shared" si="181"/>
        <v>0</v>
      </c>
      <c r="L2847" s="24">
        <f t="shared" si="182"/>
        <v>1</v>
      </c>
      <c r="M2847" s="24" t="str">
        <f>VLOOKUP(L2847,mês!A:B,2,0)</f>
        <v>Janeiro</v>
      </c>
      <c r="N2847" s="24" t="e">
        <f t="shared" si="183"/>
        <v>#VALUE!</v>
      </c>
    </row>
    <row r="2848" spans="10:14" ht="57" customHeight="1" x14ac:dyDescent="0.2">
      <c r="J2848" s="29">
        <f t="shared" si="180"/>
        <v>0</v>
      </c>
      <c r="K2848" s="29">
        <f t="shared" si="181"/>
        <v>0</v>
      </c>
      <c r="L2848" s="24">
        <f t="shared" si="182"/>
        <v>1</v>
      </c>
      <c r="M2848" s="24" t="str">
        <f>VLOOKUP(L2848,mês!A:B,2,0)</f>
        <v>Janeiro</v>
      </c>
      <c r="N2848" s="24" t="e">
        <f t="shared" si="183"/>
        <v>#VALUE!</v>
      </c>
    </row>
    <row r="2849" spans="10:14" ht="57" customHeight="1" x14ac:dyDescent="0.2">
      <c r="J2849" s="29">
        <f t="shared" si="180"/>
        <v>0</v>
      </c>
      <c r="K2849" s="29">
        <f t="shared" si="181"/>
        <v>0</v>
      </c>
      <c r="L2849" s="24">
        <f t="shared" si="182"/>
        <v>1</v>
      </c>
      <c r="M2849" s="24" t="str">
        <f>VLOOKUP(L2849,mês!A:B,2,0)</f>
        <v>Janeiro</v>
      </c>
      <c r="N2849" s="24" t="e">
        <f t="shared" si="183"/>
        <v>#VALUE!</v>
      </c>
    </row>
    <row r="2850" spans="10:14" ht="57" customHeight="1" x14ac:dyDescent="0.2">
      <c r="J2850" s="29">
        <f t="shared" si="180"/>
        <v>0</v>
      </c>
      <c r="K2850" s="29">
        <f t="shared" si="181"/>
        <v>0</v>
      </c>
      <c r="L2850" s="24">
        <f t="shared" si="182"/>
        <v>1</v>
      </c>
      <c r="M2850" s="24" t="str">
        <f>VLOOKUP(L2850,mês!A:B,2,0)</f>
        <v>Janeiro</v>
      </c>
      <c r="N2850" s="24" t="e">
        <f t="shared" si="183"/>
        <v>#VALUE!</v>
      </c>
    </row>
    <row r="2851" spans="10:14" ht="57" customHeight="1" x14ac:dyDescent="0.2">
      <c r="J2851" s="29">
        <f t="shared" si="180"/>
        <v>0</v>
      </c>
      <c r="K2851" s="29">
        <f t="shared" si="181"/>
        <v>0</v>
      </c>
      <c r="L2851" s="24">
        <f t="shared" si="182"/>
        <v>1</v>
      </c>
      <c r="M2851" s="24" t="str">
        <f>VLOOKUP(L2851,mês!A:B,2,0)</f>
        <v>Janeiro</v>
      </c>
      <c r="N2851" s="24" t="e">
        <f t="shared" si="183"/>
        <v>#VALUE!</v>
      </c>
    </row>
    <row r="2852" spans="10:14" ht="57" customHeight="1" x14ac:dyDescent="0.2">
      <c r="J2852" s="29">
        <f t="shared" si="180"/>
        <v>0</v>
      </c>
      <c r="K2852" s="29">
        <f t="shared" si="181"/>
        <v>0</v>
      </c>
      <c r="L2852" s="24">
        <f t="shared" si="182"/>
        <v>1</v>
      </c>
      <c r="M2852" s="24" t="str">
        <f>VLOOKUP(L2852,mês!A:B,2,0)</f>
        <v>Janeiro</v>
      </c>
      <c r="N2852" s="24" t="e">
        <f t="shared" si="183"/>
        <v>#VALUE!</v>
      </c>
    </row>
    <row r="2853" spans="10:14" ht="57" customHeight="1" x14ac:dyDescent="0.2">
      <c r="J2853" s="29">
        <f t="shared" si="180"/>
        <v>0</v>
      </c>
      <c r="K2853" s="29">
        <f t="shared" si="181"/>
        <v>0</v>
      </c>
      <c r="L2853" s="24">
        <f t="shared" si="182"/>
        <v>1</v>
      </c>
      <c r="M2853" s="24" t="str">
        <f>VLOOKUP(L2853,mês!A:B,2,0)</f>
        <v>Janeiro</v>
      </c>
      <c r="N2853" s="24" t="e">
        <f t="shared" si="183"/>
        <v>#VALUE!</v>
      </c>
    </row>
    <row r="2854" spans="10:14" ht="57" customHeight="1" x14ac:dyDescent="0.2">
      <c r="J2854" s="29">
        <f t="shared" si="180"/>
        <v>0</v>
      </c>
      <c r="K2854" s="29">
        <f t="shared" si="181"/>
        <v>0</v>
      </c>
      <c r="L2854" s="24">
        <f t="shared" si="182"/>
        <v>1</v>
      </c>
      <c r="M2854" s="24" t="str">
        <f>VLOOKUP(L2854,mês!A:B,2,0)</f>
        <v>Janeiro</v>
      </c>
      <c r="N2854" s="24" t="e">
        <f t="shared" si="183"/>
        <v>#VALUE!</v>
      </c>
    </row>
    <row r="2855" spans="10:14" ht="57" customHeight="1" x14ac:dyDescent="0.2">
      <c r="J2855" s="29">
        <f t="shared" si="180"/>
        <v>0</v>
      </c>
      <c r="K2855" s="29">
        <f t="shared" si="181"/>
        <v>0</v>
      </c>
      <c r="L2855" s="24">
        <f t="shared" si="182"/>
        <v>1</v>
      </c>
      <c r="M2855" s="24" t="str">
        <f>VLOOKUP(L2855,mês!A:B,2,0)</f>
        <v>Janeiro</v>
      </c>
      <c r="N2855" s="24" t="e">
        <f t="shared" si="183"/>
        <v>#VALUE!</v>
      </c>
    </row>
    <row r="2856" spans="10:14" ht="57" customHeight="1" x14ac:dyDescent="0.2">
      <c r="J2856" s="29">
        <f t="shared" si="180"/>
        <v>0</v>
      </c>
      <c r="K2856" s="29">
        <f t="shared" si="181"/>
        <v>0</v>
      </c>
      <c r="L2856" s="24">
        <f t="shared" si="182"/>
        <v>1</v>
      </c>
      <c r="M2856" s="24" t="str">
        <f>VLOOKUP(L2856,mês!A:B,2,0)</f>
        <v>Janeiro</v>
      </c>
      <c r="N2856" s="24" t="e">
        <f t="shared" si="183"/>
        <v>#VALUE!</v>
      </c>
    </row>
    <row r="2857" spans="10:14" ht="57" customHeight="1" x14ac:dyDescent="0.2">
      <c r="J2857" s="29">
        <f t="shared" si="180"/>
        <v>0</v>
      </c>
      <c r="K2857" s="29">
        <f t="shared" si="181"/>
        <v>0</v>
      </c>
      <c r="L2857" s="24">
        <f t="shared" si="182"/>
        <v>1</v>
      </c>
      <c r="M2857" s="24" t="str">
        <f>VLOOKUP(L2857,mês!A:B,2,0)</f>
        <v>Janeiro</v>
      </c>
      <c r="N2857" s="24" t="e">
        <f t="shared" si="183"/>
        <v>#VALUE!</v>
      </c>
    </row>
    <row r="2858" spans="10:14" ht="57" customHeight="1" x14ac:dyDescent="0.2">
      <c r="J2858" s="29">
        <f t="shared" si="180"/>
        <v>0</v>
      </c>
      <c r="K2858" s="29">
        <f t="shared" si="181"/>
        <v>0</v>
      </c>
      <c r="L2858" s="24">
        <f t="shared" si="182"/>
        <v>1</v>
      </c>
      <c r="M2858" s="24" t="str">
        <f>VLOOKUP(L2858,mês!A:B,2,0)</f>
        <v>Janeiro</v>
      </c>
      <c r="N2858" s="24" t="e">
        <f t="shared" si="183"/>
        <v>#VALUE!</v>
      </c>
    </row>
    <row r="2859" spans="10:14" ht="57" customHeight="1" x14ac:dyDescent="0.2">
      <c r="J2859" s="29">
        <f t="shared" si="180"/>
        <v>0</v>
      </c>
      <c r="K2859" s="29">
        <f t="shared" si="181"/>
        <v>0</v>
      </c>
      <c r="L2859" s="24">
        <f t="shared" si="182"/>
        <v>1</v>
      </c>
      <c r="M2859" s="24" t="str">
        <f>VLOOKUP(L2859,mês!A:B,2,0)</f>
        <v>Janeiro</v>
      </c>
      <c r="N2859" s="24" t="e">
        <f t="shared" si="183"/>
        <v>#VALUE!</v>
      </c>
    </row>
    <row r="2860" spans="10:14" ht="57" customHeight="1" x14ac:dyDescent="0.2">
      <c r="J2860" s="29">
        <f t="shared" si="180"/>
        <v>0</v>
      </c>
      <c r="K2860" s="29">
        <f t="shared" si="181"/>
        <v>0</v>
      </c>
      <c r="L2860" s="24">
        <f t="shared" si="182"/>
        <v>1</v>
      </c>
      <c r="M2860" s="24" t="str">
        <f>VLOOKUP(L2860,mês!A:B,2,0)</f>
        <v>Janeiro</v>
      </c>
      <c r="N2860" s="24" t="e">
        <f t="shared" si="183"/>
        <v>#VALUE!</v>
      </c>
    </row>
    <row r="2861" spans="10:14" ht="57" customHeight="1" x14ac:dyDescent="0.2">
      <c r="J2861" s="29">
        <f t="shared" si="180"/>
        <v>0</v>
      </c>
      <c r="K2861" s="29">
        <f t="shared" si="181"/>
        <v>0</v>
      </c>
      <c r="L2861" s="24">
        <f t="shared" si="182"/>
        <v>1</v>
      </c>
      <c r="M2861" s="24" t="str">
        <f>VLOOKUP(L2861,mês!A:B,2,0)</f>
        <v>Janeiro</v>
      </c>
      <c r="N2861" s="24" t="e">
        <f t="shared" si="183"/>
        <v>#VALUE!</v>
      </c>
    </row>
    <row r="2862" spans="10:14" ht="57" customHeight="1" x14ac:dyDescent="0.2">
      <c r="J2862" s="29">
        <f t="shared" si="180"/>
        <v>0</v>
      </c>
      <c r="K2862" s="29">
        <f t="shared" si="181"/>
        <v>0</v>
      </c>
      <c r="L2862" s="24">
        <f t="shared" si="182"/>
        <v>1</v>
      </c>
      <c r="M2862" s="24" t="str">
        <f>VLOOKUP(L2862,mês!A:B,2,0)</f>
        <v>Janeiro</v>
      </c>
      <c r="N2862" s="24" t="e">
        <f t="shared" si="183"/>
        <v>#VALUE!</v>
      </c>
    </row>
    <row r="2863" spans="10:14" ht="57" customHeight="1" x14ac:dyDescent="0.2">
      <c r="J2863" s="29">
        <f t="shared" si="180"/>
        <v>0</v>
      </c>
      <c r="K2863" s="29">
        <f t="shared" si="181"/>
        <v>0</v>
      </c>
      <c r="L2863" s="24">
        <f t="shared" si="182"/>
        <v>1</v>
      </c>
      <c r="M2863" s="24" t="str">
        <f>VLOOKUP(L2863,mês!A:B,2,0)</f>
        <v>Janeiro</v>
      </c>
      <c r="N2863" s="24" t="e">
        <f t="shared" si="183"/>
        <v>#VALUE!</v>
      </c>
    </row>
    <row r="2864" spans="10:14" ht="57" customHeight="1" x14ac:dyDescent="0.2">
      <c r="J2864" s="29">
        <f t="shared" si="180"/>
        <v>0</v>
      </c>
      <c r="K2864" s="29">
        <f t="shared" si="181"/>
        <v>0</v>
      </c>
      <c r="L2864" s="24">
        <f t="shared" si="182"/>
        <v>1</v>
      </c>
      <c r="M2864" s="24" t="str">
        <f>VLOOKUP(L2864,mês!A:B,2,0)</f>
        <v>Janeiro</v>
      </c>
      <c r="N2864" s="24" t="e">
        <f t="shared" si="183"/>
        <v>#VALUE!</v>
      </c>
    </row>
    <row r="2865" spans="10:14" ht="57" customHeight="1" x14ac:dyDescent="0.2">
      <c r="J2865" s="29">
        <f t="shared" si="180"/>
        <v>0</v>
      </c>
      <c r="K2865" s="29">
        <f t="shared" si="181"/>
        <v>0</v>
      </c>
      <c r="L2865" s="24">
        <f t="shared" si="182"/>
        <v>1</v>
      </c>
      <c r="M2865" s="24" t="str">
        <f>VLOOKUP(L2865,mês!A:B,2,0)</f>
        <v>Janeiro</v>
      </c>
      <c r="N2865" s="24" t="e">
        <f t="shared" si="183"/>
        <v>#VALUE!</v>
      </c>
    </row>
    <row r="2866" spans="10:14" ht="57" customHeight="1" x14ac:dyDescent="0.2">
      <c r="J2866" s="29">
        <f t="shared" si="180"/>
        <v>0</v>
      </c>
      <c r="K2866" s="29">
        <f t="shared" si="181"/>
        <v>0</v>
      </c>
      <c r="L2866" s="24">
        <f t="shared" si="182"/>
        <v>1</v>
      </c>
      <c r="M2866" s="24" t="str">
        <f>VLOOKUP(L2866,mês!A:B,2,0)</f>
        <v>Janeiro</v>
      </c>
      <c r="N2866" s="24" t="e">
        <f t="shared" si="183"/>
        <v>#VALUE!</v>
      </c>
    </row>
    <row r="2867" spans="10:14" ht="57" customHeight="1" x14ac:dyDescent="0.2">
      <c r="J2867" s="29">
        <f t="shared" si="180"/>
        <v>0</v>
      </c>
      <c r="K2867" s="29">
        <f t="shared" si="181"/>
        <v>0</v>
      </c>
      <c r="L2867" s="24">
        <f t="shared" si="182"/>
        <v>1</v>
      </c>
      <c r="M2867" s="24" t="str">
        <f>VLOOKUP(L2867,mês!A:B,2,0)</f>
        <v>Janeiro</v>
      </c>
      <c r="N2867" s="24" t="e">
        <f t="shared" si="183"/>
        <v>#VALUE!</v>
      </c>
    </row>
    <row r="2868" spans="10:14" ht="57" customHeight="1" x14ac:dyDescent="0.2">
      <c r="J2868" s="29">
        <f t="shared" si="180"/>
        <v>0</v>
      </c>
      <c r="K2868" s="29">
        <f t="shared" si="181"/>
        <v>0</v>
      </c>
      <c r="L2868" s="24">
        <f t="shared" si="182"/>
        <v>1</v>
      </c>
      <c r="M2868" s="24" t="str">
        <f>VLOOKUP(L2868,mês!A:B,2,0)</f>
        <v>Janeiro</v>
      </c>
      <c r="N2868" s="24" t="e">
        <f t="shared" si="183"/>
        <v>#VALUE!</v>
      </c>
    </row>
    <row r="2869" spans="10:14" ht="57" customHeight="1" x14ac:dyDescent="0.2">
      <c r="J2869" s="29">
        <f t="shared" si="180"/>
        <v>0</v>
      </c>
      <c r="K2869" s="29">
        <f t="shared" si="181"/>
        <v>0</v>
      </c>
      <c r="L2869" s="24">
        <f t="shared" si="182"/>
        <v>1</v>
      </c>
      <c r="M2869" s="24" t="str">
        <f>VLOOKUP(L2869,mês!A:B,2,0)</f>
        <v>Janeiro</v>
      </c>
      <c r="N2869" s="24" t="e">
        <f t="shared" si="183"/>
        <v>#VALUE!</v>
      </c>
    </row>
    <row r="2870" spans="10:14" ht="57" customHeight="1" x14ac:dyDescent="0.2">
      <c r="J2870" s="29">
        <f t="shared" si="180"/>
        <v>0</v>
      </c>
      <c r="K2870" s="29">
        <f t="shared" si="181"/>
        <v>0</v>
      </c>
      <c r="L2870" s="24">
        <f t="shared" si="182"/>
        <v>1</v>
      </c>
      <c r="M2870" s="24" t="str">
        <f>VLOOKUP(L2870,mês!A:B,2,0)</f>
        <v>Janeiro</v>
      </c>
      <c r="N2870" s="24" t="e">
        <f t="shared" si="183"/>
        <v>#VALUE!</v>
      </c>
    </row>
    <row r="2871" spans="10:14" ht="57" customHeight="1" x14ac:dyDescent="0.2">
      <c r="J2871" s="29">
        <f t="shared" si="180"/>
        <v>0</v>
      </c>
      <c r="K2871" s="29">
        <f t="shared" si="181"/>
        <v>0</v>
      </c>
      <c r="L2871" s="24">
        <f t="shared" si="182"/>
        <v>1</v>
      </c>
      <c r="M2871" s="24" t="str">
        <f>VLOOKUP(L2871,mês!A:B,2,0)</f>
        <v>Janeiro</v>
      </c>
      <c r="N2871" s="24" t="e">
        <f t="shared" si="183"/>
        <v>#VALUE!</v>
      </c>
    </row>
    <row r="2872" spans="10:14" ht="57" customHeight="1" x14ac:dyDescent="0.2">
      <c r="J2872" s="29">
        <f t="shared" si="180"/>
        <v>0</v>
      </c>
      <c r="K2872" s="29">
        <f t="shared" si="181"/>
        <v>0</v>
      </c>
      <c r="L2872" s="24">
        <f t="shared" si="182"/>
        <v>1</v>
      </c>
      <c r="M2872" s="24" t="str">
        <f>VLOOKUP(L2872,mês!A:B,2,0)</f>
        <v>Janeiro</v>
      </c>
      <c r="N2872" s="24" t="e">
        <f t="shared" si="183"/>
        <v>#VALUE!</v>
      </c>
    </row>
    <row r="2873" spans="10:14" ht="57" customHeight="1" x14ac:dyDescent="0.2">
      <c r="J2873" s="29">
        <f t="shared" si="180"/>
        <v>0</v>
      </c>
      <c r="K2873" s="29">
        <f t="shared" si="181"/>
        <v>0</v>
      </c>
      <c r="L2873" s="24">
        <f t="shared" si="182"/>
        <v>1</v>
      </c>
      <c r="M2873" s="24" t="str">
        <f>VLOOKUP(L2873,mês!A:B,2,0)</f>
        <v>Janeiro</v>
      </c>
      <c r="N2873" s="24" t="e">
        <f t="shared" si="183"/>
        <v>#VALUE!</v>
      </c>
    </row>
    <row r="2874" spans="10:14" ht="57" customHeight="1" x14ac:dyDescent="0.2">
      <c r="J2874" s="29">
        <f t="shared" si="180"/>
        <v>0</v>
      </c>
      <c r="K2874" s="29">
        <f t="shared" si="181"/>
        <v>0</v>
      </c>
      <c r="L2874" s="24">
        <f t="shared" si="182"/>
        <v>1</v>
      </c>
      <c r="M2874" s="24" t="str">
        <f>VLOOKUP(L2874,mês!A:B,2,0)</f>
        <v>Janeiro</v>
      </c>
      <c r="N2874" s="24" t="e">
        <f t="shared" si="183"/>
        <v>#VALUE!</v>
      </c>
    </row>
    <row r="2875" spans="10:14" ht="57" customHeight="1" x14ac:dyDescent="0.2">
      <c r="J2875" s="29">
        <f t="shared" si="180"/>
        <v>0</v>
      </c>
      <c r="K2875" s="29">
        <f t="shared" si="181"/>
        <v>0</v>
      </c>
      <c r="L2875" s="24">
        <f t="shared" si="182"/>
        <v>1</v>
      </c>
      <c r="M2875" s="24" t="str">
        <f>VLOOKUP(L2875,mês!A:B,2,0)</f>
        <v>Janeiro</v>
      </c>
      <c r="N2875" s="24" t="e">
        <f t="shared" si="183"/>
        <v>#VALUE!</v>
      </c>
    </row>
    <row r="2876" spans="10:14" ht="57" customHeight="1" x14ac:dyDescent="0.2">
      <c r="J2876" s="29">
        <f t="shared" si="180"/>
        <v>0</v>
      </c>
      <c r="K2876" s="29">
        <f t="shared" si="181"/>
        <v>0</v>
      </c>
      <c r="L2876" s="24">
        <f t="shared" si="182"/>
        <v>1</v>
      </c>
      <c r="M2876" s="24" t="str">
        <f>VLOOKUP(L2876,mês!A:B,2,0)</f>
        <v>Janeiro</v>
      </c>
      <c r="N2876" s="24" t="e">
        <f t="shared" si="183"/>
        <v>#VALUE!</v>
      </c>
    </row>
    <row r="2877" spans="10:14" ht="57" customHeight="1" x14ac:dyDescent="0.2">
      <c r="J2877" s="29">
        <f t="shared" ref="J2877:J2926" si="184">IF(G2877="Não",0,H2877)</f>
        <v>0</v>
      </c>
      <c r="K2877" s="29">
        <f t="shared" ref="K2877:K2926" si="185">IF(G2877="Não",H2877,0)</f>
        <v>0</v>
      </c>
      <c r="L2877" s="24">
        <f t="shared" ref="L2877:L2926" si="186">MONTH(B2877)</f>
        <v>1</v>
      </c>
      <c r="M2877" s="24" t="str">
        <f>VLOOKUP(L2877,mês!A:B,2,0)</f>
        <v>Janeiro</v>
      </c>
      <c r="N2877" s="24" t="e">
        <f t="shared" ref="N2877:N2926" si="187">LEFT(A2877,SEARCH("-",A2877)-1)</f>
        <v>#VALUE!</v>
      </c>
    </row>
    <row r="2878" spans="10:14" ht="57" customHeight="1" x14ac:dyDescent="0.2">
      <c r="J2878" s="29">
        <f t="shared" si="184"/>
        <v>0</v>
      </c>
      <c r="K2878" s="29">
        <f t="shared" si="185"/>
        <v>0</v>
      </c>
      <c r="L2878" s="24">
        <f t="shared" si="186"/>
        <v>1</v>
      </c>
      <c r="M2878" s="24" t="str">
        <f>VLOOKUP(L2878,mês!A:B,2,0)</f>
        <v>Janeiro</v>
      </c>
      <c r="N2878" s="24" t="e">
        <f t="shared" si="187"/>
        <v>#VALUE!</v>
      </c>
    </row>
    <row r="2879" spans="10:14" ht="57" customHeight="1" x14ac:dyDescent="0.2">
      <c r="J2879" s="29">
        <f t="shared" si="184"/>
        <v>0</v>
      </c>
      <c r="K2879" s="29">
        <f t="shared" si="185"/>
        <v>0</v>
      </c>
      <c r="L2879" s="24">
        <f t="shared" si="186"/>
        <v>1</v>
      </c>
      <c r="M2879" s="24" t="str">
        <f>VLOOKUP(L2879,mês!A:B,2,0)</f>
        <v>Janeiro</v>
      </c>
      <c r="N2879" s="24" t="e">
        <f t="shared" si="187"/>
        <v>#VALUE!</v>
      </c>
    </row>
    <row r="2880" spans="10:14" ht="57" customHeight="1" x14ac:dyDescent="0.2">
      <c r="J2880" s="29">
        <f t="shared" si="184"/>
        <v>0</v>
      </c>
      <c r="K2880" s="29">
        <f t="shared" si="185"/>
        <v>0</v>
      </c>
      <c r="L2880" s="24">
        <f t="shared" si="186"/>
        <v>1</v>
      </c>
      <c r="M2880" s="24" t="str">
        <f>VLOOKUP(L2880,mês!A:B,2,0)</f>
        <v>Janeiro</v>
      </c>
      <c r="N2880" s="24" t="e">
        <f t="shared" si="187"/>
        <v>#VALUE!</v>
      </c>
    </row>
    <row r="2881" spans="10:14" ht="57" customHeight="1" x14ac:dyDescent="0.2">
      <c r="J2881" s="29">
        <f t="shared" si="184"/>
        <v>0</v>
      </c>
      <c r="K2881" s="29">
        <f t="shared" si="185"/>
        <v>0</v>
      </c>
      <c r="L2881" s="24">
        <f t="shared" si="186"/>
        <v>1</v>
      </c>
      <c r="M2881" s="24" t="str">
        <f>VLOOKUP(L2881,mês!A:B,2,0)</f>
        <v>Janeiro</v>
      </c>
      <c r="N2881" s="24" t="e">
        <f t="shared" si="187"/>
        <v>#VALUE!</v>
      </c>
    </row>
    <row r="2882" spans="10:14" ht="57" customHeight="1" x14ac:dyDescent="0.2">
      <c r="J2882" s="29">
        <f t="shared" si="184"/>
        <v>0</v>
      </c>
      <c r="K2882" s="29">
        <f t="shared" si="185"/>
        <v>0</v>
      </c>
      <c r="L2882" s="24">
        <f t="shared" si="186"/>
        <v>1</v>
      </c>
      <c r="M2882" s="24" t="str">
        <f>VLOOKUP(L2882,mês!A:B,2,0)</f>
        <v>Janeiro</v>
      </c>
      <c r="N2882" s="24" t="e">
        <f t="shared" si="187"/>
        <v>#VALUE!</v>
      </c>
    </row>
    <row r="2883" spans="10:14" ht="57" customHeight="1" x14ac:dyDescent="0.2">
      <c r="J2883" s="29">
        <f t="shared" si="184"/>
        <v>0</v>
      </c>
      <c r="K2883" s="29">
        <f t="shared" si="185"/>
        <v>0</v>
      </c>
      <c r="L2883" s="24">
        <f t="shared" si="186"/>
        <v>1</v>
      </c>
      <c r="M2883" s="24" t="str">
        <f>VLOOKUP(L2883,mês!A:B,2,0)</f>
        <v>Janeiro</v>
      </c>
      <c r="N2883" s="24" t="e">
        <f t="shared" si="187"/>
        <v>#VALUE!</v>
      </c>
    </row>
    <row r="2884" spans="10:14" ht="57" customHeight="1" x14ac:dyDescent="0.2">
      <c r="J2884" s="29">
        <f t="shared" si="184"/>
        <v>0</v>
      </c>
      <c r="K2884" s="29">
        <f t="shared" si="185"/>
        <v>0</v>
      </c>
      <c r="L2884" s="24">
        <f t="shared" si="186"/>
        <v>1</v>
      </c>
      <c r="M2884" s="24" t="str">
        <f>VLOOKUP(L2884,mês!A:B,2,0)</f>
        <v>Janeiro</v>
      </c>
      <c r="N2884" s="24" t="e">
        <f t="shared" si="187"/>
        <v>#VALUE!</v>
      </c>
    </row>
    <row r="2885" spans="10:14" ht="57" customHeight="1" x14ac:dyDescent="0.2">
      <c r="J2885" s="29">
        <f t="shared" si="184"/>
        <v>0</v>
      </c>
      <c r="K2885" s="29">
        <f t="shared" si="185"/>
        <v>0</v>
      </c>
      <c r="L2885" s="24">
        <f t="shared" si="186"/>
        <v>1</v>
      </c>
      <c r="M2885" s="24" t="str">
        <f>VLOOKUP(L2885,mês!A:B,2,0)</f>
        <v>Janeiro</v>
      </c>
      <c r="N2885" s="24" t="e">
        <f t="shared" si="187"/>
        <v>#VALUE!</v>
      </c>
    </row>
    <row r="2886" spans="10:14" ht="57" customHeight="1" x14ac:dyDescent="0.2">
      <c r="J2886" s="29">
        <f t="shared" si="184"/>
        <v>0</v>
      </c>
      <c r="K2886" s="29">
        <f t="shared" si="185"/>
        <v>0</v>
      </c>
      <c r="L2886" s="24">
        <f t="shared" si="186"/>
        <v>1</v>
      </c>
      <c r="M2886" s="24" t="str">
        <f>VLOOKUP(L2886,mês!A:B,2,0)</f>
        <v>Janeiro</v>
      </c>
      <c r="N2886" s="24" t="e">
        <f t="shared" si="187"/>
        <v>#VALUE!</v>
      </c>
    </row>
    <row r="2887" spans="10:14" ht="57" customHeight="1" x14ac:dyDescent="0.2">
      <c r="J2887" s="29">
        <f t="shared" si="184"/>
        <v>0</v>
      </c>
      <c r="K2887" s="29">
        <f t="shared" si="185"/>
        <v>0</v>
      </c>
      <c r="L2887" s="24">
        <f t="shared" si="186"/>
        <v>1</v>
      </c>
      <c r="M2887" s="24" t="str">
        <f>VLOOKUP(L2887,mês!A:B,2,0)</f>
        <v>Janeiro</v>
      </c>
      <c r="N2887" s="24" t="e">
        <f t="shared" si="187"/>
        <v>#VALUE!</v>
      </c>
    </row>
    <row r="2888" spans="10:14" ht="57" customHeight="1" x14ac:dyDescent="0.2">
      <c r="J2888" s="29">
        <f t="shared" si="184"/>
        <v>0</v>
      </c>
      <c r="K2888" s="29">
        <f t="shared" si="185"/>
        <v>0</v>
      </c>
      <c r="L2888" s="24">
        <f t="shared" si="186"/>
        <v>1</v>
      </c>
      <c r="M2888" s="24" t="str">
        <f>VLOOKUP(L2888,mês!A:B,2,0)</f>
        <v>Janeiro</v>
      </c>
      <c r="N2888" s="24" t="e">
        <f t="shared" si="187"/>
        <v>#VALUE!</v>
      </c>
    </row>
    <row r="2889" spans="10:14" ht="57" customHeight="1" x14ac:dyDescent="0.2">
      <c r="J2889" s="29">
        <f t="shared" si="184"/>
        <v>0</v>
      </c>
      <c r="K2889" s="29">
        <f t="shared" si="185"/>
        <v>0</v>
      </c>
      <c r="L2889" s="24">
        <f t="shared" si="186"/>
        <v>1</v>
      </c>
      <c r="M2889" s="24" t="str">
        <f>VLOOKUP(L2889,mês!A:B,2,0)</f>
        <v>Janeiro</v>
      </c>
      <c r="N2889" s="24" t="e">
        <f t="shared" si="187"/>
        <v>#VALUE!</v>
      </c>
    </row>
    <row r="2890" spans="10:14" ht="57" customHeight="1" x14ac:dyDescent="0.2">
      <c r="J2890" s="29">
        <f t="shared" si="184"/>
        <v>0</v>
      </c>
      <c r="K2890" s="29">
        <f t="shared" si="185"/>
        <v>0</v>
      </c>
      <c r="L2890" s="24">
        <f t="shared" si="186"/>
        <v>1</v>
      </c>
      <c r="M2890" s="24" t="str">
        <f>VLOOKUP(L2890,mês!A:B,2,0)</f>
        <v>Janeiro</v>
      </c>
      <c r="N2890" s="24" t="e">
        <f t="shared" si="187"/>
        <v>#VALUE!</v>
      </c>
    </row>
    <row r="2891" spans="10:14" ht="57" customHeight="1" x14ac:dyDescent="0.2">
      <c r="J2891" s="29">
        <f t="shared" si="184"/>
        <v>0</v>
      </c>
      <c r="K2891" s="29">
        <f t="shared" si="185"/>
        <v>0</v>
      </c>
      <c r="L2891" s="24">
        <f t="shared" si="186"/>
        <v>1</v>
      </c>
      <c r="M2891" s="24" t="str">
        <f>VLOOKUP(L2891,mês!A:B,2,0)</f>
        <v>Janeiro</v>
      </c>
      <c r="N2891" s="24" t="e">
        <f t="shared" si="187"/>
        <v>#VALUE!</v>
      </c>
    </row>
    <row r="2892" spans="10:14" ht="57" customHeight="1" x14ac:dyDescent="0.2">
      <c r="J2892" s="29">
        <f t="shared" si="184"/>
        <v>0</v>
      </c>
      <c r="K2892" s="29">
        <f t="shared" si="185"/>
        <v>0</v>
      </c>
      <c r="L2892" s="24">
        <f t="shared" si="186"/>
        <v>1</v>
      </c>
      <c r="M2892" s="24" t="str">
        <f>VLOOKUP(L2892,mês!A:B,2,0)</f>
        <v>Janeiro</v>
      </c>
      <c r="N2892" s="24" t="e">
        <f t="shared" si="187"/>
        <v>#VALUE!</v>
      </c>
    </row>
    <row r="2893" spans="10:14" ht="57" customHeight="1" x14ac:dyDescent="0.2">
      <c r="J2893" s="29">
        <f t="shared" si="184"/>
        <v>0</v>
      </c>
      <c r="K2893" s="29">
        <f t="shared" si="185"/>
        <v>0</v>
      </c>
      <c r="L2893" s="24">
        <f t="shared" si="186"/>
        <v>1</v>
      </c>
      <c r="M2893" s="24" t="str">
        <f>VLOOKUP(L2893,mês!A:B,2,0)</f>
        <v>Janeiro</v>
      </c>
      <c r="N2893" s="24" t="e">
        <f t="shared" si="187"/>
        <v>#VALUE!</v>
      </c>
    </row>
    <row r="2894" spans="10:14" ht="57" customHeight="1" x14ac:dyDescent="0.2">
      <c r="J2894" s="29">
        <f t="shared" si="184"/>
        <v>0</v>
      </c>
      <c r="K2894" s="29">
        <f t="shared" si="185"/>
        <v>0</v>
      </c>
      <c r="L2894" s="24">
        <f t="shared" si="186"/>
        <v>1</v>
      </c>
      <c r="M2894" s="24" t="str">
        <f>VLOOKUP(L2894,mês!A:B,2,0)</f>
        <v>Janeiro</v>
      </c>
      <c r="N2894" s="24" t="e">
        <f t="shared" si="187"/>
        <v>#VALUE!</v>
      </c>
    </row>
    <row r="2895" spans="10:14" ht="57" customHeight="1" x14ac:dyDescent="0.2">
      <c r="J2895" s="29">
        <f t="shared" si="184"/>
        <v>0</v>
      </c>
      <c r="K2895" s="29">
        <f t="shared" si="185"/>
        <v>0</v>
      </c>
      <c r="L2895" s="24">
        <f t="shared" si="186"/>
        <v>1</v>
      </c>
      <c r="M2895" s="24" t="str">
        <f>VLOOKUP(L2895,mês!A:B,2,0)</f>
        <v>Janeiro</v>
      </c>
      <c r="N2895" s="24" t="e">
        <f t="shared" si="187"/>
        <v>#VALUE!</v>
      </c>
    </row>
    <row r="2896" spans="10:14" ht="57" customHeight="1" x14ac:dyDescent="0.2">
      <c r="J2896" s="29">
        <f t="shared" si="184"/>
        <v>0</v>
      </c>
      <c r="K2896" s="29">
        <f t="shared" si="185"/>
        <v>0</v>
      </c>
      <c r="L2896" s="24">
        <f t="shared" si="186"/>
        <v>1</v>
      </c>
      <c r="M2896" s="24" t="str">
        <f>VLOOKUP(L2896,mês!A:B,2,0)</f>
        <v>Janeiro</v>
      </c>
      <c r="N2896" s="24" t="e">
        <f t="shared" si="187"/>
        <v>#VALUE!</v>
      </c>
    </row>
    <row r="2897" spans="10:14" ht="57" customHeight="1" x14ac:dyDescent="0.2">
      <c r="J2897" s="29">
        <f t="shared" si="184"/>
        <v>0</v>
      </c>
      <c r="K2897" s="29">
        <f t="shared" si="185"/>
        <v>0</v>
      </c>
      <c r="L2897" s="24">
        <f t="shared" si="186"/>
        <v>1</v>
      </c>
      <c r="M2897" s="24" t="str">
        <f>VLOOKUP(L2897,mês!A:B,2,0)</f>
        <v>Janeiro</v>
      </c>
      <c r="N2897" s="24" t="e">
        <f t="shared" si="187"/>
        <v>#VALUE!</v>
      </c>
    </row>
    <row r="2898" spans="10:14" ht="57" customHeight="1" x14ac:dyDescent="0.2">
      <c r="J2898" s="29">
        <f t="shared" si="184"/>
        <v>0</v>
      </c>
      <c r="K2898" s="29">
        <f t="shared" si="185"/>
        <v>0</v>
      </c>
      <c r="L2898" s="24">
        <f t="shared" si="186"/>
        <v>1</v>
      </c>
      <c r="M2898" s="24" t="str">
        <f>VLOOKUP(L2898,mês!A:B,2,0)</f>
        <v>Janeiro</v>
      </c>
      <c r="N2898" s="24" t="e">
        <f t="shared" si="187"/>
        <v>#VALUE!</v>
      </c>
    </row>
    <row r="2899" spans="10:14" ht="57" customHeight="1" x14ac:dyDescent="0.2">
      <c r="J2899" s="29">
        <f t="shared" si="184"/>
        <v>0</v>
      </c>
      <c r="K2899" s="29">
        <f t="shared" si="185"/>
        <v>0</v>
      </c>
      <c r="L2899" s="24">
        <f t="shared" si="186"/>
        <v>1</v>
      </c>
      <c r="M2899" s="24" t="str">
        <f>VLOOKUP(L2899,mês!A:B,2,0)</f>
        <v>Janeiro</v>
      </c>
      <c r="N2899" s="24" t="e">
        <f t="shared" si="187"/>
        <v>#VALUE!</v>
      </c>
    </row>
    <row r="2900" spans="10:14" ht="57" customHeight="1" x14ac:dyDescent="0.2">
      <c r="J2900" s="29">
        <f t="shared" si="184"/>
        <v>0</v>
      </c>
      <c r="K2900" s="29">
        <f t="shared" si="185"/>
        <v>0</v>
      </c>
      <c r="L2900" s="24">
        <f t="shared" si="186"/>
        <v>1</v>
      </c>
      <c r="M2900" s="24" t="str">
        <f>VLOOKUP(L2900,mês!A:B,2,0)</f>
        <v>Janeiro</v>
      </c>
      <c r="N2900" s="24" t="e">
        <f t="shared" si="187"/>
        <v>#VALUE!</v>
      </c>
    </row>
    <row r="2901" spans="10:14" ht="57" customHeight="1" x14ac:dyDescent="0.2">
      <c r="J2901" s="29">
        <f t="shared" si="184"/>
        <v>0</v>
      </c>
      <c r="K2901" s="29">
        <f t="shared" si="185"/>
        <v>0</v>
      </c>
      <c r="L2901" s="24">
        <f t="shared" si="186"/>
        <v>1</v>
      </c>
      <c r="M2901" s="24" t="str">
        <f>VLOOKUP(L2901,mês!A:B,2,0)</f>
        <v>Janeiro</v>
      </c>
      <c r="N2901" s="24" t="e">
        <f t="shared" si="187"/>
        <v>#VALUE!</v>
      </c>
    </row>
    <row r="2902" spans="10:14" ht="57" customHeight="1" x14ac:dyDescent="0.2">
      <c r="J2902" s="29">
        <f t="shared" si="184"/>
        <v>0</v>
      </c>
      <c r="K2902" s="29">
        <f t="shared" si="185"/>
        <v>0</v>
      </c>
      <c r="L2902" s="24">
        <f t="shared" si="186"/>
        <v>1</v>
      </c>
      <c r="M2902" s="24" t="str">
        <f>VLOOKUP(L2902,mês!A:B,2,0)</f>
        <v>Janeiro</v>
      </c>
      <c r="N2902" s="24" t="e">
        <f t="shared" si="187"/>
        <v>#VALUE!</v>
      </c>
    </row>
    <row r="2903" spans="10:14" ht="57" customHeight="1" x14ac:dyDescent="0.2">
      <c r="J2903" s="29">
        <f t="shared" si="184"/>
        <v>0</v>
      </c>
      <c r="K2903" s="29">
        <f t="shared" si="185"/>
        <v>0</v>
      </c>
      <c r="L2903" s="24">
        <f t="shared" si="186"/>
        <v>1</v>
      </c>
      <c r="M2903" s="24" t="str">
        <f>VLOOKUP(L2903,mês!A:B,2,0)</f>
        <v>Janeiro</v>
      </c>
      <c r="N2903" s="24" t="e">
        <f t="shared" si="187"/>
        <v>#VALUE!</v>
      </c>
    </row>
    <row r="2904" spans="10:14" ht="57" customHeight="1" x14ac:dyDescent="0.2">
      <c r="J2904" s="29">
        <f t="shared" si="184"/>
        <v>0</v>
      </c>
      <c r="K2904" s="29">
        <f t="shared" si="185"/>
        <v>0</v>
      </c>
      <c r="L2904" s="24">
        <f t="shared" si="186"/>
        <v>1</v>
      </c>
      <c r="M2904" s="24" t="str">
        <f>VLOOKUP(L2904,mês!A:B,2,0)</f>
        <v>Janeiro</v>
      </c>
      <c r="N2904" s="24" t="e">
        <f t="shared" si="187"/>
        <v>#VALUE!</v>
      </c>
    </row>
    <row r="2905" spans="10:14" ht="57" customHeight="1" x14ac:dyDescent="0.2">
      <c r="J2905" s="29">
        <f t="shared" si="184"/>
        <v>0</v>
      </c>
      <c r="K2905" s="29">
        <f t="shared" si="185"/>
        <v>0</v>
      </c>
      <c r="L2905" s="24">
        <f t="shared" si="186"/>
        <v>1</v>
      </c>
      <c r="M2905" s="24" t="str">
        <f>VLOOKUP(L2905,mês!A:B,2,0)</f>
        <v>Janeiro</v>
      </c>
      <c r="N2905" s="24" t="e">
        <f t="shared" si="187"/>
        <v>#VALUE!</v>
      </c>
    </row>
    <row r="2906" spans="10:14" ht="57" customHeight="1" x14ac:dyDescent="0.2">
      <c r="J2906" s="29">
        <f t="shared" si="184"/>
        <v>0</v>
      </c>
      <c r="K2906" s="29">
        <f t="shared" si="185"/>
        <v>0</v>
      </c>
      <c r="L2906" s="24">
        <f t="shared" si="186"/>
        <v>1</v>
      </c>
      <c r="M2906" s="24" t="str">
        <f>VLOOKUP(L2906,mês!A:B,2,0)</f>
        <v>Janeiro</v>
      </c>
      <c r="N2906" s="24" t="e">
        <f t="shared" si="187"/>
        <v>#VALUE!</v>
      </c>
    </row>
    <row r="2907" spans="10:14" ht="57" customHeight="1" x14ac:dyDescent="0.2">
      <c r="J2907" s="29">
        <f t="shared" si="184"/>
        <v>0</v>
      </c>
      <c r="K2907" s="29">
        <f t="shared" si="185"/>
        <v>0</v>
      </c>
      <c r="L2907" s="24">
        <f t="shared" si="186"/>
        <v>1</v>
      </c>
      <c r="M2907" s="24" t="str">
        <f>VLOOKUP(L2907,mês!A:B,2,0)</f>
        <v>Janeiro</v>
      </c>
      <c r="N2907" s="24" t="e">
        <f t="shared" si="187"/>
        <v>#VALUE!</v>
      </c>
    </row>
    <row r="2908" spans="10:14" ht="57" customHeight="1" x14ac:dyDescent="0.2">
      <c r="J2908" s="29">
        <f t="shared" si="184"/>
        <v>0</v>
      </c>
      <c r="K2908" s="29">
        <f t="shared" si="185"/>
        <v>0</v>
      </c>
      <c r="L2908" s="24">
        <f t="shared" si="186"/>
        <v>1</v>
      </c>
      <c r="M2908" s="24" t="str">
        <f>VLOOKUP(L2908,mês!A:B,2,0)</f>
        <v>Janeiro</v>
      </c>
      <c r="N2908" s="24" t="e">
        <f t="shared" si="187"/>
        <v>#VALUE!</v>
      </c>
    </row>
    <row r="2909" spans="10:14" ht="57" customHeight="1" x14ac:dyDescent="0.2">
      <c r="J2909" s="29">
        <f t="shared" si="184"/>
        <v>0</v>
      </c>
      <c r="K2909" s="29">
        <f t="shared" si="185"/>
        <v>0</v>
      </c>
      <c r="L2909" s="24">
        <f t="shared" si="186"/>
        <v>1</v>
      </c>
      <c r="M2909" s="24" t="str">
        <f>VLOOKUP(L2909,mês!A:B,2,0)</f>
        <v>Janeiro</v>
      </c>
      <c r="N2909" s="24" t="e">
        <f t="shared" si="187"/>
        <v>#VALUE!</v>
      </c>
    </row>
    <row r="2910" spans="10:14" ht="57" customHeight="1" x14ac:dyDescent="0.2">
      <c r="J2910" s="29">
        <f t="shared" si="184"/>
        <v>0</v>
      </c>
      <c r="K2910" s="29">
        <f t="shared" si="185"/>
        <v>0</v>
      </c>
      <c r="L2910" s="24">
        <f t="shared" si="186"/>
        <v>1</v>
      </c>
      <c r="M2910" s="24" t="str">
        <f>VLOOKUP(L2910,mês!A:B,2,0)</f>
        <v>Janeiro</v>
      </c>
      <c r="N2910" s="24" t="e">
        <f t="shared" si="187"/>
        <v>#VALUE!</v>
      </c>
    </row>
    <row r="2911" spans="10:14" ht="57" customHeight="1" x14ac:dyDescent="0.2">
      <c r="J2911" s="29">
        <f t="shared" si="184"/>
        <v>0</v>
      </c>
      <c r="K2911" s="29">
        <f t="shared" si="185"/>
        <v>0</v>
      </c>
      <c r="L2911" s="24">
        <f t="shared" si="186"/>
        <v>1</v>
      </c>
      <c r="M2911" s="24" t="str">
        <f>VLOOKUP(L2911,mês!A:B,2,0)</f>
        <v>Janeiro</v>
      </c>
      <c r="N2911" s="24" t="e">
        <f t="shared" si="187"/>
        <v>#VALUE!</v>
      </c>
    </row>
    <row r="2912" spans="10:14" ht="57" customHeight="1" x14ac:dyDescent="0.2">
      <c r="J2912" s="29">
        <f t="shared" si="184"/>
        <v>0</v>
      </c>
      <c r="K2912" s="29">
        <f t="shared" si="185"/>
        <v>0</v>
      </c>
      <c r="L2912" s="24">
        <f t="shared" si="186"/>
        <v>1</v>
      </c>
      <c r="M2912" s="24" t="str">
        <f>VLOOKUP(L2912,mês!A:B,2,0)</f>
        <v>Janeiro</v>
      </c>
      <c r="N2912" s="24" t="e">
        <f t="shared" si="187"/>
        <v>#VALUE!</v>
      </c>
    </row>
    <row r="2913" spans="10:14" ht="57" customHeight="1" x14ac:dyDescent="0.2">
      <c r="J2913" s="29">
        <f t="shared" si="184"/>
        <v>0</v>
      </c>
      <c r="K2913" s="29">
        <f t="shared" si="185"/>
        <v>0</v>
      </c>
      <c r="L2913" s="24">
        <f t="shared" si="186"/>
        <v>1</v>
      </c>
      <c r="M2913" s="24" t="str">
        <f>VLOOKUP(L2913,mês!A:B,2,0)</f>
        <v>Janeiro</v>
      </c>
      <c r="N2913" s="24" t="e">
        <f t="shared" si="187"/>
        <v>#VALUE!</v>
      </c>
    </row>
    <row r="2914" spans="10:14" ht="57" customHeight="1" x14ac:dyDescent="0.2">
      <c r="J2914" s="29">
        <f t="shared" si="184"/>
        <v>0</v>
      </c>
      <c r="K2914" s="29">
        <f t="shared" si="185"/>
        <v>0</v>
      </c>
      <c r="L2914" s="24">
        <f t="shared" si="186"/>
        <v>1</v>
      </c>
      <c r="M2914" s="24" t="str">
        <f>VLOOKUP(L2914,mês!A:B,2,0)</f>
        <v>Janeiro</v>
      </c>
      <c r="N2914" s="24" t="e">
        <f t="shared" si="187"/>
        <v>#VALUE!</v>
      </c>
    </row>
    <row r="2915" spans="10:14" ht="57" customHeight="1" x14ac:dyDescent="0.2">
      <c r="J2915" s="29">
        <f t="shared" si="184"/>
        <v>0</v>
      </c>
      <c r="K2915" s="29">
        <f t="shared" si="185"/>
        <v>0</v>
      </c>
      <c r="L2915" s="24">
        <f t="shared" si="186"/>
        <v>1</v>
      </c>
      <c r="M2915" s="24" t="str">
        <f>VLOOKUP(L2915,mês!A:B,2,0)</f>
        <v>Janeiro</v>
      </c>
      <c r="N2915" s="24" t="e">
        <f t="shared" si="187"/>
        <v>#VALUE!</v>
      </c>
    </row>
    <row r="2916" spans="10:14" ht="57" customHeight="1" x14ac:dyDescent="0.2">
      <c r="J2916" s="29">
        <f t="shared" si="184"/>
        <v>0</v>
      </c>
      <c r="K2916" s="29">
        <f t="shared" si="185"/>
        <v>0</v>
      </c>
      <c r="L2916" s="24">
        <f t="shared" si="186"/>
        <v>1</v>
      </c>
      <c r="M2916" s="24" t="str">
        <f>VLOOKUP(L2916,mês!A:B,2,0)</f>
        <v>Janeiro</v>
      </c>
      <c r="N2916" s="24" t="e">
        <f t="shared" si="187"/>
        <v>#VALUE!</v>
      </c>
    </row>
    <row r="2917" spans="10:14" ht="57" customHeight="1" x14ac:dyDescent="0.2">
      <c r="J2917" s="29">
        <f t="shared" si="184"/>
        <v>0</v>
      </c>
      <c r="K2917" s="29">
        <f t="shared" si="185"/>
        <v>0</v>
      </c>
      <c r="L2917" s="24">
        <f t="shared" si="186"/>
        <v>1</v>
      </c>
      <c r="M2917" s="24" t="str">
        <f>VLOOKUP(L2917,mês!A:B,2,0)</f>
        <v>Janeiro</v>
      </c>
      <c r="N2917" s="24" t="e">
        <f t="shared" si="187"/>
        <v>#VALUE!</v>
      </c>
    </row>
    <row r="2918" spans="10:14" ht="57" customHeight="1" x14ac:dyDescent="0.2">
      <c r="J2918" s="29">
        <f t="shared" si="184"/>
        <v>0</v>
      </c>
      <c r="K2918" s="29">
        <f t="shared" si="185"/>
        <v>0</v>
      </c>
      <c r="L2918" s="24">
        <f t="shared" si="186"/>
        <v>1</v>
      </c>
      <c r="M2918" s="24" t="str">
        <f>VLOOKUP(L2918,mês!A:B,2,0)</f>
        <v>Janeiro</v>
      </c>
      <c r="N2918" s="24" t="e">
        <f t="shared" si="187"/>
        <v>#VALUE!</v>
      </c>
    </row>
    <row r="2919" spans="10:14" ht="57" customHeight="1" x14ac:dyDescent="0.2">
      <c r="J2919" s="29">
        <f t="shared" si="184"/>
        <v>0</v>
      </c>
      <c r="K2919" s="29">
        <f t="shared" si="185"/>
        <v>0</v>
      </c>
      <c r="L2919" s="24">
        <f t="shared" si="186"/>
        <v>1</v>
      </c>
      <c r="M2919" s="24" t="str">
        <f>VLOOKUP(L2919,mês!A:B,2,0)</f>
        <v>Janeiro</v>
      </c>
      <c r="N2919" s="24" t="e">
        <f t="shared" si="187"/>
        <v>#VALUE!</v>
      </c>
    </row>
    <row r="2920" spans="10:14" ht="57" customHeight="1" x14ac:dyDescent="0.2">
      <c r="J2920" s="29">
        <f t="shared" si="184"/>
        <v>0</v>
      </c>
      <c r="K2920" s="29">
        <f t="shared" si="185"/>
        <v>0</v>
      </c>
      <c r="L2920" s="24">
        <f t="shared" si="186"/>
        <v>1</v>
      </c>
      <c r="M2920" s="24" t="str">
        <f>VLOOKUP(L2920,mês!A:B,2,0)</f>
        <v>Janeiro</v>
      </c>
      <c r="N2920" s="24" t="e">
        <f t="shared" si="187"/>
        <v>#VALUE!</v>
      </c>
    </row>
    <row r="2921" spans="10:14" ht="57" customHeight="1" x14ac:dyDescent="0.2">
      <c r="J2921" s="29">
        <f t="shared" si="184"/>
        <v>0</v>
      </c>
      <c r="K2921" s="29">
        <f t="shared" si="185"/>
        <v>0</v>
      </c>
      <c r="L2921" s="24">
        <f t="shared" si="186"/>
        <v>1</v>
      </c>
      <c r="M2921" s="24" t="str">
        <f>VLOOKUP(L2921,mês!A:B,2,0)</f>
        <v>Janeiro</v>
      </c>
      <c r="N2921" s="24" t="e">
        <f t="shared" si="187"/>
        <v>#VALUE!</v>
      </c>
    </row>
    <row r="2922" spans="10:14" ht="57" customHeight="1" x14ac:dyDescent="0.2">
      <c r="J2922" s="29">
        <f t="shared" si="184"/>
        <v>0</v>
      </c>
      <c r="K2922" s="29">
        <f t="shared" si="185"/>
        <v>0</v>
      </c>
      <c r="L2922" s="24">
        <f t="shared" si="186"/>
        <v>1</v>
      </c>
      <c r="M2922" s="24" t="str">
        <f>VLOOKUP(L2922,mês!A:B,2,0)</f>
        <v>Janeiro</v>
      </c>
      <c r="N2922" s="24" t="e">
        <f t="shared" si="187"/>
        <v>#VALUE!</v>
      </c>
    </row>
    <row r="2923" spans="10:14" ht="57" customHeight="1" x14ac:dyDescent="0.2">
      <c r="J2923" s="29">
        <f t="shared" si="184"/>
        <v>0</v>
      </c>
      <c r="K2923" s="29">
        <f t="shared" si="185"/>
        <v>0</v>
      </c>
      <c r="L2923" s="24">
        <f t="shared" si="186"/>
        <v>1</v>
      </c>
      <c r="M2923" s="24" t="str">
        <f>VLOOKUP(L2923,mês!A:B,2,0)</f>
        <v>Janeiro</v>
      </c>
      <c r="N2923" s="24" t="e">
        <f t="shared" si="187"/>
        <v>#VALUE!</v>
      </c>
    </row>
    <row r="2924" spans="10:14" ht="57" customHeight="1" x14ac:dyDescent="0.2">
      <c r="J2924" s="29">
        <f t="shared" si="184"/>
        <v>0</v>
      </c>
      <c r="K2924" s="29">
        <f t="shared" si="185"/>
        <v>0</v>
      </c>
      <c r="L2924" s="24">
        <f t="shared" si="186"/>
        <v>1</v>
      </c>
      <c r="M2924" s="24" t="str">
        <f>VLOOKUP(L2924,mês!A:B,2,0)</f>
        <v>Janeiro</v>
      </c>
      <c r="N2924" s="24" t="e">
        <f t="shared" si="187"/>
        <v>#VALUE!</v>
      </c>
    </row>
    <row r="2925" spans="10:14" ht="57" customHeight="1" x14ac:dyDescent="0.2">
      <c r="J2925" s="29">
        <f t="shared" si="184"/>
        <v>0</v>
      </c>
      <c r="K2925" s="29">
        <f t="shared" si="185"/>
        <v>0</v>
      </c>
      <c r="L2925" s="24">
        <f t="shared" si="186"/>
        <v>1</v>
      </c>
      <c r="M2925" s="24" t="str">
        <f>VLOOKUP(L2925,mês!A:B,2,0)</f>
        <v>Janeiro</v>
      </c>
      <c r="N2925" s="24" t="e">
        <f t="shared" si="187"/>
        <v>#VALUE!</v>
      </c>
    </row>
    <row r="2926" spans="10:14" ht="57" customHeight="1" x14ac:dyDescent="0.2">
      <c r="J2926" s="29">
        <f t="shared" si="184"/>
        <v>0</v>
      </c>
      <c r="K2926" s="29">
        <f t="shared" si="185"/>
        <v>0</v>
      </c>
      <c r="L2926" s="24">
        <f t="shared" si="186"/>
        <v>1</v>
      </c>
      <c r="M2926" s="24" t="str">
        <f>VLOOKUP(L2926,mês!A:B,2,0)</f>
        <v>Janeiro</v>
      </c>
      <c r="N2926" s="24" t="e">
        <f t="shared" si="187"/>
        <v>#VALUE!</v>
      </c>
    </row>
    <row r="2927" spans="10:14" ht="57" customHeight="1" x14ac:dyDescent="0.2">
      <c r="J2927" s="29">
        <f t="shared" ref="J2927:J2958" si="188">IF(G2927="Não",0,H2927)</f>
        <v>0</v>
      </c>
      <c r="K2927" s="29">
        <f t="shared" ref="K2927:K2958" si="189">IF(G2927="Não",H2927,0)</f>
        <v>0</v>
      </c>
      <c r="L2927" s="24">
        <f t="shared" ref="L2927:L2958" si="190">MONTH(B2927)</f>
        <v>1</v>
      </c>
      <c r="M2927" s="24" t="str">
        <f>VLOOKUP(L2927,mês!A:B,2,0)</f>
        <v>Janeiro</v>
      </c>
      <c r="N2927" s="24" t="e">
        <f t="shared" ref="N2927:N2958" si="191">LEFT(A2927,SEARCH("-",A2927)-1)</f>
        <v>#VALUE!</v>
      </c>
    </row>
    <row r="2928" spans="10:14" ht="57" customHeight="1" x14ac:dyDescent="0.2">
      <c r="J2928" s="29">
        <f t="shared" si="188"/>
        <v>0</v>
      </c>
      <c r="K2928" s="29">
        <f t="shared" si="189"/>
        <v>0</v>
      </c>
      <c r="L2928" s="24">
        <f t="shared" si="190"/>
        <v>1</v>
      </c>
      <c r="M2928" s="24" t="str">
        <f>VLOOKUP(L2928,mês!A:B,2,0)</f>
        <v>Janeiro</v>
      </c>
      <c r="N2928" s="24" t="e">
        <f t="shared" si="191"/>
        <v>#VALUE!</v>
      </c>
    </row>
    <row r="2929" spans="10:14" ht="57" customHeight="1" x14ac:dyDescent="0.2">
      <c r="J2929" s="29">
        <f t="shared" si="188"/>
        <v>0</v>
      </c>
      <c r="K2929" s="29">
        <f t="shared" si="189"/>
        <v>0</v>
      </c>
      <c r="L2929" s="24">
        <f t="shared" si="190"/>
        <v>1</v>
      </c>
      <c r="M2929" s="24" t="str">
        <f>VLOOKUP(L2929,mês!A:B,2,0)</f>
        <v>Janeiro</v>
      </c>
      <c r="N2929" s="24" t="e">
        <f t="shared" si="191"/>
        <v>#VALUE!</v>
      </c>
    </row>
    <row r="2930" spans="10:14" ht="57" customHeight="1" x14ac:dyDescent="0.2">
      <c r="J2930" s="29">
        <f t="shared" si="188"/>
        <v>0</v>
      </c>
      <c r="K2930" s="29">
        <f t="shared" si="189"/>
        <v>0</v>
      </c>
      <c r="L2930" s="24">
        <f t="shared" si="190"/>
        <v>1</v>
      </c>
      <c r="M2930" s="24" t="str">
        <f>VLOOKUP(L2930,mês!A:B,2,0)</f>
        <v>Janeiro</v>
      </c>
      <c r="N2930" s="24" t="e">
        <f t="shared" si="191"/>
        <v>#VALUE!</v>
      </c>
    </row>
    <row r="2931" spans="10:14" ht="57" customHeight="1" x14ac:dyDescent="0.2">
      <c r="J2931" s="29">
        <f t="shared" si="188"/>
        <v>0</v>
      </c>
      <c r="K2931" s="29">
        <f t="shared" si="189"/>
        <v>0</v>
      </c>
      <c r="L2931" s="24">
        <f t="shared" si="190"/>
        <v>1</v>
      </c>
      <c r="M2931" s="24" t="str">
        <f>VLOOKUP(L2931,mês!A:B,2,0)</f>
        <v>Janeiro</v>
      </c>
      <c r="N2931" s="24" t="e">
        <f t="shared" si="191"/>
        <v>#VALUE!</v>
      </c>
    </row>
    <row r="2932" spans="10:14" ht="57" customHeight="1" x14ac:dyDescent="0.2">
      <c r="J2932" s="29">
        <f t="shared" si="188"/>
        <v>0</v>
      </c>
      <c r="K2932" s="29">
        <f t="shared" si="189"/>
        <v>0</v>
      </c>
      <c r="L2932" s="24">
        <f t="shared" si="190"/>
        <v>1</v>
      </c>
      <c r="M2932" s="24" t="str">
        <f>VLOOKUP(L2932,mês!A:B,2,0)</f>
        <v>Janeiro</v>
      </c>
      <c r="N2932" s="24" t="e">
        <f t="shared" si="191"/>
        <v>#VALUE!</v>
      </c>
    </row>
    <row r="2933" spans="10:14" ht="57" customHeight="1" x14ac:dyDescent="0.2">
      <c r="J2933" s="29">
        <f t="shared" si="188"/>
        <v>0</v>
      </c>
      <c r="K2933" s="29">
        <f t="shared" si="189"/>
        <v>0</v>
      </c>
      <c r="L2933" s="24">
        <f t="shared" si="190"/>
        <v>1</v>
      </c>
      <c r="M2933" s="24" t="str">
        <f>VLOOKUP(L2933,mês!A:B,2,0)</f>
        <v>Janeiro</v>
      </c>
      <c r="N2933" s="24" t="e">
        <f t="shared" si="191"/>
        <v>#VALUE!</v>
      </c>
    </row>
    <row r="2934" spans="10:14" ht="57" customHeight="1" x14ac:dyDescent="0.2">
      <c r="J2934" s="29">
        <f t="shared" si="188"/>
        <v>0</v>
      </c>
      <c r="K2934" s="29">
        <f t="shared" si="189"/>
        <v>0</v>
      </c>
      <c r="L2934" s="24">
        <f t="shared" si="190"/>
        <v>1</v>
      </c>
      <c r="M2934" s="24" t="str">
        <f>VLOOKUP(L2934,mês!A:B,2,0)</f>
        <v>Janeiro</v>
      </c>
      <c r="N2934" s="24" t="e">
        <f t="shared" si="191"/>
        <v>#VALUE!</v>
      </c>
    </row>
    <row r="2935" spans="10:14" ht="57" customHeight="1" x14ac:dyDescent="0.2">
      <c r="J2935" s="29">
        <f t="shared" si="188"/>
        <v>0</v>
      </c>
      <c r="K2935" s="29">
        <f t="shared" si="189"/>
        <v>0</v>
      </c>
      <c r="L2935" s="24">
        <f t="shared" si="190"/>
        <v>1</v>
      </c>
      <c r="M2935" s="24" t="str">
        <f>VLOOKUP(L2935,mês!A:B,2,0)</f>
        <v>Janeiro</v>
      </c>
      <c r="N2935" s="24" t="e">
        <f t="shared" si="191"/>
        <v>#VALUE!</v>
      </c>
    </row>
    <row r="2936" spans="10:14" ht="57" customHeight="1" x14ac:dyDescent="0.2">
      <c r="J2936" s="29">
        <f t="shared" si="188"/>
        <v>0</v>
      </c>
      <c r="K2936" s="29">
        <f t="shared" si="189"/>
        <v>0</v>
      </c>
      <c r="L2936" s="24">
        <f t="shared" si="190"/>
        <v>1</v>
      </c>
      <c r="M2936" s="24" t="str">
        <f>VLOOKUP(L2936,mês!A:B,2,0)</f>
        <v>Janeiro</v>
      </c>
      <c r="N2936" s="24" t="e">
        <f t="shared" si="191"/>
        <v>#VALUE!</v>
      </c>
    </row>
    <row r="2937" spans="10:14" ht="57" customHeight="1" x14ac:dyDescent="0.2">
      <c r="J2937" s="29">
        <f t="shared" si="188"/>
        <v>0</v>
      </c>
      <c r="K2937" s="29">
        <f t="shared" si="189"/>
        <v>0</v>
      </c>
      <c r="L2937" s="24">
        <f t="shared" si="190"/>
        <v>1</v>
      </c>
      <c r="M2937" s="24" t="str">
        <f>VLOOKUP(L2937,mês!A:B,2,0)</f>
        <v>Janeiro</v>
      </c>
      <c r="N2937" s="24" t="e">
        <f t="shared" si="191"/>
        <v>#VALUE!</v>
      </c>
    </row>
    <row r="2938" spans="10:14" ht="57" customHeight="1" x14ac:dyDescent="0.2">
      <c r="J2938" s="29">
        <f t="shared" si="188"/>
        <v>0</v>
      </c>
      <c r="K2938" s="29">
        <f t="shared" si="189"/>
        <v>0</v>
      </c>
      <c r="L2938" s="24">
        <f t="shared" si="190"/>
        <v>1</v>
      </c>
      <c r="M2938" s="24" t="str">
        <f>VLOOKUP(L2938,mês!A:B,2,0)</f>
        <v>Janeiro</v>
      </c>
      <c r="N2938" s="24" t="e">
        <f t="shared" si="191"/>
        <v>#VALUE!</v>
      </c>
    </row>
    <row r="2939" spans="10:14" ht="57" customHeight="1" x14ac:dyDescent="0.2">
      <c r="J2939" s="29">
        <f t="shared" si="188"/>
        <v>0</v>
      </c>
      <c r="K2939" s="29">
        <f t="shared" si="189"/>
        <v>0</v>
      </c>
      <c r="L2939" s="24">
        <f t="shared" si="190"/>
        <v>1</v>
      </c>
      <c r="M2939" s="24" t="str">
        <f>VLOOKUP(L2939,mês!A:B,2,0)</f>
        <v>Janeiro</v>
      </c>
      <c r="N2939" s="24" t="e">
        <f t="shared" si="191"/>
        <v>#VALUE!</v>
      </c>
    </row>
    <row r="2940" spans="10:14" ht="57" customHeight="1" x14ac:dyDescent="0.2">
      <c r="J2940" s="29">
        <f t="shared" si="188"/>
        <v>0</v>
      </c>
      <c r="K2940" s="29">
        <f t="shared" si="189"/>
        <v>0</v>
      </c>
      <c r="L2940" s="24">
        <f t="shared" si="190"/>
        <v>1</v>
      </c>
      <c r="M2940" s="24" t="str">
        <f>VLOOKUP(L2940,mês!A:B,2,0)</f>
        <v>Janeiro</v>
      </c>
      <c r="N2940" s="24" t="e">
        <f t="shared" si="191"/>
        <v>#VALUE!</v>
      </c>
    </row>
    <row r="2941" spans="10:14" ht="57" customHeight="1" x14ac:dyDescent="0.2">
      <c r="J2941" s="29">
        <f t="shared" si="188"/>
        <v>0</v>
      </c>
      <c r="K2941" s="29">
        <f t="shared" si="189"/>
        <v>0</v>
      </c>
      <c r="L2941" s="24">
        <f t="shared" si="190"/>
        <v>1</v>
      </c>
      <c r="M2941" s="24" t="str">
        <f>VLOOKUP(L2941,mês!A:B,2,0)</f>
        <v>Janeiro</v>
      </c>
      <c r="N2941" s="24" t="e">
        <f t="shared" si="191"/>
        <v>#VALUE!</v>
      </c>
    </row>
    <row r="2942" spans="10:14" ht="57" customHeight="1" x14ac:dyDescent="0.2">
      <c r="J2942" s="29">
        <f t="shared" si="188"/>
        <v>0</v>
      </c>
      <c r="K2942" s="29">
        <f t="shared" si="189"/>
        <v>0</v>
      </c>
      <c r="L2942" s="24">
        <f t="shared" si="190"/>
        <v>1</v>
      </c>
      <c r="M2942" s="24" t="str">
        <f>VLOOKUP(L2942,mês!A:B,2,0)</f>
        <v>Janeiro</v>
      </c>
      <c r="N2942" s="24" t="e">
        <f t="shared" si="191"/>
        <v>#VALUE!</v>
      </c>
    </row>
    <row r="2943" spans="10:14" ht="57" customHeight="1" x14ac:dyDescent="0.2">
      <c r="J2943" s="29">
        <f t="shared" si="188"/>
        <v>0</v>
      </c>
      <c r="K2943" s="29">
        <f t="shared" si="189"/>
        <v>0</v>
      </c>
      <c r="L2943" s="24">
        <f t="shared" si="190"/>
        <v>1</v>
      </c>
      <c r="M2943" s="24" t="str">
        <f>VLOOKUP(L2943,mês!A:B,2,0)</f>
        <v>Janeiro</v>
      </c>
      <c r="N2943" s="24" t="e">
        <f t="shared" si="191"/>
        <v>#VALUE!</v>
      </c>
    </row>
    <row r="2944" spans="10:14" ht="57" customHeight="1" x14ac:dyDescent="0.2">
      <c r="J2944" s="29">
        <f t="shared" si="188"/>
        <v>0</v>
      </c>
      <c r="K2944" s="29">
        <f t="shared" si="189"/>
        <v>0</v>
      </c>
      <c r="L2944" s="24">
        <f t="shared" si="190"/>
        <v>1</v>
      </c>
      <c r="M2944" s="24" t="str">
        <f>VLOOKUP(L2944,mês!A:B,2,0)</f>
        <v>Janeiro</v>
      </c>
      <c r="N2944" s="24" t="e">
        <f t="shared" si="191"/>
        <v>#VALUE!</v>
      </c>
    </row>
    <row r="2945" spans="10:14" ht="57" customHeight="1" x14ac:dyDescent="0.2">
      <c r="J2945" s="29">
        <f t="shared" si="188"/>
        <v>0</v>
      </c>
      <c r="K2945" s="29">
        <f t="shared" si="189"/>
        <v>0</v>
      </c>
      <c r="L2945" s="24">
        <f t="shared" si="190"/>
        <v>1</v>
      </c>
      <c r="M2945" s="24" t="str">
        <f>VLOOKUP(L2945,mês!A:B,2,0)</f>
        <v>Janeiro</v>
      </c>
      <c r="N2945" s="24" t="e">
        <f t="shared" si="191"/>
        <v>#VALUE!</v>
      </c>
    </row>
    <row r="2946" spans="10:14" ht="57" customHeight="1" x14ac:dyDescent="0.2">
      <c r="J2946" s="29">
        <f t="shared" si="188"/>
        <v>0</v>
      </c>
      <c r="K2946" s="29">
        <f t="shared" si="189"/>
        <v>0</v>
      </c>
      <c r="L2946" s="24">
        <f t="shared" si="190"/>
        <v>1</v>
      </c>
      <c r="M2946" s="24" t="str">
        <f>VLOOKUP(L2946,mês!A:B,2,0)</f>
        <v>Janeiro</v>
      </c>
      <c r="N2946" s="24" t="e">
        <f t="shared" si="191"/>
        <v>#VALUE!</v>
      </c>
    </row>
    <row r="2947" spans="10:14" ht="57" customHeight="1" x14ac:dyDescent="0.2">
      <c r="J2947" s="29">
        <f t="shared" si="188"/>
        <v>0</v>
      </c>
      <c r="K2947" s="29">
        <f t="shared" si="189"/>
        <v>0</v>
      </c>
      <c r="L2947" s="24">
        <f t="shared" si="190"/>
        <v>1</v>
      </c>
      <c r="M2947" s="24" t="str">
        <f>VLOOKUP(L2947,mês!A:B,2,0)</f>
        <v>Janeiro</v>
      </c>
      <c r="N2947" s="24" t="e">
        <f t="shared" si="191"/>
        <v>#VALUE!</v>
      </c>
    </row>
    <row r="2948" spans="10:14" ht="57" customHeight="1" x14ac:dyDescent="0.2">
      <c r="J2948" s="29">
        <f t="shared" si="188"/>
        <v>0</v>
      </c>
      <c r="K2948" s="29">
        <f t="shared" si="189"/>
        <v>0</v>
      </c>
      <c r="L2948" s="24">
        <f t="shared" si="190"/>
        <v>1</v>
      </c>
      <c r="M2948" s="24" t="str">
        <f>VLOOKUP(L2948,mês!A:B,2,0)</f>
        <v>Janeiro</v>
      </c>
      <c r="N2948" s="24" t="e">
        <f t="shared" si="191"/>
        <v>#VALUE!</v>
      </c>
    </row>
    <row r="2949" spans="10:14" ht="57" customHeight="1" x14ac:dyDescent="0.2">
      <c r="J2949" s="29">
        <f t="shared" si="188"/>
        <v>0</v>
      </c>
      <c r="K2949" s="29">
        <f t="shared" si="189"/>
        <v>0</v>
      </c>
      <c r="L2949" s="24">
        <f t="shared" si="190"/>
        <v>1</v>
      </c>
      <c r="M2949" s="24" t="str">
        <f>VLOOKUP(L2949,mês!A:B,2,0)</f>
        <v>Janeiro</v>
      </c>
      <c r="N2949" s="24" t="e">
        <f t="shared" si="191"/>
        <v>#VALUE!</v>
      </c>
    </row>
    <row r="2950" spans="10:14" ht="57" customHeight="1" x14ac:dyDescent="0.2">
      <c r="J2950" s="29">
        <f t="shared" si="188"/>
        <v>0</v>
      </c>
      <c r="K2950" s="29">
        <f t="shared" si="189"/>
        <v>0</v>
      </c>
      <c r="L2950" s="24">
        <f t="shared" si="190"/>
        <v>1</v>
      </c>
      <c r="M2950" s="24" t="str">
        <f>VLOOKUP(L2950,mês!A:B,2,0)</f>
        <v>Janeiro</v>
      </c>
      <c r="N2950" s="24" t="e">
        <f t="shared" si="191"/>
        <v>#VALUE!</v>
      </c>
    </row>
    <row r="2951" spans="10:14" ht="57" customHeight="1" x14ac:dyDescent="0.2">
      <c r="J2951" s="29">
        <f t="shared" si="188"/>
        <v>0</v>
      </c>
      <c r="K2951" s="29">
        <f t="shared" si="189"/>
        <v>0</v>
      </c>
      <c r="L2951" s="24">
        <f t="shared" si="190"/>
        <v>1</v>
      </c>
      <c r="M2951" s="24" t="str">
        <f>VLOOKUP(L2951,mês!A:B,2,0)</f>
        <v>Janeiro</v>
      </c>
      <c r="N2951" s="24" t="e">
        <f t="shared" si="191"/>
        <v>#VALUE!</v>
      </c>
    </row>
    <row r="2952" spans="10:14" ht="57" customHeight="1" x14ac:dyDescent="0.2">
      <c r="J2952" s="29">
        <f t="shared" si="188"/>
        <v>0</v>
      </c>
      <c r="K2952" s="29">
        <f t="shared" si="189"/>
        <v>0</v>
      </c>
      <c r="L2952" s="24">
        <f t="shared" si="190"/>
        <v>1</v>
      </c>
      <c r="M2952" s="24" t="str">
        <f>VLOOKUP(L2952,mês!A:B,2,0)</f>
        <v>Janeiro</v>
      </c>
      <c r="N2952" s="24" t="e">
        <f t="shared" si="191"/>
        <v>#VALUE!</v>
      </c>
    </row>
    <row r="2953" spans="10:14" ht="57" customHeight="1" x14ac:dyDescent="0.2">
      <c r="J2953" s="29">
        <f t="shared" si="188"/>
        <v>0</v>
      </c>
      <c r="K2953" s="29">
        <f t="shared" si="189"/>
        <v>0</v>
      </c>
      <c r="L2953" s="24">
        <f t="shared" si="190"/>
        <v>1</v>
      </c>
      <c r="M2953" s="24" t="str">
        <f>VLOOKUP(L2953,mês!A:B,2,0)</f>
        <v>Janeiro</v>
      </c>
      <c r="N2953" s="24" t="e">
        <f t="shared" si="191"/>
        <v>#VALUE!</v>
      </c>
    </row>
    <row r="2954" spans="10:14" ht="57" customHeight="1" x14ac:dyDescent="0.2">
      <c r="J2954" s="29">
        <f t="shared" si="188"/>
        <v>0</v>
      </c>
      <c r="K2954" s="29">
        <f t="shared" si="189"/>
        <v>0</v>
      </c>
      <c r="L2954" s="24">
        <f t="shared" si="190"/>
        <v>1</v>
      </c>
      <c r="M2954" s="24" t="str">
        <f>VLOOKUP(L2954,mês!A:B,2,0)</f>
        <v>Janeiro</v>
      </c>
      <c r="N2954" s="24" t="e">
        <f t="shared" si="191"/>
        <v>#VALUE!</v>
      </c>
    </row>
    <row r="2955" spans="10:14" ht="57" customHeight="1" x14ac:dyDescent="0.2">
      <c r="J2955" s="29">
        <f t="shared" si="188"/>
        <v>0</v>
      </c>
      <c r="K2955" s="29">
        <f t="shared" si="189"/>
        <v>0</v>
      </c>
      <c r="L2955" s="24">
        <f t="shared" si="190"/>
        <v>1</v>
      </c>
      <c r="M2955" s="24" t="str">
        <f>VLOOKUP(L2955,mês!A:B,2,0)</f>
        <v>Janeiro</v>
      </c>
      <c r="N2955" s="24" t="e">
        <f t="shared" si="191"/>
        <v>#VALUE!</v>
      </c>
    </row>
    <row r="2956" spans="10:14" ht="57" customHeight="1" x14ac:dyDescent="0.2">
      <c r="J2956" s="29">
        <f t="shared" si="188"/>
        <v>0</v>
      </c>
      <c r="K2956" s="29">
        <f t="shared" si="189"/>
        <v>0</v>
      </c>
      <c r="L2956" s="24">
        <f t="shared" si="190"/>
        <v>1</v>
      </c>
      <c r="M2956" s="24" t="str">
        <f>VLOOKUP(L2956,mês!A:B,2,0)</f>
        <v>Janeiro</v>
      </c>
      <c r="N2956" s="24" t="e">
        <f t="shared" si="191"/>
        <v>#VALUE!</v>
      </c>
    </row>
    <row r="2957" spans="10:14" ht="57" customHeight="1" x14ac:dyDescent="0.2">
      <c r="J2957" s="29">
        <f t="shared" si="188"/>
        <v>0</v>
      </c>
      <c r="K2957" s="29">
        <f t="shared" si="189"/>
        <v>0</v>
      </c>
      <c r="L2957" s="24">
        <f t="shared" si="190"/>
        <v>1</v>
      </c>
      <c r="M2957" s="24" t="str">
        <f>VLOOKUP(L2957,mês!A:B,2,0)</f>
        <v>Janeiro</v>
      </c>
      <c r="N2957" s="24" t="e">
        <f t="shared" si="191"/>
        <v>#VALUE!</v>
      </c>
    </row>
    <row r="2958" spans="10:14" ht="57" customHeight="1" x14ac:dyDescent="0.2">
      <c r="J2958" s="29">
        <f t="shared" si="188"/>
        <v>0</v>
      </c>
      <c r="K2958" s="29">
        <f t="shared" si="189"/>
        <v>0</v>
      </c>
      <c r="L2958" s="24">
        <f t="shared" si="190"/>
        <v>1</v>
      </c>
      <c r="M2958" s="24" t="str">
        <f>VLOOKUP(L2958,mês!A:B,2,0)</f>
        <v>Janeiro</v>
      </c>
      <c r="N2958" s="24" t="e">
        <f t="shared" si="191"/>
        <v>#VALUE!</v>
      </c>
    </row>
    <row r="2959" spans="10:14" ht="57" customHeight="1" x14ac:dyDescent="0.2">
      <c r="J2959" s="29">
        <f t="shared" ref="J2959:J2990" si="192">IF(G2959="Não",0,H2959)</f>
        <v>0</v>
      </c>
      <c r="K2959" s="29">
        <f t="shared" ref="K2959:K2990" si="193">IF(G2959="Não",H2959,0)</f>
        <v>0</v>
      </c>
      <c r="L2959" s="24">
        <f t="shared" ref="L2959:L2990" si="194">MONTH(B2959)</f>
        <v>1</v>
      </c>
      <c r="M2959" s="24" t="str">
        <f>VLOOKUP(L2959,mês!A:B,2,0)</f>
        <v>Janeiro</v>
      </c>
      <c r="N2959" s="24" t="e">
        <f t="shared" ref="N2959:N2990" si="195">LEFT(A2959,SEARCH("-",A2959)-1)</f>
        <v>#VALUE!</v>
      </c>
    </row>
    <row r="2960" spans="10:14" ht="57" customHeight="1" x14ac:dyDescent="0.2">
      <c r="J2960" s="29">
        <f t="shared" si="192"/>
        <v>0</v>
      </c>
      <c r="K2960" s="29">
        <f t="shared" si="193"/>
        <v>0</v>
      </c>
      <c r="L2960" s="24">
        <f t="shared" si="194"/>
        <v>1</v>
      </c>
      <c r="M2960" s="24" t="str">
        <f>VLOOKUP(L2960,mês!A:B,2,0)</f>
        <v>Janeiro</v>
      </c>
      <c r="N2960" s="24" t="e">
        <f t="shared" si="195"/>
        <v>#VALUE!</v>
      </c>
    </row>
    <row r="2961" spans="10:14" ht="57" customHeight="1" x14ac:dyDescent="0.2">
      <c r="J2961" s="29">
        <f t="shared" si="192"/>
        <v>0</v>
      </c>
      <c r="K2961" s="29">
        <f t="shared" si="193"/>
        <v>0</v>
      </c>
      <c r="L2961" s="24">
        <f t="shared" si="194"/>
        <v>1</v>
      </c>
      <c r="M2961" s="24" t="str">
        <f>VLOOKUP(L2961,mês!A:B,2,0)</f>
        <v>Janeiro</v>
      </c>
      <c r="N2961" s="24" t="e">
        <f t="shared" si="195"/>
        <v>#VALUE!</v>
      </c>
    </row>
    <row r="2962" spans="10:14" ht="57" customHeight="1" x14ac:dyDescent="0.2">
      <c r="J2962" s="29">
        <f t="shared" si="192"/>
        <v>0</v>
      </c>
      <c r="K2962" s="29">
        <f t="shared" si="193"/>
        <v>0</v>
      </c>
      <c r="L2962" s="24">
        <f t="shared" si="194"/>
        <v>1</v>
      </c>
      <c r="M2962" s="24" t="str">
        <f>VLOOKUP(L2962,mês!A:B,2,0)</f>
        <v>Janeiro</v>
      </c>
      <c r="N2962" s="24" t="e">
        <f t="shared" si="195"/>
        <v>#VALUE!</v>
      </c>
    </row>
    <row r="2963" spans="10:14" ht="57" customHeight="1" x14ac:dyDescent="0.2">
      <c r="J2963" s="29">
        <f t="shared" si="192"/>
        <v>0</v>
      </c>
      <c r="K2963" s="29">
        <f t="shared" si="193"/>
        <v>0</v>
      </c>
      <c r="L2963" s="24">
        <f t="shared" si="194"/>
        <v>1</v>
      </c>
      <c r="M2963" s="24" t="str">
        <f>VLOOKUP(L2963,mês!A:B,2,0)</f>
        <v>Janeiro</v>
      </c>
      <c r="N2963" s="24" t="e">
        <f t="shared" si="195"/>
        <v>#VALUE!</v>
      </c>
    </row>
    <row r="2964" spans="10:14" ht="57" customHeight="1" x14ac:dyDescent="0.2">
      <c r="J2964" s="29">
        <f t="shared" si="192"/>
        <v>0</v>
      </c>
      <c r="K2964" s="29">
        <f t="shared" si="193"/>
        <v>0</v>
      </c>
      <c r="L2964" s="24">
        <f t="shared" si="194"/>
        <v>1</v>
      </c>
      <c r="M2964" s="24" t="str">
        <f>VLOOKUP(L2964,mês!A:B,2,0)</f>
        <v>Janeiro</v>
      </c>
      <c r="N2964" s="24" t="e">
        <f t="shared" si="195"/>
        <v>#VALUE!</v>
      </c>
    </row>
    <row r="2965" spans="10:14" ht="57" customHeight="1" x14ac:dyDescent="0.2">
      <c r="J2965" s="29">
        <f t="shared" si="192"/>
        <v>0</v>
      </c>
      <c r="K2965" s="29">
        <f t="shared" si="193"/>
        <v>0</v>
      </c>
      <c r="L2965" s="24">
        <f t="shared" si="194"/>
        <v>1</v>
      </c>
      <c r="M2965" s="24" t="str">
        <f>VLOOKUP(L2965,mês!A:B,2,0)</f>
        <v>Janeiro</v>
      </c>
      <c r="N2965" s="24" t="e">
        <f t="shared" si="195"/>
        <v>#VALUE!</v>
      </c>
    </row>
    <row r="2966" spans="10:14" ht="57" customHeight="1" x14ac:dyDescent="0.2">
      <c r="J2966" s="29">
        <f t="shared" si="192"/>
        <v>0</v>
      </c>
      <c r="K2966" s="29">
        <f t="shared" si="193"/>
        <v>0</v>
      </c>
      <c r="L2966" s="24">
        <f t="shared" si="194"/>
        <v>1</v>
      </c>
      <c r="M2966" s="24" t="str">
        <f>VLOOKUP(L2966,mês!A:B,2,0)</f>
        <v>Janeiro</v>
      </c>
      <c r="N2966" s="24" t="e">
        <f t="shared" si="195"/>
        <v>#VALUE!</v>
      </c>
    </row>
    <row r="2967" spans="10:14" ht="57" customHeight="1" x14ac:dyDescent="0.2">
      <c r="J2967" s="29">
        <f t="shared" si="192"/>
        <v>0</v>
      </c>
      <c r="K2967" s="29">
        <f t="shared" si="193"/>
        <v>0</v>
      </c>
      <c r="L2967" s="24">
        <f t="shared" si="194"/>
        <v>1</v>
      </c>
      <c r="M2967" s="24" t="str">
        <f>VLOOKUP(L2967,mês!A:B,2,0)</f>
        <v>Janeiro</v>
      </c>
      <c r="N2967" s="24" t="e">
        <f t="shared" si="195"/>
        <v>#VALUE!</v>
      </c>
    </row>
    <row r="2968" spans="10:14" ht="57" customHeight="1" x14ac:dyDescent="0.2">
      <c r="J2968" s="29">
        <f t="shared" si="192"/>
        <v>0</v>
      </c>
      <c r="K2968" s="29">
        <f t="shared" si="193"/>
        <v>0</v>
      </c>
      <c r="L2968" s="24">
        <f t="shared" si="194"/>
        <v>1</v>
      </c>
      <c r="M2968" s="24" t="str">
        <f>VLOOKUP(L2968,mês!A:B,2,0)</f>
        <v>Janeiro</v>
      </c>
      <c r="N2968" s="24" t="e">
        <f t="shared" si="195"/>
        <v>#VALUE!</v>
      </c>
    </row>
    <row r="2969" spans="10:14" ht="57" customHeight="1" x14ac:dyDescent="0.2">
      <c r="J2969" s="29">
        <f t="shared" si="192"/>
        <v>0</v>
      </c>
      <c r="K2969" s="29">
        <f t="shared" si="193"/>
        <v>0</v>
      </c>
      <c r="L2969" s="24">
        <f t="shared" si="194"/>
        <v>1</v>
      </c>
      <c r="M2969" s="24" t="str">
        <f>VLOOKUP(L2969,mês!A:B,2,0)</f>
        <v>Janeiro</v>
      </c>
      <c r="N2969" s="24" t="e">
        <f t="shared" si="195"/>
        <v>#VALUE!</v>
      </c>
    </row>
    <row r="2970" spans="10:14" ht="57" customHeight="1" x14ac:dyDescent="0.2">
      <c r="J2970" s="29">
        <f t="shared" si="192"/>
        <v>0</v>
      </c>
      <c r="K2970" s="29">
        <f t="shared" si="193"/>
        <v>0</v>
      </c>
      <c r="L2970" s="24">
        <f t="shared" si="194"/>
        <v>1</v>
      </c>
      <c r="M2970" s="24" t="str">
        <f>VLOOKUP(L2970,mês!A:B,2,0)</f>
        <v>Janeiro</v>
      </c>
      <c r="N2970" s="24" t="e">
        <f t="shared" si="195"/>
        <v>#VALUE!</v>
      </c>
    </row>
    <row r="2971" spans="10:14" ht="57" customHeight="1" x14ac:dyDescent="0.2">
      <c r="J2971" s="29">
        <f t="shared" si="192"/>
        <v>0</v>
      </c>
      <c r="K2971" s="29">
        <f t="shared" si="193"/>
        <v>0</v>
      </c>
      <c r="L2971" s="24">
        <f t="shared" si="194"/>
        <v>1</v>
      </c>
      <c r="M2971" s="24" t="str">
        <f>VLOOKUP(L2971,mês!A:B,2,0)</f>
        <v>Janeiro</v>
      </c>
      <c r="N2971" s="24" t="e">
        <f t="shared" si="195"/>
        <v>#VALUE!</v>
      </c>
    </row>
    <row r="2972" spans="10:14" ht="57" customHeight="1" x14ac:dyDescent="0.2">
      <c r="J2972" s="29">
        <f t="shared" si="192"/>
        <v>0</v>
      </c>
      <c r="K2972" s="29">
        <f t="shared" si="193"/>
        <v>0</v>
      </c>
      <c r="L2972" s="24">
        <f t="shared" si="194"/>
        <v>1</v>
      </c>
      <c r="M2972" s="24" t="str">
        <f>VLOOKUP(L2972,mês!A:B,2,0)</f>
        <v>Janeiro</v>
      </c>
      <c r="N2972" s="24" t="e">
        <f t="shared" si="195"/>
        <v>#VALUE!</v>
      </c>
    </row>
    <row r="2973" spans="10:14" ht="57" customHeight="1" x14ac:dyDescent="0.2">
      <c r="J2973" s="29">
        <f t="shared" si="192"/>
        <v>0</v>
      </c>
      <c r="K2973" s="29">
        <f t="shared" si="193"/>
        <v>0</v>
      </c>
      <c r="L2973" s="24">
        <f t="shared" si="194"/>
        <v>1</v>
      </c>
      <c r="M2973" s="24" t="str">
        <f>VLOOKUP(L2973,mês!A:B,2,0)</f>
        <v>Janeiro</v>
      </c>
      <c r="N2973" s="24" t="e">
        <f t="shared" si="195"/>
        <v>#VALUE!</v>
      </c>
    </row>
    <row r="2974" spans="10:14" ht="57" customHeight="1" x14ac:dyDescent="0.2">
      <c r="J2974" s="29">
        <f t="shared" si="192"/>
        <v>0</v>
      </c>
      <c r="K2974" s="29">
        <f t="shared" si="193"/>
        <v>0</v>
      </c>
      <c r="L2974" s="24">
        <f t="shared" si="194"/>
        <v>1</v>
      </c>
      <c r="M2974" s="24" t="str">
        <f>VLOOKUP(L2974,mês!A:B,2,0)</f>
        <v>Janeiro</v>
      </c>
      <c r="N2974" s="24" t="e">
        <f t="shared" si="195"/>
        <v>#VALUE!</v>
      </c>
    </row>
    <row r="2975" spans="10:14" ht="57" customHeight="1" x14ac:dyDescent="0.2">
      <c r="J2975" s="29">
        <f t="shared" si="192"/>
        <v>0</v>
      </c>
      <c r="K2975" s="29">
        <f t="shared" si="193"/>
        <v>0</v>
      </c>
      <c r="L2975" s="24">
        <f t="shared" si="194"/>
        <v>1</v>
      </c>
      <c r="M2975" s="24" t="str">
        <f>VLOOKUP(L2975,mês!A:B,2,0)</f>
        <v>Janeiro</v>
      </c>
      <c r="N2975" s="24" t="e">
        <f t="shared" si="195"/>
        <v>#VALUE!</v>
      </c>
    </row>
    <row r="2976" spans="10:14" ht="57" customHeight="1" x14ac:dyDescent="0.2">
      <c r="J2976" s="29">
        <f t="shared" si="192"/>
        <v>0</v>
      </c>
      <c r="K2976" s="29">
        <f t="shared" si="193"/>
        <v>0</v>
      </c>
      <c r="L2976" s="24">
        <f t="shared" si="194"/>
        <v>1</v>
      </c>
      <c r="M2976" s="24" t="str">
        <f>VLOOKUP(L2976,mês!A:B,2,0)</f>
        <v>Janeiro</v>
      </c>
      <c r="N2976" s="24" t="e">
        <f t="shared" si="195"/>
        <v>#VALUE!</v>
      </c>
    </row>
    <row r="2977" spans="10:14" ht="57" customHeight="1" x14ac:dyDescent="0.2">
      <c r="J2977" s="29">
        <f t="shared" si="192"/>
        <v>0</v>
      </c>
      <c r="K2977" s="29">
        <f t="shared" si="193"/>
        <v>0</v>
      </c>
      <c r="L2977" s="24">
        <f t="shared" si="194"/>
        <v>1</v>
      </c>
      <c r="M2977" s="24" t="str">
        <f>VLOOKUP(L2977,mês!A:B,2,0)</f>
        <v>Janeiro</v>
      </c>
      <c r="N2977" s="24" t="e">
        <f t="shared" si="195"/>
        <v>#VALUE!</v>
      </c>
    </row>
    <row r="2978" spans="10:14" ht="57" customHeight="1" x14ac:dyDescent="0.2">
      <c r="J2978" s="29">
        <f t="shared" si="192"/>
        <v>0</v>
      </c>
      <c r="K2978" s="29">
        <f t="shared" si="193"/>
        <v>0</v>
      </c>
      <c r="L2978" s="24">
        <f t="shared" si="194"/>
        <v>1</v>
      </c>
      <c r="M2978" s="24" t="str">
        <f>VLOOKUP(L2978,mês!A:B,2,0)</f>
        <v>Janeiro</v>
      </c>
      <c r="N2978" s="24" t="e">
        <f t="shared" si="195"/>
        <v>#VALUE!</v>
      </c>
    </row>
    <row r="2979" spans="10:14" ht="57" customHeight="1" x14ac:dyDescent="0.2">
      <c r="J2979" s="29">
        <f t="shared" si="192"/>
        <v>0</v>
      </c>
      <c r="K2979" s="29">
        <f t="shared" si="193"/>
        <v>0</v>
      </c>
      <c r="L2979" s="24">
        <f t="shared" si="194"/>
        <v>1</v>
      </c>
      <c r="M2979" s="24" t="str">
        <f>VLOOKUP(L2979,mês!A:B,2,0)</f>
        <v>Janeiro</v>
      </c>
      <c r="N2979" s="24" t="e">
        <f t="shared" si="195"/>
        <v>#VALUE!</v>
      </c>
    </row>
    <row r="2980" spans="10:14" ht="57" customHeight="1" x14ac:dyDescent="0.2">
      <c r="J2980" s="29">
        <f t="shared" si="192"/>
        <v>0</v>
      </c>
      <c r="K2980" s="29">
        <f t="shared" si="193"/>
        <v>0</v>
      </c>
      <c r="L2980" s="24">
        <f t="shared" si="194"/>
        <v>1</v>
      </c>
      <c r="M2980" s="24" t="str">
        <f>VLOOKUP(L2980,mês!A:B,2,0)</f>
        <v>Janeiro</v>
      </c>
      <c r="N2980" s="24" t="e">
        <f t="shared" si="195"/>
        <v>#VALUE!</v>
      </c>
    </row>
    <row r="2981" spans="10:14" ht="57" customHeight="1" x14ac:dyDescent="0.2">
      <c r="J2981" s="29">
        <f t="shared" si="192"/>
        <v>0</v>
      </c>
      <c r="K2981" s="29">
        <f t="shared" si="193"/>
        <v>0</v>
      </c>
      <c r="L2981" s="24">
        <f t="shared" si="194"/>
        <v>1</v>
      </c>
      <c r="M2981" s="24" t="str">
        <f>VLOOKUP(L2981,mês!A:B,2,0)</f>
        <v>Janeiro</v>
      </c>
      <c r="N2981" s="24" t="e">
        <f t="shared" si="195"/>
        <v>#VALUE!</v>
      </c>
    </row>
    <row r="2982" spans="10:14" ht="57" customHeight="1" x14ac:dyDescent="0.2">
      <c r="J2982" s="29">
        <f t="shared" si="192"/>
        <v>0</v>
      </c>
      <c r="K2982" s="29">
        <f t="shared" si="193"/>
        <v>0</v>
      </c>
      <c r="L2982" s="24">
        <f t="shared" si="194"/>
        <v>1</v>
      </c>
      <c r="M2982" s="24" t="str">
        <f>VLOOKUP(L2982,mês!A:B,2,0)</f>
        <v>Janeiro</v>
      </c>
      <c r="N2982" s="24" t="e">
        <f t="shared" si="195"/>
        <v>#VALUE!</v>
      </c>
    </row>
    <row r="2983" spans="10:14" ht="57" customHeight="1" x14ac:dyDescent="0.2">
      <c r="J2983" s="29">
        <f t="shared" si="192"/>
        <v>0</v>
      </c>
      <c r="K2983" s="29">
        <f t="shared" si="193"/>
        <v>0</v>
      </c>
      <c r="L2983" s="24">
        <f t="shared" si="194"/>
        <v>1</v>
      </c>
      <c r="M2983" s="24" t="str">
        <f>VLOOKUP(L2983,mês!A:B,2,0)</f>
        <v>Janeiro</v>
      </c>
      <c r="N2983" s="24" t="e">
        <f t="shared" si="195"/>
        <v>#VALUE!</v>
      </c>
    </row>
    <row r="2984" spans="10:14" ht="57" customHeight="1" x14ac:dyDescent="0.2">
      <c r="J2984" s="29">
        <f t="shared" si="192"/>
        <v>0</v>
      </c>
      <c r="K2984" s="29">
        <f t="shared" si="193"/>
        <v>0</v>
      </c>
      <c r="L2984" s="24">
        <f t="shared" si="194"/>
        <v>1</v>
      </c>
      <c r="M2984" s="24" t="str">
        <f>VLOOKUP(L2984,mês!A:B,2,0)</f>
        <v>Janeiro</v>
      </c>
      <c r="N2984" s="24" t="e">
        <f t="shared" si="195"/>
        <v>#VALUE!</v>
      </c>
    </row>
    <row r="2985" spans="10:14" ht="57" customHeight="1" x14ac:dyDescent="0.2">
      <c r="J2985" s="29">
        <f t="shared" si="192"/>
        <v>0</v>
      </c>
      <c r="K2985" s="29">
        <f t="shared" si="193"/>
        <v>0</v>
      </c>
      <c r="L2985" s="24">
        <f t="shared" si="194"/>
        <v>1</v>
      </c>
      <c r="M2985" s="24" t="str">
        <f>VLOOKUP(L2985,mês!A:B,2,0)</f>
        <v>Janeiro</v>
      </c>
      <c r="N2985" s="24" t="e">
        <f t="shared" si="195"/>
        <v>#VALUE!</v>
      </c>
    </row>
    <row r="2986" spans="10:14" ht="57" customHeight="1" x14ac:dyDescent="0.2">
      <c r="J2986" s="29">
        <f t="shared" si="192"/>
        <v>0</v>
      </c>
      <c r="K2986" s="29">
        <f t="shared" si="193"/>
        <v>0</v>
      </c>
      <c r="L2986" s="24">
        <f t="shared" si="194"/>
        <v>1</v>
      </c>
      <c r="M2986" s="24" t="str">
        <f>VLOOKUP(L2986,mês!A:B,2,0)</f>
        <v>Janeiro</v>
      </c>
      <c r="N2986" s="24" t="e">
        <f t="shared" si="195"/>
        <v>#VALUE!</v>
      </c>
    </row>
    <row r="2987" spans="10:14" ht="57" customHeight="1" x14ac:dyDescent="0.2">
      <c r="J2987" s="29">
        <f t="shared" si="192"/>
        <v>0</v>
      </c>
      <c r="K2987" s="29">
        <f t="shared" si="193"/>
        <v>0</v>
      </c>
      <c r="L2987" s="24">
        <f t="shared" si="194"/>
        <v>1</v>
      </c>
      <c r="M2987" s="24" t="str">
        <f>VLOOKUP(L2987,mês!A:B,2,0)</f>
        <v>Janeiro</v>
      </c>
      <c r="N2987" s="24" t="e">
        <f t="shared" si="195"/>
        <v>#VALUE!</v>
      </c>
    </row>
    <row r="2988" spans="10:14" ht="57" customHeight="1" x14ac:dyDescent="0.2">
      <c r="J2988" s="29">
        <f t="shared" si="192"/>
        <v>0</v>
      </c>
      <c r="K2988" s="29">
        <f t="shared" si="193"/>
        <v>0</v>
      </c>
      <c r="L2988" s="24">
        <f t="shared" si="194"/>
        <v>1</v>
      </c>
      <c r="M2988" s="24" t="str">
        <f>VLOOKUP(L2988,mês!A:B,2,0)</f>
        <v>Janeiro</v>
      </c>
      <c r="N2988" s="24" t="e">
        <f t="shared" si="195"/>
        <v>#VALUE!</v>
      </c>
    </row>
    <row r="2989" spans="10:14" ht="57" customHeight="1" x14ac:dyDescent="0.2">
      <c r="J2989" s="29">
        <f t="shared" si="192"/>
        <v>0</v>
      </c>
      <c r="K2989" s="29">
        <f t="shared" si="193"/>
        <v>0</v>
      </c>
      <c r="L2989" s="24">
        <f t="shared" si="194"/>
        <v>1</v>
      </c>
      <c r="M2989" s="24" t="str">
        <f>VLOOKUP(L2989,mês!A:B,2,0)</f>
        <v>Janeiro</v>
      </c>
      <c r="N2989" s="24" t="e">
        <f t="shared" si="195"/>
        <v>#VALUE!</v>
      </c>
    </row>
    <row r="2990" spans="10:14" ht="57" customHeight="1" x14ac:dyDescent="0.2">
      <c r="J2990" s="29">
        <f t="shared" si="192"/>
        <v>0</v>
      </c>
      <c r="K2990" s="29">
        <f t="shared" si="193"/>
        <v>0</v>
      </c>
      <c r="L2990" s="24">
        <f t="shared" si="194"/>
        <v>1</v>
      </c>
      <c r="M2990" s="24" t="str">
        <f>VLOOKUP(L2990,mês!A:B,2,0)</f>
        <v>Janeiro</v>
      </c>
      <c r="N2990" s="24" t="e">
        <f t="shared" si="195"/>
        <v>#VALUE!</v>
      </c>
    </row>
    <row r="2991" spans="10:14" ht="57" customHeight="1" x14ac:dyDescent="0.2">
      <c r="J2991" s="29">
        <f t="shared" ref="J2991:J3022" si="196">IF(G2991="Não",0,H2991)</f>
        <v>0</v>
      </c>
      <c r="K2991" s="29">
        <f t="shared" ref="K2991:K3022" si="197">IF(G2991="Não",H2991,0)</f>
        <v>0</v>
      </c>
      <c r="L2991" s="24">
        <f t="shared" ref="L2991:L3022" si="198">MONTH(B2991)</f>
        <v>1</v>
      </c>
      <c r="M2991" s="24" t="str">
        <f>VLOOKUP(L2991,mês!A:B,2,0)</f>
        <v>Janeiro</v>
      </c>
      <c r="N2991" s="24" t="e">
        <f t="shared" ref="N2991:N3022" si="199">LEFT(A2991,SEARCH("-",A2991)-1)</f>
        <v>#VALUE!</v>
      </c>
    </row>
    <row r="2992" spans="10:14" ht="57" customHeight="1" x14ac:dyDescent="0.2">
      <c r="J2992" s="29">
        <f t="shared" si="196"/>
        <v>0</v>
      </c>
      <c r="K2992" s="29">
        <f t="shared" si="197"/>
        <v>0</v>
      </c>
      <c r="L2992" s="24">
        <f t="shared" si="198"/>
        <v>1</v>
      </c>
      <c r="M2992" s="24" t="str">
        <f>VLOOKUP(L2992,mês!A:B,2,0)</f>
        <v>Janeiro</v>
      </c>
      <c r="N2992" s="24" t="e">
        <f t="shared" si="199"/>
        <v>#VALUE!</v>
      </c>
    </row>
    <row r="2993" spans="10:14" ht="57" customHeight="1" x14ac:dyDescent="0.2">
      <c r="J2993" s="29">
        <f t="shared" si="196"/>
        <v>0</v>
      </c>
      <c r="K2993" s="29">
        <f t="shared" si="197"/>
        <v>0</v>
      </c>
      <c r="L2993" s="24">
        <f t="shared" si="198"/>
        <v>1</v>
      </c>
      <c r="M2993" s="24" t="str">
        <f>VLOOKUP(L2993,mês!A:B,2,0)</f>
        <v>Janeiro</v>
      </c>
      <c r="N2993" s="24" t="e">
        <f t="shared" si="199"/>
        <v>#VALUE!</v>
      </c>
    </row>
    <row r="2994" spans="10:14" ht="57" customHeight="1" x14ac:dyDescent="0.2">
      <c r="J2994" s="29">
        <f t="shared" si="196"/>
        <v>0</v>
      </c>
      <c r="K2994" s="29">
        <f t="shared" si="197"/>
        <v>0</v>
      </c>
      <c r="L2994" s="24">
        <f t="shared" si="198"/>
        <v>1</v>
      </c>
      <c r="M2994" s="24" t="str">
        <f>VLOOKUP(L2994,mês!A:B,2,0)</f>
        <v>Janeiro</v>
      </c>
      <c r="N2994" s="24" t="e">
        <f t="shared" si="199"/>
        <v>#VALUE!</v>
      </c>
    </row>
    <row r="2995" spans="10:14" ht="57" customHeight="1" x14ac:dyDescent="0.2">
      <c r="J2995" s="29">
        <f t="shared" si="196"/>
        <v>0</v>
      </c>
      <c r="K2995" s="29">
        <f t="shared" si="197"/>
        <v>0</v>
      </c>
      <c r="L2995" s="24">
        <f t="shared" si="198"/>
        <v>1</v>
      </c>
      <c r="M2995" s="24" t="str">
        <f>VLOOKUP(L2995,mês!A:B,2,0)</f>
        <v>Janeiro</v>
      </c>
      <c r="N2995" s="24" t="e">
        <f t="shared" si="199"/>
        <v>#VALUE!</v>
      </c>
    </row>
    <row r="2996" spans="10:14" ht="57" customHeight="1" x14ac:dyDescent="0.2">
      <c r="J2996" s="29">
        <f t="shared" si="196"/>
        <v>0</v>
      </c>
      <c r="K2996" s="29">
        <f t="shared" si="197"/>
        <v>0</v>
      </c>
      <c r="L2996" s="24">
        <f t="shared" si="198"/>
        <v>1</v>
      </c>
      <c r="M2996" s="24" t="str">
        <f>VLOOKUP(L2996,mês!A:B,2,0)</f>
        <v>Janeiro</v>
      </c>
      <c r="N2996" s="24" t="e">
        <f t="shared" si="199"/>
        <v>#VALUE!</v>
      </c>
    </row>
    <row r="2997" spans="10:14" ht="57" customHeight="1" x14ac:dyDescent="0.2">
      <c r="J2997" s="29">
        <f t="shared" si="196"/>
        <v>0</v>
      </c>
      <c r="K2997" s="29">
        <f t="shared" si="197"/>
        <v>0</v>
      </c>
      <c r="L2997" s="24">
        <f t="shared" si="198"/>
        <v>1</v>
      </c>
      <c r="M2997" s="24" t="str">
        <f>VLOOKUP(L2997,mês!A:B,2,0)</f>
        <v>Janeiro</v>
      </c>
      <c r="N2997" s="24" t="e">
        <f t="shared" si="199"/>
        <v>#VALUE!</v>
      </c>
    </row>
    <row r="2998" spans="10:14" ht="57" customHeight="1" x14ac:dyDescent="0.2">
      <c r="J2998" s="29">
        <f t="shared" si="196"/>
        <v>0</v>
      </c>
      <c r="K2998" s="29">
        <f t="shared" si="197"/>
        <v>0</v>
      </c>
      <c r="L2998" s="24">
        <f t="shared" si="198"/>
        <v>1</v>
      </c>
      <c r="M2998" s="24" t="str">
        <f>VLOOKUP(L2998,mês!A:B,2,0)</f>
        <v>Janeiro</v>
      </c>
      <c r="N2998" s="24" t="e">
        <f t="shared" si="199"/>
        <v>#VALUE!</v>
      </c>
    </row>
    <row r="2999" spans="10:14" ht="57" customHeight="1" x14ac:dyDescent="0.2">
      <c r="J2999" s="29">
        <f t="shared" si="196"/>
        <v>0</v>
      </c>
      <c r="K2999" s="29">
        <f t="shared" si="197"/>
        <v>0</v>
      </c>
      <c r="L2999" s="24">
        <f t="shared" si="198"/>
        <v>1</v>
      </c>
      <c r="M2999" s="24" t="str">
        <f>VLOOKUP(L2999,mês!A:B,2,0)</f>
        <v>Janeiro</v>
      </c>
      <c r="N2999" s="24" t="e">
        <f t="shared" si="199"/>
        <v>#VALUE!</v>
      </c>
    </row>
    <row r="3000" spans="10:14" ht="57" customHeight="1" x14ac:dyDescent="0.2">
      <c r="J3000" s="29">
        <f t="shared" si="196"/>
        <v>0</v>
      </c>
      <c r="K3000" s="29">
        <f t="shared" si="197"/>
        <v>0</v>
      </c>
      <c r="L3000" s="24">
        <f t="shared" si="198"/>
        <v>1</v>
      </c>
      <c r="M3000" s="24" t="str">
        <f>VLOOKUP(L3000,mês!A:B,2,0)</f>
        <v>Janeiro</v>
      </c>
      <c r="N3000" s="24" t="e">
        <f t="shared" si="199"/>
        <v>#VALUE!</v>
      </c>
    </row>
    <row r="3001" spans="10:14" ht="57" customHeight="1" x14ac:dyDescent="0.2">
      <c r="J3001" s="29">
        <f t="shared" si="196"/>
        <v>0</v>
      </c>
      <c r="K3001" s="29">
        <f t="shared" si="197"/>
        <v>0</v>
      </c>
      <c r="L3001" s="24">
        <f t="shared" si="198"/>
        <v>1</v>
      </c>
      <c r="M3001" s="24" t="str">
        <f>VLOOKUP(L3001,mês!A:B,2,0)</f>
        <v>Janeiro</v>
      </c>
      <c r="N3001" s="24" t="e">
        <f t="shared" si="199"/>
        <v>#VALUE!</v>
      </c>
    </row>
    <row r="3002" spans="10:14" ht="57" customHeight="1" x14ac:dyDescent="0.2">
      <c r="J3002" s="29">
        <f t="shared" si="196"/>
        <v>0</v>
      </c>
      <c r="K3002" s="29">
        <f t="shared" si="197"/>
        <v>0</v>
      </c>
      <c r="L3002" s="24">
        <f t="shared" si="198"/>
        <v>1</v>
      </c>
      <c r="M3002" s="24" t="str">
        <f>VLOOKUP(L3002,mês!A:B,2,0)</f>
        <v>Janeiro</v>
      </c>
      <c r="N3002" s="24" t="e">
        <f t="shared" si="199"/>
        <v>#VALUE!</v>
      </c>
    </row>
    <row r="3003" spans="10:14" ht="57" customHeight="1" x14ac:dyDescent="0.2">
      <c r="J3003" s="29">
        <f t="shared" si="196"/>
        <v>0</v>
      </c>
      <c r="K3003" s="29">
        <f t="shared" si="197"/>
        <v>0</v>
      </c>
      <c r="L3003" s="24">
        <f t="shared" si="198"/>
        <v>1</v>
      </c>
      <c r="M3003" s="24" t="str">
        <f>VLOOKUP(L3003,mês!A:B,2,0)</f>
        <v>Janeiro</v>
      </c>
      <c r="N3003" s="24" t="e">
        <f t="shared" si="199"/>
        <v>#VALUE!</v>
      </c>
    </row>
    <row r="3004" spans="10:14" ht="57" customHeight="1" x14ac:dyDescent="0.2">
      <c r="J3004" s="29">
        <f t="shared" si="196"/>
        <v>0</v>
      </c>
      <c r="K3004" s="29">
        <f t="shared" si="197"/>
        <v>0</v>
      </c>
      <c r="L3004" s="24">
        <f t="shared" si="198"/>
        <v>1</v>
      </c>
      <c r="M3004" s="24" t="str">
        <f>VLOOKUP(L3004,mês!A:B,2,0)</f>
        <v>Janeiro</v>
      </c>
      <c r="N3004" s="24" t="e">
        <f t="shared" si="199"/>
        <v>#VALUE!</v>
      </c>
    </row>
    <row r="3005" spans="10:14" ht="57" customHeight="1" x14ac:dyDescent="0.2">
      <c r="J3005" s="29">
        <f t="shared" si="196"/>
        <v>0</v>
      </c>
      <c r="K3005" s="29">
        <f t="shared" si="197"/>
        <v>0</v>
      </c>
      <c r="L3005" s="24">
        <f t="shared" si="198"/>
        <v>1</v>
      </c>
      <c r="M3005" s="24" t="str">
        <f>VLOOKUP(L3005,mês!A:B,2,0)</f>
        <v>Janeiro</v>
      </c>
      <c r="N3005" s="24" t="e">
        <f t="shared" si="199"/>
        <v>#VALUE!</v>
      </c>
    </row>
    <row r="3006" spans="10:14" ht="57" customHeight="1" x14ac:dyDescent="0.2">
      <c r="J3006" s="29">
        <f t="shared" si="196"/>
        <v>0</v>
      </c>
      <c r="K3006" s="29">
        <f t="shared" si="197"/>
        <v>0</v>
      </c>
      <c r="L3006" s="24">
        <f t="shared" si="198"/>
        <v>1</v>
      </c>
      <c r="M3006" s="24" t="str">
        <f>VLOOKUP(L3006,mês!A:B,2,0)</f>
        <v>Janeiro</v>
      </c>
      <c r="N3006" s="24" t="e">
        <f t="shared" si="199"/>
        <v>#VALUE!</v>
      </c>
    </row>
    <row r="3007" spans="10:14" ht="57" customHeight="1" x14ac:dyDescent="0.2">
      <c r="J3007" s="29">
        <f t="shared" si="196"/>
        <v>0</v>
      </c>
      <c r="K3007" s="29">
        <f t="shared" si="197"/>
        <v>0</v>
      </c>
      <c r="L3007" s="24">
        <f t="shared" si="198"/>
        <v>1</v>
      </c>
      <c r="M3007" s="24" t="str">
        <f>VLOOKUP(L3007,mês!A:B,2,0)</f>
        <v>Janeiro</v>
      </c>
      <c r="N3007" s="24" t="e">
        <f t="shared" si="199"/>
        <v>#VALUE!</v>
      </c>
    </row>
    <row r="3008" spans="10:14" ht="57" customHeight="1" x14ac:dyDescent="0.2">
      <c r="J3008" s="29">
        <f t="shared" si="196"/>
        <v>0</v>
      </c>
      <c r="K3008" s="29">
        <f t="shared" si="197"/>
        <v>0</v>
      </c>
      <c r="L3008" s="24">
        <f t="shared" si="198"/>
        <v>1</v>
      </c>
      <c r="M3008" s="24" t="str">
        <f>VLOOKUP(L3008,mês!A:B,2,0)</f>
        <v>Janeiro</v>
      </c>
      <c r="N3008" s="24" t="e">
        <f t="shared" si="199"/>
        <v>#VALUE!</v>
      </c>
    </row>
    <row r="3009" spans="10:14" ht="57" customHeight="1" x14ac:dyDescent="0.2">
      <c r="J3009" s="29">
        <f t="shared" si="196"/>
        <v>0</v>
      </c>
      <c r="K3009" s="29">
        <f t="shared" si="197"/>
        <v>0</v>
      </c>
      <c r="L3009" s="24">
        <f t="shared" si="198"/>
        <v>1</v>
      </c>
      <c r="M3009" s="24" t="str">
        <f>VLOOKUP(L3009,mês!A:B,2,0)</f>
        <v>Janeiro</v>
      </c>
      <c r="N3009" s="24" t="e">
        <f t="shared" si="199"/>
        <v>#VALUE!</v>
      </c>
    </row>
    <row r="3010" spans="10:14" ht="57" customHeight="1" x14ac:dyDescent="0.2">
      <c r="J3010" s="29">
        <f t="shared" si="196"/>
        <v>0</v>
      </c>
      <c r="K3010" s="29">
        <f t="shared" si="197"/>
        <v>0</v>
      </c>
      <c r="L3010" s="24">
        <f t="shared" si="198"/>
        <v>1</v>
      </c>
      <c r="M3010" s="24" t="str">
        <f>VLOOKUP(L3010,mês!A:B,2,0)</f>
        <v>Janeiro</v>
      </c>
      <c r="N3010" s="24" t="e">
        <f t="shared" si="199"/>
        <v>#VALUE!</v>
      </c>
    </row>
    <row r="3011" spans="10:14" ht="57" customHeight="1" x14ac:dyDescent="0.2">
      <c r="J3011" s="29">
        <f t="shared" si="196"/>
        <v>0</v>
      </c>
      <c r="K3011" s="29">
        <f t="shared" si="197"/>
        <v>0</v>
      </c>
      <c r="L3011" s="24">
        <f t="shared" si="198"/>
        <v>1</v>
      </c>
      <c r="M3011" s="24" t="str">
        <f>VLOOKUP(L3011,mês!A:B,2,0)</f>
        <v>Janeiro</v>
      </c>
      <c r="N3011" s="24" t="e">
        <f t="shared" si="199"/>
        <v>#VALUE!</v>
      </c>
    </row>
    <row r="3012" spans="10:14" ht="57" customHeight="1" x14ac:dyDescent="0.2">
      <c r="J3012" s="29">
        <f t="shared" si="196"/>
        <v>0</v>
      </c>
      <c r="K3012" s="29">
        <f t="shared" si="197"/>
        <v>0</v>
      </c>
      <c r="L3012" s="24">
        <f t="shared" si="198"/>
        <v>1</v>
      </c>
      <c r="M3012" s="24" t="str">
        <f>VLOOKUP(L3012,mês!A:B,2,0)</f>
        <v>Janeiro</v>
      </c>
      <c r="N3012" s="24" t="e">
        <f t="shared" si="199"/>
        <v>#VALUE!</v>
      </c>
    </row>
    <row r="3013" spans="10:14" ht="57" customHeight="1" x14ac:dyDescent="0.2">
      <c r="J3013" s="29">
        <f t="shared" si="196"/>
        <v>0</v>
      </c>
      <c r="K3013" s="29">
        <f t="shared" si="197"/>
        <v>0</v>
      </c>
      <c r="L3013" s="24">
        <f t="shared" si="198"/>
        <v>1</v>
      </c>
      <c r="M3013" s="24" t="str">
        <f>VLOOKUP(L3013,mês!A:B,2,0)</f>
        <v>Janeiro</v>
      </c>
      <c r="N3013" s="24" t="e">
        <f t="shared" si="199"/>
        <v>#VALUE!</v>
      </c>
    </row>
    <row r="3014" spans="10:14" ht="57" customHeight="1" x14ac:dyDescent="0.2">
      <c r="J3014" s="29">
        <f t="shared" si="196"/>
        <v>0</v>
      </c>
      <c r="K3014" s="29">
        <f t="shared" si="197"/>
        <v>0</v>
      </c>
      <c r="L3014" s="24">
        <f t="shared" si="198"/>
        <v>1</v>
      </c>
      <c r="M3014" s="24" t="str">
        <f>VLOOKUP(L3014,mês!A:B,2,0)</f>
        <v>Janeiro</v>
      </c>
      <c r="N3014" s="24" t="e">
        <f t="shared" si="199"/>
        <v>#VALUE!</v>
      </c>
    </row>
    <row r="3015" spans="10:14" ht="57" customHeight="1" x14ac:dyDescent="0.2">
      <c r="J3015" s="29">
        <f t="shared" si="196"/>
        <v>0</v>
      </c>
      <c r="K3015" s="29">
        <f t="shared" si="197"/>
        <v>0</v>
      </c>
      <c r="L3015" s="24">
        <f t="shared" si="198"/>
        <v>1</v>
      </c>
      <c r="M3015" s="24" t="str">
        <f>VLOOKUP(L3015,mês!A:B,2,0)</f>
        <v>Janeiro</v>
      </c>
      <c r="N3015" s="24" t="e">
        <f t="shared" si="199"/>
        <v>#VALUE!</v>
      </c>
    </row>
    <row r="3016" spans="10:14" ht="57" customHeight="1" x14ac:dyDescent="0.2">
      <c r="J3016" s="29">
        <f t="shared" si="196"/>
        <v>0</v>
      </c>
      <c r="K3016" s="29">
        <f t="shared" si="197"/>
        <v>0</v>
      </c>
      <c r="L3016" s="24">
        <f t="shared" si="198"/>
        <v>1</v>
      </c>
      <c r="M3016" s="24" t="str">
        <f>VLOOKUP(L3016,mês!A:B,2,0)</f>
        <v>Janeiro</v>
      </c>
      <c r="N3016" s="24" t="e">
        <f t="shared" si="199"/>
        <v>#VALUE!</v>
      </c>
    </row>
    <row r="3017" spans="10:14" ht="57" customHeight="1" x14ac:dyDescent="0.2">
      <c r="J3017" s="29">
        <f t="shared" si="196"/>
        <v>0</v>
      </c>
      <c r="K3017" s="29">
        <f t="shared" si="197"/>
        <v>0</v>
      </c>
      <c r="L3017" s="24">
        <f t="shared" si="198"/>
        <v>1</v>
      </c>
      <c r="M3017" s="24" t="str">
        <f>VLOOKUP(L3017,mês!A:B,2,0)</f>
        <v>Janeiro</v>
      </c>
      <c r="N3017" s="24" t="e">
        <f t="shared" si="199"/>
        <v>#VALUE!</v>
      </c>
    </row>
    <row r="3018" spans="10:14" ht="57" customHeight="1" x14ac:dyDescent="0.2">
      <c r="J3018" s="29">
        <f t="shared" si="196"/>
        <v>0</v>
      </c>
      <c r="K3018" s="29">
        <f t="shared" si="197"/>
        <v>0</v>
      </c>
      <c r="L3018" s="24">
        <f t="shared" si="198"/>
        <v>1</v>
      </c>
      <c r="M3018" s="24" t="str">
        <f>VLOOKUP(L3018,mês!A:B,2,0)</f>
        <v>Janeiro</v>
      </c>
      <c r="N3018" s="24" t="e">
        <f t="shared" si="199"/>
        <v>#VALUE!</v>
      </c>
    </row>
    <row r="3019" spans="10:14" ht="57" customHeight="1" x14ac:dyDescent="0.2">
      <c r="J3019" s="29">
        <f t="shared" si="196"/>
        <v>0</v>
      </c>
      <c r="K3019" s="29">
        <f t="shared" si="197"/>
        <v>0</v>
      </c>
      <c r="L3019" s="24">
        <f t="shared" si="198"/>
        <v>1</v>
      </c>
      <c r="M3019" s="24" t="str">
        <f>VLOOKUP(L3019,mês!A:B,2,0)</f>
        <v>Janeiro</v>
      </c>
      <c r="N3019" s="24" t="e">
        <f t="shared" si="199"/>
        <v>#VALUE!</v>
      </c>
    </row>
    <row r="3020" spans="10:14" ht="57" customHeight="1" x14ac:dyDescent="0.2">
      <c r="J3020" s="29">
        <f t="shared" si="196"/>
        <v>0</v>
      </c>
      <c r="K3020" s="29">
        <f t="shared" si="197"/>
        <v>0</v>
      </c>
      <c r="L3020" s="24">
        <f t="shared" si="198"/>
        <v>1</v>
      </c>
      <c r="M3020" s="24" t="str">
        <f>VLOOKUP(L3020,mês!A:B,2,0)</f>
        <v>Janeiro</v>
      </c>
      <c r="N3020" s="24" t="e">
        <f t="shared" si="199"/>
        <v>#VALUE!</v>
      </c>
    </row>
    <row r="3021" spans="10:14" ht="57" customHeight="1" x14ac:dyDescent="0.2">
      <c r="J3021" s="29">
        <f t="shared" si="196"/>
        <v>0</v>
      </c>
      <c r="K3021" s="29">
        <f t="shared" si="197"/>
        <v>0</v>
      </c>
      <c r="L3021" s="24">
        <f t="shared" si="198"/>
        <v>1</v>
      </c>
      <c r="M3021" s="24" t="str">
        <f>VLOOKUP(L3021,mês!A:B,2,0)</f>
        <v>Janeiro</v>
      </c>
      <c r="N3021" s="24" t="e">
        <f t="shared" si="199"/>
        <v>#VALUE!</v>
      </c>
    </row>
    <row r="3022" spans="10:14" ht="57" customHeight="1" x14ac:dyDescent="0.2">
      <c r="J3022" s="29">
        <f t="shared" si="196"/>
        <v>0</v>
      </c>
      <c r="K3022" s="29">
        <f t="shared" si="197"/>
        <v>0</v>
      </c>
      <c r="L3022" s="24">
        <f t="shared" si="198"/>
        <v>1</v>
      </c>
      <c r="M3022" s="24" t="str">
        <f>VLOOKUP(L3022,mês!A:B,2,0)</f>
        <v>Janeiro</v>
      </c>
      <c r="N3022" s="24" t="e">
        <f t="shared" si="199"/>
        <v>#VALUE!</v>
      </c>
    </row>
    <row r="3023" spans="10:14" ht="57" customHeight="1" x14ac:dyDescent="0.2">
      <c r="J3023" s="29">
        <f t="shared" ref="J3023:J3034" si="200">IF(G3023="Não",0,H3023)</f>
        <v>0</v>
      </c>
      <c r="K3023" s="29">
        <f t="shared" ref="K3023:K3034" si="201">IF(G3023="Não",H3023,0)</f>
        <v>0</v>
      </c>
      <c r="L3023" s="24">
        <f t="shared" ref="L3023:L3034" si="202">MONTH(B3023)</f>
        <v>1</v>
      </c>
      <c r="M3023" s="24" t="str">
        <f>VLOOKUP(L3023,mês!A:B,2,0)</f>
        <v>Janeiro</v>
      </c>
      <c r="N3023" s="24" t="e">
        <f t="shared" ref="N3023:N3034" si="203">LEFT(A3023,SEARCH("-",A3023)-1)</f>
        <v>#VALUE!</v>
      </c>
    </row>
    <row r="3024" spans="10:14" ht="57" customHeight="1" x14ac:dyDescent="0.2">
      <c r="J3024" s="29">
        <f t="shared" si="200"/>
        <v>0</v>
      </c>
      <c r="K3024" s="29">
        <f t="shared" si="201"/>
        <v>0</v>
      </c>
      <c r="L3024" s="24">
        <f t="shared" si="202"/>
        <v>1</v>
      </c>
      <c r="M3024" s="24" t="str">
        <f>VLOOKUP(L3024,mês!A:B,2,0)</f>
        <v>Janeiro</v>
      </c>
      <c r="N3024" s="24" t="e">
        <f t="shared" si="203"/>
        <v>#VALUE!</v>
      </c>
    </row>
    <row r="3025" spans="10:14" ht="57" customHeight="1" x14ac:dyDescent="0.2">
      <c r="J3025" s="29">
        <f t="shared" si="200"/>
        <v>0</v>
      </c>
      <c r="K3025" s="29">
        <f t="shared" si="201"/>
        <v>0</v>
      </c>
      <c r="L3025" s="24">
        <f t="shared" si="202"/>
        <v>1</v>
      </c>
      <c r="M3025" s="24" t="str">
        <f>VLOOKUP(L3025,mês!A:B,2,0)</f>
        <v>Janeiro</v>
      </c>
      <c r="N3025" s="24" t="e">
        <f t="shared" si="203"/>
        <v>#VALUE!</v>
      </c>
    </row>
    <row r="3026" spans="10:14" ht="57" customHeight="1" x14ac:dyDescent="0.2">
      <c r="J3026" s="29">
        <f t="shared" si="200"/>
        <v>0</v>
      </c>
      <c r="K3026" s="29">
        <f t="shared" si="201"/>
        <v>0</v>
      </c>
      <c r="L3026" s="24">
        <f t="shared" si="202"/>
        <v>1</v>
      </c>
      <c r="M3026" s="24" t="str">
        <f>VLOOKUP(L3026,mês!A:B,2,0)</f>
        <v>Janeiro</v>
      </c>
      <c r="N3026" s="24" t="e">
        <f t="shared" si="203"/>
        <v>#VALUE!</v>
      </c>
    </row>
    <row r="3027" spans="10:14" ht="57" customHeight="1" x14ac:dyDescent="0.2">
      <c r="J3027" s="29">
        <f t="shared" si="200"/>
        <v>0</v>
      </c>
      <c r="K3027" s="29">
        <f t="shared" si="201"/>
        <v>0</v>
      </c>
      <c r="L3027" s="24">
        <f t="shared" si="202"/>
        <v>1</v>
      </c>
      <c r="M3027" s="24" t="str">
        <f>VLOOKUP(L3027,mês!A:B,2,0)</f>
        <v>Janeiro</v>
      </c>
      <c r="N3027" s="24" t="e">
        <f t="shared" si="203"/>
        <v>#VALUE!</v>
      </c>
    </row>
    <row r="3028" spans="10:14" ht="57" customHeight="1" x14ac:dyDescent="0.2">
      <c r="J3028" s="29">
        <f t="shared" si="200"/>
        <v>0</v>
      </c>
      <c r="K3028" s="29">
        <f t="shared" si="201"/>
        <v>0</v>
      </c>
      <c r="L3028" s="24">
        <f t="shared" si="202"/>
        <v>1</v>
      </c>
      <c r="M3028" s="24" t="str">
        <f>VLOOKUP(L3028,mês!A:B,2,0)</f>
        <v>Janeiro</v>
      </c>
      <c r="N3028" s="24" t="e">
        <f t="shared" si="203"/>
        <v>#VALUE!</v>
      </c>
    </row>
    <row r="3029" spans="10:14" ht="57" customHeight="1" x14ac:dyDescent="0.2">
      <c r="J3029" s="29">
        <f t="shared" si="200"/>
        <v>0</v>
      </c>
      <c r="K3029" s="29">
        <f t="shared" si="201"/>
        <v>0</v>
      </c>
      <c r="L3029" s="24">
        <f t="shared" si="202"/>
        <v>1</v>
      </c>
      <c r="M3029" s="24" t="str">
        <f>VLOOKUP(L3029,mês!A:B,2,0)</f>
        <v>Janeiro</v>
      </c>
      <c r="N3029" s="24" t="e">
        <f t="shared" si="203"/>
        <v>#VALUE!</v>
      </c>
    </row>
    <row r="3030" spans="10:14" ht="57" customHeight="1" x14ac:dyDescent="0.2">
      <c r="J3030" s="29">
        <f t="shared" si="200"/>
        <v>0</v>
      </c>
      <c r="K3030" s="29">
        <f t="shared" si="201"/>
        <v>0</v>
      </c>
      <c r="L3030" s="24">
        <f t="shared" si="202"/>
        <v>1</v>
      </c>
      <c r="M3030" s="24" t="str">
        <f>VLOOKUP(L3030,mês!A:B,2,0)</f>
        <v>Janeiro</v>
      </c>
      <c r="N3030" s="24" t="e">
        <f t="shared" si="203"/>
        <v>#VALUE!</v>
      </c>
    </row>
    <row r="3031" spans="10:14" ht="57" customHeight="1" x14ac:dyDescent="0.2">
      <c r="J3031" s="29">
        <f t="shared" si="200"/>
        <v>0</v>
      </c>
      <c r="K3031" s="29">
        <f t="shared" si="201"/>
        <v>0</v>
      </c>
      <c r="L3031" s="24">
        <f t="shared" si="202"/>
        <v>1</v>
      </c>
      <c r="M3031" s="24" t="str">
        <f>VLOOKUP(L3031,mês!A:B,2,0)</f>
        <v>Janeiro</v>
      </c>
      <c r="N3031" s="24" t="e">
        <f t="shared" si="203"/>
        <v>#VALUE!</v>
      </c>
    </row>
    <row r="3032" spans="10:14" ht="57" customHeight="1" x14ac:dyDescent="0.2">
      <c r="J3032" s="29">
        <f t="shared" si="200"/>
        <v>0</v>
      </c>
      <c r="K3032" s="29">
        <f t="shared" si="201"/>
        <v>0</v>
      </c>
      <c r="L3032" s="24">
        <f t="shared" si="202"/>
        <v>1</v>
      </c>
      <c r="M3032" s="24" t="str">
        <f>VLOOKUP(L3032,mês!A:B,2,0)</f>
        <v>Janeiro</v>
      </c>
      <c r="N3032" s="24" t="e">
        <f t="shared" si="203"/>
        <v>#VALUE!</v>
      </c>
    </row>
    <row r="3033" spans="10:14" ht="57" customHeight="1" x14ac:dyDescent="0.2">
      <c r="J3033" s="29">
        <f t="shared" si="200"/>
        <v>0</v>
      </c>
      <c r="K3033" s="29">
        <f t="shared" si="201"/>
        <v>0</v>
      </c>
      <c r="L3033" s="24">
        <f t="shared" si="202"/>
        <v>1</v>
      </c>
      <c r="M3033" s="24" t="str">
        <f>VLOOKUP(L3033,mês!A:B,2,0)</f>
        <v>Janeiro</v>
      </c>
      <c r="N3033" s="24" t="e">
        <f t="shared" si="203"/>
        <v>#VALUE!</v>
      </c>
    </row>
    <row r="3034" spans="10:14" ht="57" customHeight="1" x14ac:dyDescent="0.2">
      <c r="J3034" s="29">
        <f t="shared" si="200"/>
        <v>0</v>
      </c>
      <c r="K3034" s="29">
        <f t="shared" si="201"/>
        <v>0</v>
      </c>
      <c r="L3034" s="24">
        <f t="shared" si="202"/>
        <v>1</v>
      </c>
      <c r="M3034" s="24" t="str">
        <f>VLOOKUP(L3034,mês!A:B,2,0)</f>
        <v>Janeiro</v>
      </c>
      <c r="N3034" s="24" t="e">
        <f t="shared" si="203"/>
        <v>#VALUE!</v>
      </c>
    </row>
    <row r="3035" spans="10:14" ht="57" customHeight="1" x14ac:dyDescent="0.2"/>
    <row r="3036" spans="10:14" ht="57" customHeight="1" x14ac:dyDescent="0.2"/>
    <row r="3037" spans="10:14" ht="57" customHeight="1" x14ac:dyDescent="0.2"/>
    <row r="3038" spans="10:14" ht="57" customHeight="1" x14ac:dyDescent="0.2"/>
    <row r="3039" spans="10:14" ht="57" customHeight="1" x14ac:dyDescent="0.2"/>
    <row r="3040" spans="10:14" ht="57" customHeight="1" x14ac:dyDescent="0.2"/>
    <row r="3041" ht="57" customHeight="1" x14ac:dyDescent="0.2"/>
    <row r="3042" ht="57" customHeight="1" x14ac:dyDescent="0.2"/>
    <row r="3043" ht="57" customHeight="1" x14ac:dyDescent="0.2"/>
    <row r="3044" ht="57" customHeight="1" x14ac:dyDescent="0.2"/>
    <row r="3045" ht="57" customHeight="1" x14ac:dyDescent="0.2"/>
    <row r="3046" ht="57" customHeight="1" x14ac:dyDescent="0.2"/>
    <row r="3047" ht="57" customHeight="1" x14ac:dyDescent="0.2"/>
    <row r="3048" ht="57" customHeight="1" x14ac:dyDescent="0.2"/>
    <row r="3049" ht="57" customHeight="1" x14ac:dyDescent="0.2"/>
    <row r="3050" ht="57" customHeight="1" x14ac:dyDescent="0.2"/>
    <row r="3051" ht="57" customHeight="1" x14ac:dyDescent="0.2"/>
    <row r="3052" ht="57" customHeight="1" x14ac:dyDescent="0.2"/>
    <row r="3053" ht="57" customHeight="1" x14ac:dyDescent="0.2"/>
    <row r="3054" ht="57" customHeight="1" x14ac:dyDescent="0.2"/>
    <row r="3055" ht="57" customHeight="1" x14ac:dyDescent="0.2"/>
    <row r="3056" ht="57" customHeight="1" x14ac:dyDescent="0.2"/>
    <row r="3057" ht="57" customHeight="1" x14ac:dyDescent="0.2"/>
    <row r="3058" ht="57" customHeight="1" x14ac:dyDescent="0.2"/>
    <row r="3059" ht="57" customHeight="1" x14ac:dyDescent="0.2"/>
    <row r="3060" ht="57" customHeight="1" x14ac:dyDescent="0.2"/>
    <row r="3061" ht="57" customHeight="1" x14ac:dyDescent="0.2"/>
    <row r="3062" ht="57" customHeight="1" x14ac:dyDescent="0.2"/>
    <row r="3063" ht="57" customHeight="1" x14ac:dyDescent="0.2"/>
    <row r="3064" ht="57" customHeight="1" x14ac:dyDescent="0.2"/>
    <row r="3065" ht="57" customHeight="1" x14ac:dyDescent="0.2"/>
    <row r="3066" ht="57" customHeight="1" x14ac:dyDescent="0.2"/>
    <row r="3067" ht="57" customHeight="1" x14ac:dyDescent="0.2"/>
    <row r="3068" ht="57" customHeight="1" x14ac:dyDescent="0.2"/>
    <row r="3069" ht="57" customHeight="1" x14ac:dyDescent="0.2"/>
    <row r="3070" ht="57" customHeight="1" x14ac:dyDescent="0.2"/>
    <row r="3071" ht="57" customHeight="1" x14ac:dyDescent="0.2"/>
    <row r="3072" ht="57" customHeight="1" x14ac:dyDescent="0.2"/>
    <row r="3073" ht="57" customHeight="1" x14ac:dyDescent="0.2"/>
    <row r="3074" ht="57" customHeight="1" x14ac:dyDescent="0.2"/>
    <row r="3075" ht="57" customHeight="1" x14ac:dyDescent="0.2"/>
    <row r="3076" ht="57" customHeight="1" x14ac:dyDescent="0.2"/>
    <row r="3077" ht="57" customHeight="1" x14ac:dyDescent="0.2"/>
    <row r="3078" ht="57" customHeight="1" x14ac:dyDescent="0.2"/>
    <row r="3079" ht="57" customHeight="1" x14ac:dyDescent="0.2"/>
    <row r="3080" ht="57" customHeight="1" x14ac:dyDescent="0.2"/>
    <row r="3081" ht="57" customHeight="1" x14ac:dyDescent="0.2"/>
    <row r="3082" ht="57" customHeight="1" x14ac:dyDescent="0.2"/>
    <row r="3083" ht="57" customHeight="1" x14ac:dyDescent="0.2"/>
    <row r="3084" ht="57" customHeight="1" x14ac:dyDescent="0.2"/>
    <row r="3085" ht="57" customHeight="1" x14ac:dyDescent="0.2"/>
    <row r="3086" ht="57" customHeight="1" x14ac:dyDescent="0.2"/>
    <row r="3087" ht="57" customHeight="1" x14ac:dyDescent="0.2"/>
    <row r="3088" ht="57" customHeight="1" x14ac:dyDescent="0.2"/>
    <row r="3089" ht="57" customHeight="1" x14ac:dyDescent="0.2"/>
    <row r="3090" ht="57" customHeight="1" x14ac:dyDescent="0.2"/>
    <row r="3091" ht="57" customHeight="1" x14ac:dyDescent="0.2"/>
    <row r="3092" ht="57" customHeight="1" x14ac:dyDescent="0.2"/>
    <row r="3093" ht="57" customHeight="1" x14ac:dyDescent="0.2"/>
    <row r="3094" ht="57" customHeight="1" x14ac:dyDescent="0.2"/>
    <row r="3095" ht="57" customHeight="1" x14ac:dyDescent="0.2"/>
    <row r="3096" ht="57" customHeight="1" x14ac:dyDescent="0.2"/>
    <row r="3097" ht="57" customHeight="1" x14ac:dyDescent="0.2"/>
    <row r="3098" ht="57" customHeight="1" x14ac:dyDescent="0.2"/>
    <row r="3099" ht="57" customHeight="1" x14ac:dyDescent="0.2"/>
    <row r="3100" ht="57" customHeight="1" x14ac:dyDescent="0.2"/>
    <row r="3101" ht="57" customHeight="1" x14ac:dyDescent="0.2"/>
    <row r="3102" ht="57" customHeight="1" x14ac:dyDescent="0.2"/>
    <row r="3103" ht="57" customHeight="1" x14ac:dyDescent="0.2"/>
    <row r="3104" ht="57" customHeight="1" x14ac:dyDescent="0.2"/>
    <row r="3105" ht="57" customHeight="1" x14ac:dyDescent="0.2"/>
    <row r="3106" ht="57" customHeight="1" x14ac:dyDescent="0.2"/>
    <row r="3107" ht="57" customHeight="1" x14ac:dyDescent="0.2"/>
    <row r="3108" ht="57" customHeight="1" x14ac:dyDescent="0.2"/>
    <row r="3109" ht="57" customHeight="1" x14ac:dyDescent="0.2"/>
    <row r="3110" ht="57" customHeight="1" x14ac:dyDescent="0.2"/>
    <row r="3111" ht="57" customHeight="1" x14ac:dyDescent="0.2"/>
    <row r="3112" ht="57" customHeight="1" x14ac:dyDescent="0.2"/>
    <row r="3113" ht="57" customHeight="1" x14ac:dyDescent="0.2"/>
    <row r="3114" ht="57" customHeight="1" x14ac:dyDescent="0.2"/>
    <row r="3115" ht="57" customHeight="1" x14ac:dyDescent="0.2"/>
    <row r="3116" ht="57" customHeight="1" x14ac:dyDescent="0.2"/>
    <row r="3117" ht="57" customHeight="1" x14ac:dyDescent="0.2"/>
    <row r="3118" ht="57" customHeight="1" x14ac:dyDescent="0.2"/>
    <row r="3119" ht="57" customHeight="1" x14ac:dyDescent="0.2"/>
    <row r="3120" ht="57" customHeight="1" x14ac:dyDescent="0.2"/>
    <row r="3121" ht="57" customHeight="1" x14ac:dyDescent="0.2"/>
    <row r="3122" ht="57" customHeight="1" x14ac:dyDescent="0.2"/>
    <row r="3123" ht="57" customHeight="1" x14ac:dyDescent="0.2"/>
    <row r="3124" ht="57" customHeight="1" x14ac:dyDescent="0.2"/>
    <row r="3125" ht="57" customHeight="1" x14ac:dyDescent="0.2"/>
    <row r="3126" ht="57" customHeight="1" x14ac:dyDescent="0.2"/>
    <row r="3127" ht="57" customHeight="1" x14ac:dyDescent="0.2"/>
    <row r="3128" ht="57" customHeight="1" x14ac:dyDescent="0.2"/>
    <row r="3129" ht="57" customHeight="1" x14ac:dyDescent="0.2"/>
    <row r="3130" ht="57" customHeight="1" x14ac:dyDescent="0.2"/>
    <row r="3131" ht="57" customHeight="1" x14ac:dyDescent="0.2"/>
    <row r="3132" ht="57" customHeight="1" x14ac:dyDescent="0.2"/>
    <row r="3133" ht="57" customHeight="1" x14ac:dyDescent="0.2"/>
    <row r="3134" ht="57" customHeight="1" x14ac:dyDescent="0.2"/>
    <row r="3135" ht="57" customHeight="1" x14ac:dyDescent="0.2"/>
    <row r="3136" ht="57" customHeight="1" x14ac:dyDescent="0.2"/>
    <row r="3137" ht="57" customHeight="1" x14ac:dyDescent="0.2"/>
    <row r="3138" ht="57" customHeight="1" x14ac:dyDescent="0.2"/>
    <row r="3139" ht="57" customHeight="1" x14ac:dyDescent="0.2"/>
    <row r="3140" ht="57" customHeight="1" x14ac:dyDescent="0.2"/>
    <row r="3141" ht="57" customHeight="1" x14ac:dyDescent="0.2"/>
    <row r="3142" ht="57" customHeight="1" x14ac:dyDescent="0.2"/>
    <row r="3143" ht="57" customHeight="1" x14ac:dyDescent="0.2"/>
    <row r="3144" ht="57" customHeight="1" x14ac:dyDescent="0.2"/>
    <row r="3145" ht="57" customHeight="1" x14ac:dyDescent="0.2"/>
    <row r="3146" ht="57" customHeight="1" x14ac:dyDescent="0.2"/>
    <row r="3147" ht="57" customHeight="1" x14ac:dyDescent="0.2"/>
    <row r="3148" ht="57" customHeight="1" x14ac:dyDescent="0.2"/>
    <row r="3149" ht="57" customHeight="1" x14ac:dyDescent="0.2"/>
    <row r="3150" ht="57" customHeight="1" x14ac:dyDescent="0.2"/>
    <row r="3151" ht="57" customHeight="1" x14ac:dyDescent="0.2"/>
    <row r="3152" ht="57" customHeight="1" x14ac:dyDescent="0.2"/>
    <row r="3153" ht="57" customHeight="1" x14ac:dyDescent="0.2"/>
    <row r="3154" ht="57" customHeight="1" x14ac:dyDescent="0.2"/>
    <row r="3155" ht="57" customHeight="1" x14ac:dyDescent="0.2"/>
    <row r="3156" ht="57" customHeight="1" x14ac:dyDescent="0.2"/>
    <row r="3157" ht="57" customHeight="1" x14ac:dyDescent="0.2"/>
    <row r="3158" ht="57" customHeight="1" x14ac:dyDescent="0.2"/>
    <row r="3159" ht="57" customHeight="1" x14ac:dyDescent="0.2"/>
    <row r="3160" ht="57" customHeight="1" x14ac:dyDescent="0.2"/>
    <row r="3161" ht="57" customHeight="1" x14ac:dyDescent="0.2"/>
    <row r="3162" ht="57" customHeight="1" x14ac:dyDescent="0.2"/>
    <row r="3163" ht="57" customHeight="1" x14ac:dyDescent="0.2"/>
    <row r="3164" ht="57" customHeight="1" x14ac:dyDescent="0.2"/>
    <row r="3165" ht="57" customHeight="1" x14ac:dyDescent="0.2"/>
    <row r="3166" ht="57" customHeight="1" x14ac:dyDescent="0.2"/>
    <row r="3167" ht="57" customHeight="1" x14ac:dyDescent="0.2"/>
    <row r="3168" ht="57" customHeight="1" x14ac:dyDescent="0.2"/>
    <row r="3169" ht="57" customHeight="1" x14ac:dyDescent="0.2"/>
    <row r="3170" ht="57" customHeight="1" x14ac:dyDescent="0.2"/>
    <row r="3171" ht="57" customHeight="1" x14ac:dyDescent="0.2"/>
    <row r="3172" ht="57" customHeight="1" x14ac:dyDescent="0.2"/>
    <row r="3173" ht="57" customHeight="1" x14ac:dyDescent="0.2"/>
    <row r="3174" ht="57" customHeight="1" x14ac:dyDescent="0.2"/>
    <row r="3175" ht="57" customHeight="1" x14ac:dyDescent="0.2"/>
    <row r="3176" ht="57" customHeight="1" x14ac:dyDescent="0.2"/>
    <row r="3177" ht="57" customHeight="1" x14ac:dyDescent="0.2"/>
    <row r="3178" ht="57" customHeight="1" x14ac:dyDescent="0.2"/>
    <row r="3179" ht="57" customHeight="1" x14ac:dyDescent="0.2"/>
    <row r="3180" ht="57" customHeight="1" x14ac:dyDescent="0.2"/>
    <row r="3181" ht="57" customHeight="1" x14ac:dyDescent="0.2"/>
    <row r="3182" ht="57" customHeight="1" x14ac:dyDescent="0.2"/>
    <row r="3183" ht="57" customHeight="1" x14ac:dyDescent="0.2"/>
    <row r="3184" ht="57" customHeight="1" x14ac:dyDescent="0.2"/>
    <row r="3185" ht="57" customHeight="1" x14ac:dyDescent="0.2"/>
    <row r="3186" ht="57" customHeight="1" x14ac:dyDescent="0.2"/>
    <row r="3187" ht="57" customHeight="1" x14ac:dyDescent="0.2"/>
    <row r="3188" ht="57" customHeight="1" x14ac:dyDescent="0.2"/>
    <row r="3189" ht="57" customHeight="1" x14ac:dyDescent="0.2"/>
    <row r="3190" ht="57" customHeight="1" x14ac:dyDescent="0.2"/>
    <row r="3191" ht="57" customHeight="1" x14ac:dyDescent="0.2"/>
    <row r="3192" ht="57" customHeight="1" x14ac:dyDescent="0.2"/>
    <row r="3193" ht="57" customHeight="1" x14ac:dyDescent="0.2"/>
    <row r="3194" ht="57" customHeight="1" x14ac:dyDescent="0.2"/>
    <row r="3195" ht="57" customHeight="1" x14ac:dyDescent="0.2"/>
    <row r="3196" ht="57" customHeight="1" x14ac:dyDescent="0.2"/>
    <row r="3197" ht="57" customHeight="1" x14ac:dyDescent="0.2"/>
    <row r="3198" ht="57" customHeight="1" x14ac:dyDescent="0.2"/>
    <row r="3199" ht="57" customHeight="1" x14ac:dyDescent="0.2"/>
    <row r="3200" ht="57" customHeight="1" x14ac:dyDescent="0.2"/>
    <row r="3201" ht="57" customHeight="1" x14ac:dyDescent="0.2"/>
    <row r="3202" ht="57" customHeight="1" x14ac:dyDescent="0.2"/>
    <row r="3203" ht="57" customHeight="1" x14ac:dyDescent="0.2"/>
    <row r="3204" ht="57" customHeight="1" x14ac:dyDescent="0.2"/>
    <row r="3205" ht="57" customHeight="1" x14ac:dyDescent="0.2"/>
    <row r="3206" ht="57" customHeight="1" x14ac:dyDescent="0.2"/>
    <row r="3207" ht="57" customHeight="1" x14ac:dyDescent="0.2"/>
    <row r="3208" ht="57" customHeight="1" x14ac:dyDescent="0.2"/>
    <row r="3209" ht="57" customHeight="1" x14ac:dyDescent="0.2"/>
    <row r="3210" ht="57" customHeight="1" x14ac:dyDescent="0.2"/>
    <row r="3211" ht="57" customHeight="1" x14ac:dyDescent="0.2"/>
    <row r="3212" ht="57" customHeight="1" x14ac:dyDescent="0.2"/>
    <row r="3213" ht="57" customHeight="1" x14ac:dyDescent="0.2"/>
    <row r="3214" ht="57" customHeight="1" x14ac:dyDescent="0.2"/>
    <row r="3215" ht="57" customHeight="1" x14ac:dyDescent="0.2"/>
    <row r="3216" ht="57" customHeight="1" x14ac:dyDescent="0.2"/>
    <row r="3217" ht="57" customHeight="1" x14ac:dyDescent="0.2"/>
    <row r="3218" ht="57" customHeight="1" x14ac:dyDescent="0.2"/>
    <row r="3219" ht="57" customHeight="1" x14ac:dyDescent="0.2"/>
    <row r="3220" ht="57" customHeight="1" x14ac:dyDescent="0.2"/>
    <row r="3221" ht="57" customHeight="1" x14ac:dyDescent="0.2"/>
    <row r="3222" ht="57" customHeight="1" x14ac:dyDescent="0.2"/>
    <row r="3223" ht="57" customHeight="1" x14ac:dyDescent="0.2"/>
    <row r="3224" ht="57" customHeight="1" x14ac:dyDescent="0.2"/>
    <row r="3225" ht="57" customHeight="1" x14ac:dyDescent="0.2"/>
    <row r="3226" ht="57" customHeight="1" x14ac:dyDescent="0.2"/>
    <row r="3227" ht="57" customHeight="1" x14ac:dyDescent="0.2"/>
    <row r="3228" ht="57" customHeight="1" x14ac:dyDescent="0.2"/>
    <row r="3229" ht="57" customHeight="1" x14ac:dyDescent="0.2"/>
    <row r="3230" ht="57" customHeight="1" x14ac:dyDescent="0.2"/>
    <row r="3231" ht="57" customHeight="1" x14ac:dyDescent="0.2"/>
    <row r="3232" ht="57" customHeight="1" x14ac:dyDescent="0.2"/>
    <row r="3233" ht="57" customHeight="1" x14ac:dyDescent="0.2"/>
    <row r="3234" ht="57" customHeight="1" x14ac:dyDescent="0.2"/>
    <row r="3235" ht="57" customHeight="1" x14ac:dyDescent="0.2"/>
    <row r="3236" ht="57" customHeight="1" x14ac:dyDescent="0.2"/>
    <row r="3237" ht="57" customHeight="1" x14ac:dyDescent="0.2"/>
    <row r="3238" ht="57" customHeight="1" x14ac:dyDescent="0.2"/>
    <row r="3239" ht="57" customHeight="1" x14ac:dyDescent="0.2"/>
    <row r="3240" ht="57" customHeight="1" x14ac:dyDescent="0.2"/>
    <row r="3241" ht="57" customHeight="1" x14ac:dyDescent="0.2"/>
    <row r="3242" ht="57" customHeight="1" x14ac:dyDescent="0.2"/>
    <row r="3243" ht="57" customHeight="1" x14ac:dyDescent="0.2"/>
    <row r="3244" ht="57" customHeight="1" x14ac:dyDescent="0.2"/>
    <row r="3245" ht="57" customHeight="1" x14ac:dyDescent="0.2"/>
    <row r="3246" ht="57" customHeight="1" x14ac:dyDescent="0.2"/>
    <row r="3247" ht="57" customHeight="1" x14ac:dyDescent="0.2"/>
    <row r="3248" ht="57" customHeight="1" x14ac:dyDescent="0.2"/>
    <row r="3249" ht="57" customHeight="1" x14ac:dyDescent="0.2"/>
    <row r="3250" ht="57" customHeight="1" x14ac:dyDescent="0.2"/>
    <row r="3251" ht="57" customHeight="1" x14ac:dyDescent="0.2"/>
    <row r="3252" ht="57" customHeight="1" x14ac:dyDescent="0.2"/>
    <row r="3253" ht="57" customHeight="1" x14ac:dyDescent="0.2"/>
    <row r="3254" ht="57" customHeight="1" x14ac:dyDescent="0.2"/>
    <row r="3255" ht="57" customHeight="1" x14ac:dyDescent="0.2"/>
    <row r="3256" ht="57" customHeight="1" x14ac:dyDescent="0.2"/>
    <row r="3257" ht="57" customHeight="1" x14ac:dyDescent="0.2"/>
    <row r="3258" ht="57" customHeight="1" x14ac:dyDescent="0.2"/>
    <row r="3259" ht="57" customHeight="1" x14ac:dyDescent="0.2"/>
    <row r="3260" ht="57" customHeight="1" x14ac:dyDescent="0.2"/>
    <row r="3261" ht="57" customHeight="1" x14ac:dyDescent="0.2"/>
    <row r="3262" ht="57" customHeight="1" x14ac:dyDescent="0.2"/>
    <row r="3263" ht="57" customHeight="1" x14ac:dyDescent="0.2"/>
    <row r="3264" ht="57" customHeight="1" x14ac:dyDescent="0.2"/>
    <row r="3265" ht="57" customHeight="1" x14ac:dyDescent="0.2"/>
    <row r="3266" ht="57" customHeight="1" x14ac:dyDescent="0.2"/>
    <row r="3267" ht="57" customHeight="1" x14ac:dyDescent="0.2"/>
    <row r="3268" ht="57" customHeight="1" x14ac:dyDescent="0.2"/>
    <row r="3269" ht="57" customHeight="1" x14ac:dyDescent="0.2"/>
    <row r="3270" ht="57" customHeight="1" x14ac:dyDescent="0.2"/>
    <row r="3271" ht="57" customHeight="1" x14ac:dyDescent="0.2"/>
    <row r="3272" ht="57" customHeight="1" x14ac:dyDescent="0.2"/>
    <row r="3273" ht="57" customHeight="1" x14ac:dyDescent="0.2"/>
    <row r="3274" ht="57" customHeight="1" x14ac:dyDescent="0.2"/>
    <row r="3275" ht="57" customHeight="1" x14ac:dyDescent="0.2"/>
    <row r="3276" ht="57" customHeight="1" x14ac:dyDescent="0.2"/>
    <row r="3277" ht="57" customHeight="1" x14ac:dyDescent="0.2"/>
    <row r="3278" ht="57" customHeight="1" x14ac:dyDescent="0.2"/>
    <row r="3279" ht="57" customHeight="1" x14ac:dyDescent="0.2"/>
    <row r="3280" ht="57" customHeight="1" x14ac:dyDescent="0.2"/>
    <row r="3281" ht="57" customHeight="1" x14ac:dyDescent="0.2"/>
    <row r="3282" ht="57" customHeight="1" x14ac:dyDescent="0.2"/>
    <row r="3283" ht="57" customHeight="1" x14ac:dyDescent="0.2"/>
    <row r="3284" ht="57" customHeight="1" x14ac:dyDescent="0.2"/>
    <row r="3285" ht="57" customHeight="1" x14ac:dyDescent="0.2"/>
    <row r="3286" ht="57" customHeight="1" x14ac:dyDescent="0.2"/>
    <row r="3287" ht="57" customHeight="1" x14ac:dyDescent="0.2"/>
    <row r="3288" ht="57" customHeight="1" x14ac:dyDescent="0.2"/>
    <row r="3289" ht="57" customHeight="1" x14ac:dyDescent="0.2"/>
    <row r="3290" ht="57" customHeight="1" x14ac:dyDescent="0.2"/>
    <row r="3291" ht="57" customHeight="1" x14ac:dyDescent="0.2"/>
    <row r="3292" ht="57" customHeight="1" x14ac:dyDescent="0.2"/>
    <row r="3293" ht="57" customHeight="1" x14ac:dyDescent="0.2"/>
    <row r="3294" ht="57" customHeight="1" x14ac:dyDescent="0.2"/>
    <row r="3295" ht="57" customHeight="1" x14ac:dyDescent="0.2"/>
    <row r="3296" ht="57" customHeight="1" x14ac:dyDescent="0.2"/>
    <row r="3297" ht="57" customHeight="1" x14ac:dyDescent="0.2"/>
    <row r="3298" ht="57" customHeight="1" x14ac:dyDescent="0.2"/>
    <row r="3299" ht="57" customHeight="1" x14ac:dyDescent="0.2"/>
    <row r="3300" ht="57" customHeight="1" x14ac:dyDescent="0.2"/>
    <row r="3301" ht="57" customHeight="1" x14ac:dyDescent="0.2"/>
    <row r="3302" ht="57" customHeight="1" x14ac:dyDescent="0.2"/>
    <row r="3303" ht="57" customHeight="1" x14ac:dyDescent="0.2"/>
    <row r="3304" ht="57" customHeight="1" x14ac:dyDescent="0.2"/>
    <row r="3305" ht="57" customHeight="1" x14ac:dyDescent="0.2"/>
    <row r="3306" ht="57" customHeight="1" x14ac:dyDescent="0.2"/>
    <row r="3307" ht="57" customHeight="1" x14ac:dyDescent="0.2"/>
    <row r="3308" ht="57" customHeight="1" x14ac:dyDescent="0.2"/>
    <row r="3309" ht="57" customHeight="1" x14ac:dyDescent="0.2"/>
    <row r="3310" ht="57" customHeight="1" x14ac:dyDescent="0.2"/>
    <row r="3311" ht="57" customHeight="1" x14ac:dyDescent="0.2"/>
    <row r="3312" ht="57" customHeight="1" x14ac:dyDescent="0.2"/>
    <row r="3313" ht="57" customHeight="1" x14ac:dyDescent="0.2"/>
    <row r="3314" ht="57" customHeight="1" x14ac:dyDescent="0.2"/>
    <row r="3315" ht="57" customHeight="1" x14ac:dyDescent="0.2"/>
    <row r="3316" ht="57" customHeight="1" x14ac:dyDescent="0.2"/>
    <row r="3317" ht="57" customHeight="1" x14ac:dyDescent="0.2"/>
    <row r="3318" ht="57" customHeight="1" x14ac:dyDescent="0.2"/>
    <row r="3319" ht="57" customHeight="1" x14ac:dyDescent="0.2"/>
    <row r="3320" ht="57" customHeight="1" x14ac:dyDescent="0.2"/>
    <row r="3321" ht="57" customHeight="1" x14ac:dyDescent="0.2"/>
    <row r="3322" ht="57" customHeight="1" x14ac:dyDescent="0.2"/>
    <row r="3323" ht="57" customHeight="1" x14ac:dyDescent="0.2"/>
    <row r="3324" ht="57" customHeight="1" x14ac:dyDescent="0.2"/>
    <row r="3325" ht="57" customHeight="1" x14ac:dyDescent="0.2"/>
    <row r="3326" ht="57" customHeight="1" x14ac:dyDescent="0.2"/>
    <row r="3327" ht="57" customHeight="1" x14ac:dyDescent="0.2"/>
    <row r="3328" ht="57" customHeight="1" x14ac:dyDescent="0.2"/>
    <row r="3329" ht="57" customHeight="1" x14ac:dyDescent="0.2"/>
    <row r="3330" ht="57" customHeight="1" x14ac:dyDescent="0.2"/>
    <row r="3331" ht="57" customHeight="1" x14ac:dyDescent="0.2"/>
    <row r="3332" ht="57" customHeight="1" x14ac:dyDescent="0.2"/>
    <row r="3333" ht="57" customHeight="1" x14ac:dyDescent="0.2"/>
    <row r="3334" ht="57" customHeight="1" x14ac:dyDescent="0.2"/>
    <row r="3335" ht="57" customHeight="1" x14ac:dyDescent="0.2"/>
    <row r="3336" ht="57" customHeight="1" x14ac:dyDescent="0.2"/>
    <row r="3337" ht="57" customHeight="1" x14ac:dyDescent="0.2"/>
    <row r="3338" ht="57" customHeight="1" x14ac:dyDescent="0.2"/>
    <row r="3339" ht="57" customHeight="1" x14ac:dyDescent="0.2"/>
    <row r="3340" ht="57" customHeight="1" x14ac:dyDescent="0.2"/>
    <row r="3341" ht="57" customHeight="1" x14ac:dyDescent="0.2"/>
    <row r="3342" ht="57" customHeight="1" x14ac:dyDescent="0.2"/>
    <row r="3343" ht="57" customHeight="1" x14ac:dyDescent="0.2"/>
    <row r="3344" ht="57" customHeight="1" x14ac:dyDescent="0.2"/>
    <row r="3345" ht="57" customHeight="1" x14ac:dyDescent="0.2"/>
    <row r="3346" ht="57" customHeight="1" x14ac:dyDescent="0.2"/>
    <row r="3347" ht="57" customHeight="1" x14ac:dyDescent="0.2"/>
    <row r="3348" ht="57" customHeight="1" x14ac:dyDescent="0.2"/>
    <row r="3349" ht="57" customHeight="1" x14ac:dyDescent="0.2"/>
    <row r="3350" ht="57" customHeight="1" x14ac:dyDescent="0.2"/>
    <row r="3351" ht="57" customHeight="1" x14ac:dyDescent="0.2"/>
    <row r="3352" ht="57" customHeight="1" x14ac:dyDescent="0.2"/>
    <row r="3353" ht="57" customHeight="1" x14ac:dyDescent="0.2"/>
    <row r="3354" ht="57" customHeight="1" x14ac:dyDescent="0.2"/>
    <row r="3355" ht="57" customHeight="1" x14ac:dyDescent="0.2"/>
    <row r="3356" ht="57" customHeight="1" x14ac:dyDescent="0.2"/>
    <row r="3357" ht="57" customHeight="1" x14ac:dyDescent="0.2"/>
    <row r="3358" ht="57" customHeight="1" x14ac:dyDescent="0.2"/>
    <row r="3359" ht="57" customHeight="1" x14ac:dyDescent="0.2"/>
    <row r="3360" ht="57" customHeight="1" x14ac:dyDescent="0.2"/>
    <row r="3361" ht="57" customHeight="1" x14ac:dyDescent="0.2"/>
    <row r="3362" ht="57" customHeight="1" x14ac:dyDescent="0.2"/>
    <row r="3363" ht="57" customHeight="1" x14ac:dyDescent="0.2"/>
    <row r="3364" ht="57" customHeight="1" x14ac:dyDescent="0.2"/>
    <row r="3365" ht="57" customHeight="1" x14ac:dyDescent="0.2"/>
    <row r="3366" ht="57" customHeight="1" x14ac:dyDescent="0.2"/>
    <row r="3367" ht="57" customHeight="1" x14ac:dyDescent="0.2"/>
    <row r="3368" ht="57" customHeight="1" x14ac:dyDescent="0.2"/>
    <row r="3369" ht="57" customHeight="1" x14ac:dyDescent="0.2"/>
    <row r="3370" ht="57" customHeight="1" x14ac:dyDescent="0.2"/>
    <row r="3371" ht="57" customHeight="1" x14ac:dyDescent="0.2"/>
    <row r="3372" ht="57" customHeight="1" x14ac:dyDescent="0.2"/>
    <row r="3373" ht="57" customHeight="1" x14ac:dyDescent="0.2"/>
    <row r="3374" ht="57" customHeight="1" x14ac:dyDescent="0.2"/>
    <row r="3375" ht="57" customHeight="1" x14ac:dyDescent="0.2"/>
    <row r="3376" ht="57" customHeight="1" x14ac:dyDescent="0.2"/>
    <row r="3377" ht="57" customHeight="1" x14ac:dyDescent="0.2"/>
    <row r="3378" ht="57" customHeight="1" x14ac:dyDescent="0.2"/>
    <row r="3379" ht="57" customHeight="1" x14ac:dyDescent="0.2"/>
    <row r="3380" ht="57" customHeight="1" x14ac:dyDescent="0.2"/>
    <row r="3381" ht="57" customHeight="1" x14ac:dyDescent="0.2"/>
    <row r="3382" ht="57" customHeight="1" x14ac:dyDescent="0.2"/>
    <row r="3383" ht="57" customHeight="1" x14ac:dyDescent="0.2"/>
    <row r="3384" ht="57" customHeight="1" x14ac:dyDescent="0.2"/>
    <row r="3385" ht="57" customHeight="1" x14ac:dyDescent="0.2"/>
    <row r="3386" ht="57" customHeight="1" x14ac:dyDescent="0.2"/>
    <row r="3387" ht="57" customHeight="1" x14ac:dyDescent="0.2"/>
    <row r="3388" ht="57" customHeight="1" x14ac:dyDescent="0.2"/>
    <row r="3389" ht="57" customHeight="1" x14ac:dyDescent="0.2"/>
    <row r="3390" ht="57" customHeight="1" x14ac:dyDescent="0.2"/>
    <row r="3391" ht="57" customHeight="1" x14ac:dyDescent="0.2"/>
    <row r="3392" ht="57" customHeight="1" x14ac:dyDescent="0.2"/>
    <row r="3393" ht="57" customHeight="1" x14ac:dyDescent="0.2"/>
    <row r="3394" ht="57" customHeight="1" x14ac:dyDescent="0.2"/>
    <row r="3395" ht="57" customHeight="1" x14ac:dyDescent="0.2"/>
    <row r="3396" ht="57" customHeight="1" x14ac:dyDescent="0.2"/>
    <row r="3397" ht="57" customHeight="1" x14ac:dyDescent="0.2"/>
    <row r="3398" ht="57" customHeight="1" x14ac:dyDescent="0.2"/>
    <row r="3399" ht="57" customHeight="1" x14ac:dyDescent="0.2"/>
    <row r="3400" ht="57" customHeight="1" x14ac:dyDescent="0.2"/>
    <row r="3401" ht="57" customHeight="1" x14ac:dyDescent="0.2"/>
    <row r="3402" ht="57" customHeight="1" x14ac:dyDescent="0.2"/>
    <row r="3403" ht="57" customHeight="1" x14ac:dyDescent="0.2"/>
    <row r="3404" ht="57" customHeight="1" x14ac:dyDescent="0.2"/>
    <row r="3405" ht="57" customHeight="1" x14ac:dyDescent="0.2"/>
    <row r="3406" ht="57" customHeight="1" x14ac:dyDescent="0.2"/>
    <row r="3407" ht="57" customHeight="1" x14ac:dyDescent="0.2"/>
    <row r="3408" ht="57" customHeight="1" x14ac:dyDescent="0.2"/>
    <row r="3409" ht="57" customHeight="1" x14ac:dyDescent="0.2"/>
    <row r="3410" ht="57" customHeight="1" x14ac:dyDescent="0.2"/>
    <row r="3411" ht="57" customHeight="1" x14ac:dyDescent="0.2"/>
    <row r="3412" ht="57" customHeight="1" x14ac:dyDescent="0.2"/>
    <row r="3413" ht="57" customHeight="1" x14ac:dyDescent="0.2"/>
    <row r="3414" ht="57" customHeight="1" x14ac:dyDescent="0.2"/>
    <row r="3415" ht="57" customHeight="1" x14ac:dyDescent="0.2"/>
    <row r="3416" ht="57" customHeight="1" x14ac:dyDescent="0.2"/>
    <row r="3417" ht="57" customHeight="1" x14ac:dyDescent="0.2"/>
    <row r="3418" ht="57" customHeight="1" x14ac:dyDescent="0.2"/>
    <row r="3419" ht="57" customHeight="1" x14ac:dyDescent="0.2"/>
    <row r="3420" ht="57" customHeight="1" x14ac:dyDescent="0.2"/>
    <row r="3421" ht="57" customHeight="1" x14ac:dyDescent="0.2"/>
    <row r="3422" ht="57" customHeight="1" x14ac:dyDescent="0.2"/>
    <row r="3423" ht="57" customHeight="1" x14ac:dyDescent="0.2"/>
    <row r="3424" ht="57" customHeight="1" x14ac:dyDescent="0.2"/>
    <row r="3425" ht="57" customHeight="1" x14ac:dyDescent="0.2"/>
    <row r="3426" ht="57" customHeight="1" x14ac:dyDescent="0.2"/>
    <row r="3427" ht="57" customHeight="1" x14ac:dyDescent="0.2"/>
    <row r="3428" ht="57" customHeight="1" x14ac:dyDescent="0.2"/>
    <row r="3429" ht="57" customHeight="1" x14ac:dyDescent="0.2"/>
    <row r="3430" ht="57" customHeight="1" x14ac:dyDescent="0.2"/>
    <row r="3431" ht="57" customHeight="1" x14ac:dyDescent="0.2"/>
    <row r="3432" ht="57" customHeight="1" x14ac:dyDescent="0.2"/>
    <row r="3433" ht="57" customHeight="1" x14ac:dyDescent="0.2"/>
    <row r="3434" ht="57" customHeight="1" x14ac:dyDescent="0.2"/>
    <row r="3435" ht="57" customHeight="1" x14ac:dyDescent="0.2"/>
    <row r="3436" ht="57" customHeight="1" x14ac:dyDescent="0.2"/>
    <row r="3437" ht="57" customHeight="1" x14ac:dyDescent="0.2"/>
    <row r="3438" ht="57" customHeight="1" x14ac:dyDescent="0.2"/>
    <row r="3439" ht="57" customHeight="1" x14ac:dyDescent="0.2"/>
    <row r="3440" ht="57" customHeight="1" x14ac:dyDescent="0.2"/>
    <row r="3441" ht="57" customHeight="1" x14ac:dyDescent="0.2"/>
    <row r="3442" ht="57" customHeight="1" x14ac:dyDescent="0.2"/>
    <row r="3443" ht="57" customHeight="1" x14ac:dyDescent="0.2"/>
    <row r="3444" ht="57" customHeight="1" x14ac:dyDescent="0.2"/>
    <row r="3445" ht="57" customHeight="1" x14ac:dyDescent="0.2"/>
    <row r="3446" ht="57" customHeight="1" x14ac:dyDescent="0.2"/>
    <row r="3447" ht="57" customHeight="1" x14ac:dyDescent="0.2"/>
    <row r="3448" ht="57" customHeight="1" x14ac:dyDescent="0.2"/>
    <row r="3449" ht="57" customHeight="1" x14ac:dyDescent="0.2"/>
    <row r="3450" ht="57" customHeight="1" x14ac:dyDescent="0.2"/>
    <row r="3451" ht="57" customHeight="1" x14ac:dyDescent="0.2"/>
    <row r="3452" ht="57" customHeight="1" x14ac:dyDescent="0.2"/>
    <row r="3453" ht="57" customHeight="1" x14ac:dyDescent="0.2"/>
    <row r="3454" ht="57" customHeight="1" x14ac:dyDescent="0.2"/>
    <row r="3455" ht="57" customHeight="1" x14ac:dyDescent="0.2"/>
    <row r="3456" ht="57" customHeight="1" x14ac:dyDescent="0.2"/>
    <row r="3457" ht="57" customHeight="1" x14ac:dyDescent="0.2"/>
    <row r="3458" ht="57" customHeight="1" x14ac:dyDescent="0.2"/>
    <row r="3459" ht="57" customHeight="1" x14ac:dyDescent="0.2"/>
    <row r="3460" ht="57" customHeight="1" x14ac:dyDescent="0.2"/>
    <row r="3461" ht="57" customHeight="1" x14ac:dyDescent="0.2"/>
    <row r="3462" ht="57" customHeight="1" x14ac:dyDescent="0.2"/>
    <row r="3463" ht="57" customHeight="1" x14ac:dyDescent="0.2"/>
    <row r="3464" ht="57" customHeight="1" x14ac:dyDescent="0.2"/>
    <row r="3465" ht="57" customHeight="1" x14ac:dyDescent="0.2"/>
    <row r="3466" ht="57" customHeight="1" x14ac:dyDescent="0.2"/>
    <row r="3467" ht="57" customHeight="1" x14ac:dyDescent="0.2"/>
    <row r="3468" ht="57" customHeight="1" x14ac:dyDescent="0.2"/>
    <row r="3469" ht="57" customHeight="1" x14ac:dyDescent="0.2"/>
    <row r="3470" ht="57" customHeight="1" x14ac:dyDescent="0.2"/>
    <row r="3471" ht="57" customHeight="1" x14ac:dyDescent="0.2"/>
    <row r="3472" ht="57" customHeight="1" x14ac:dyDescent="0.2"/>
    <row r="3473" ht="57" customHeight="1" x14ac:dyDescent="0.2"/>
    <row r="3474" ht="57" customHeight="1" x14ac:dyDescent="0.2"/>
    <row r="3475" ht="57" customHeight="1" x14ac:dyDescent="0.2"/>
    <row r="3476" ht="57" customHeight="1" x14ac:dyDescent="0.2"/>
    <row r="3477" ht="57" customHeight="1" x14ac:dyDescent="0.2"/>
    <row r="3478" ht="57" customHeight="1" x14ac:dyDescent="0.2"/>
    <row r="3479" ht="57" customHeight="1" x14ac:dyDescent="0.2"/>
    <row r="3480" ht="57" customHeight="1" x14ac:dyDescent="0.2"/>
    <row r="3481" ht="57" customHeight="1" x14ac:dyDescent="0.2"/>
    <row r="3482" ht="57" customHeight="1" x14ac:dyDescent="0.2"/>
    <row r="3483" ht="57" customHeight="1" x14ac:dyDescent="0.2"/>
    <row r="3484" ht="57" customHeight="1" x14ac:dyDescent="0.2"/>
    <row r="3485" ht="57" customHeight="1" x14ac:dyDescent="0.2"/>
    <row r="3486" ht="57" customHeight="1" x14ac:dyDescent="0.2"/>
    <row r="3487" ht="57" customHeight="1" x14ac:dyDescent="0.2"/>
    <row r="3488" ht="57" customHeight="1" x14ac:dyDescent="0.2"/>
    <row r="3489" ht="57" customHeight="1" x14ac:dyDescent="0.2"/>
    <row r="3490" ht="57" customHeight="1" x14ac:dyDescent="0.2"/>
    <row r="3491" ht="57" customHeight="1" x14ac:dyDescent="0.2"/>
    <row r="3492" ht="57" customHeight="1" x14ac:dyDescent="0.2"/>
    <row r="3493" ht="57" customHeight="1" x14ac:dyDescent="0.2"/>
    <row r="3494" ht="57" customHeight="1" x14ac:dyDescent="0.2"/>
    <row r="3495" ht="57" customHeight="1" x14ac:dyDescent="0.2"/>
    <row r="3496" ht="57" customHeight="1" x14ac:dyDescent="0.2"/>
    <row r="3497" ht="57" customHeight="1" x14ac:dyDescent="0.2"/>
    <row r="3498" ht="57" customHeight="1" x14ac:dyDescent="0.2"/>
    <row r="3499" ht="57" customHeight="1" x14ac:dyDescent="0.2"/>
    <row r="3500" ht="57" customHeight="1" x14ac:dyDescent="0.2"/>
    <row r="3501" ht="57" customHeight="1" x14ac:dyDescent="0.2"/>
    <row r="3502" ht="57" customHeight="1" x14ac:dyDescent="0.2"/>
    <row r="3503" ht="57" customHeight="1" x14ac:dyDescent="0.2"/>
    <row r="3504" ht="57" customHeight="1" x14ac:dyDescent="0.2"/>
    <row r="3505" ht="57" customHeight="1" x14ac:dyDescent="0.2"/>
    <row r="3506" ht="57" customHeight="1" x14ac:dyDescent="0.2"/>
    <row r="3507" ht="57" customHeight="1" x14ac:dyDescent="0.2"/>
    <row r="3508" ht="57" customHeight="1" x14ac:dyDescent="0.2"/>
    <row r="3509" ht="57" customHeight="1" x14ac:dyDescent="0.2"/>
    <row r="3510" ht="57" customHeight="1" x14ac:dyDescent="0.2"/>
    <row r="3511" ht="57" customHeight="1" x14ac:dyDescent="0.2"/>
    <row r="3512" ht="57" customHeight="1" x14ac:dyDescent="0.2"/>
    <row r="3513" ht="57" customHeight="1" x14ac:dyDescent="0.2"/>
    <row r="3514" ht="57" customHeight="1" x14ac:dyDescent="0.2"/>
    <row r="3515" ht="57" customHeight="1" x14ac:dyDescent="0.2"/>
    <row r="3516" ht="57" customHeight="1" x14ac:dyDescent="0.2"/>
    <row r="3517" ht="57" customHeight="1" x14ac:dyDescent="0.2"/>
    <row r="3518" ht="57" customHeight="1" x14ac:dyDescent="0.2"/>
    <row r="3519" ht="57" customHeight="1" x14ac:dyDescent="0.2"/>
    <row r="3520" ht="57" customHeight="1" x14ac:dyDescent="0.2"/>
    <row r="3521" ht="57" customHeight="1" x14ac:dyDescent="0.2"/>
    <row r="3522" ht="57" customHeight="1" x14ac:dyDescent="0.2"/>
    <row r="3523" ht="57" customHeight="1" x14ac:dyDescent="0.2"/>
    <row r="3524" ht="57" customHeight="1" x14ac:dyDescent="0.2"/>
    <row r="3525" ht="57" customHeight="1" x14ac:dyDescent="0.2"/>
    <row r="3526" ht="57" customHeight="1" x14ac:dyDescent="0.2"/>
    <row r="3527" ht="57" customHeight="1" x14ac:dyDescent="0.2"/>
    <row r="3528" ht="57" customHeight="1" x14ac:dyDescent="0.2"/>
    <row r="3529" ht="57" customHeight="1" x14ac:dyDescent="0.2"/>
    <row r="3530" ht="57" customHeight="1" x14ac:dyDescent="0.2"/>
    <row r="3531" ht="57" customHeight="1" x14ac:dyDescent="0.2"/>
    <row r="3532" ht="57" customHeight="1" x14ac:dyDescent="0.2"/>
    <row r="3533" ht="57" customHeight="1" x14ac:dyDescent="0.2"/>
    <row r="3534" ht="57" customHeight="1" x14ac:dyDescent="0.2"/>
    <row r="3535" ht="57" customHeight="1" x14ac:dyDescent="0.2"/>
    <row r="3536" ht="57" customHeight="1" x14ac:dyDescent="0.2"/>
    <row r="3537" ht="57" customHeight="1" x14ac:dyDescent="0.2"/>
    <row r="3538" ht="57" customHeight="1" x14ac:dyDescent="0.2"/>
    <row r="3539" ht="57" customHeight="1" x14ac:dyDescent="0.2"/>
    <row r="3540" ht="57" customHeight="1" x14ac:dyDescent="0.2"/>
    <row r="3541" ht="57" customHeight="1" x14ac:dyDescent="0.2"/>
    <row r="3542" ht="57" customHeight="1" x14ac:dyDescent="0.2"/>
    <row r="3543" ht="57" customHeight="1" x14ac:dyDescent="0.2"/>
    <row r="3544" ht="57" customHeight="1" x14ac:dyDescent="0.2"/>
    <row r="3545" ht="57" customHeight="1" x14ac:dyDescent="0.2"/>
    <row r="3546" ht="57" customHeight="1" x14ac:dyDescent="0.2"/>
    <row r="3547" ht="57" customHeight="1" x14ac:dyDescent="0.2"/>
    <row r="3548" ht="57" customHeight="1" x14ac:dyDescent="0.2"/>
    <row r="3549" ht="57" customHeight="1" x14ac:dyDescent="0.2"/>
    <row r="3550" ht="57" customHeight="1" x14ac:dyDescent="0.2"/>
    <row r="3551" ht="57" customHeight="1" x14ac:dyDescent="0.2"/>
    <row r="3552" ht="57" customHeight="1" x14ac:dyDescent="0.2"/>
    <row r="3553" ht="57" customHeight="1" x14ac:dyDescent="0.2"/>
    <row r="3554" ht="57" customHeight="1" x14ac:dyDescent="0.2"/>
    <row r="3555" ht="57" customHeight="1" x14ac:dyDescent="0.2"/>
    <row r="3556" ht="57" customHeight="1" x14ac:dyDescent="0.2"/>
    <row r="3557" ht="57" customHeight="1" x14ac:dyDescent="0.2"/>
    <row r="3558" ht="57" customHeight="1" x14ac:dyDescent="0.2"/>
    <row r="3559" ht="57" customHeight="1" x14ac:dyDescent="0.2"/>
    <row r="3560" ht="57" customHeight="1" x14ac:dyDescent="0.2"/>
    <row r="3561" ht="57" customHeight="1" x14ac:dyDescent="0.2"/>
    <row r="3562" ht="57" customHeight="1" x14ac:dyDescent="0.2"/>
    <row r="3563" ht="57" customHeight="1" x14ac:dyDescent="0.2"/>
    <row r="3564" ht="57" customHeight="1" x14ac:dyDescent="0.2"/>
    <row r="3565" ht="57" customHeight="1" x14ac:dyDescent="0.2"/>
  </sheetData>
  <pageMargins left="0.511811024" right="0.511811024" top="0.78740157499999996" bottom="0.78740157499999996" header="0.31496062000000002" footer="0.31496062000000002"/>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9"/>
  <dimension ref="A1:B12"/>
  <sheetViews>
    <sheetView workbookViewId="0">
      <selection activeCell="L39" sqref="L39"/>
    </sheetView>
  </sheetViews>
  <sheetFormatPr defaultRowHeight="14.25" x14ac:dyDescent="0.2"/>
  <sheetData>
    <row r="1" spans="1:2" x14ac:dyDescent="0.2">
      <c r="A1">
        <v>1</v>
      </c>
      <c r="B1" t="s">
        <v>10</v>
      </c>
    </row>
    <row r="2" spans="1:2" x14ac:dyDescent="0.2">
      <c r="A2">
        <v>2</v>
      </c>
      <c r="B2" t="s">
        <v>11</v>
      </c>
    </row>
    <row r="3" spans="1:2" x14ac:dyDescent="0.2">
      <c r="A3">
        <v>3</v>
      </c>
      <c r="B3" t="s">
        <v>12</v>
      </c>
    </row>
    <row r="4" spans="1:2" x14ac:dyDescent="0.2">
      <c r="A4">
        <v>4</v>
      </c>
      <c r="B4" t="s">
        <v>13</v>
      </c>
    </row>
    <row r="5" spans="1:2" x14ac:dyDescent="0.2">
      <c r="A5">
        <v>5</v>
      </c>
      <c r="B5" t="s">
        <v>14</v>
      </c>
    </row>
    <row r="6" spans="1:2" x14ac:dyDescent="0.2">
      <c r="A6">
        <v>6</v>
      </c>
      <c r="B6" t="s">
        <v>15</v>
      </c>
    </row>
    <row r="7" spans="1:2" x14ac:dyDescent="0.2">
      <c r="A7">
        <v>7</v>
      </c>
      <c r="B7" t="s">
        <v>16</v>
      </c>
    </row>
    <row r="8" spans="1:2" x14ac:dyDescent="0.2">
      <c r="A8">
        <v>8</v>
      </c>
      <c r="B8" t="s">
        <v>17</v>
      </c>
    </row>
    <row r="9" spans="1:2" x14ac:dyDescent="0.2">
      <c r="A9">
        <v>9</v>
      </c>
      <c r="B9" t="s">
        <v>18</v>
      </c>
    </row>
    <row r="10" spans="1:2" x14ac:dyDescent="0.2">
      <c r="A10">
        <v>10</v>
      </c>
      <c r="B10" t="s">
        <v>19</v>
      </c>
    </row>
    <row r="11" spans="1:2" x14ac:dyDescent="0.2">
      <c r="A11">
        <v>11</v>
      </c>
      <c r="B11" t="s">
        <v>20</v>
      </c>
    </row>
    <row r="12" spans="1:2" x14ac:dyDescent="0.2">
      <c r="A12">
        <v>12</v>
      </c>
      <c r="B12" t="s">
        <v>21</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Total Mensal por Recurso</vt:lpstr>
      <vt:lpstr>Total Geral Todos Recursos</vt:lpstr>
      <vt:lpstr>Rosto</vt:lpstr>
      <vt:lpstr>RI</vt:lpstr>
      <vt:lpstr>Checa Saldo</vt:lpstr>
      <vt:lpstr>Dados</vt:lpstr>
      <vt:lpstr>mês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dc:creator>
  <cp:lastModifiedBy>Leonardo Dias de Souza</cp:lastModifiedBy>
  <cp:lastPrinted>2016-08-30T11:05:41Z</cp:lastPrinted>
  <dcterms:created xsi:type="dcterms:W3CDTF">2016-04-13T01:14:05Z</dcterms:created>
  <dcterms:modified xsi:type="dcterms:W3CDTF">2025-07-10T21:07:28Z</dcterms:modified>
</cp:coreProperties>
</file>