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EstaPasta_de_trabalho" hidePivotFieldList="1"/>
  <bookViews>
    <workbookView xWindow="-120" yWindow="-120" windowWidth="20610" windowHeight="11160" firstSheet="1" activeTab="1"/>
  </bookViews>
  <sheets>
    <sheet name="Total Mensal por Recurso" sheetId="2" state="hidden" r:id="rId1"/>
    <sheet name="Total Geral Todos Recursos" sheetId="18" r:id="rId2"/>
    <sheet name="Rosto" sheetId="22" state="hidden" r:id="rId3"/>
    <sheet name="RI" sheetId="20" state="hidden" r:id="rId4"/>
    <sheet name="Checa Saldo" sheetId="24" state="hidden" r:id="rId5"/>
    <sheet name="Dados" sheetId="1" state="hidden" r:id="rId6"/>
    <sheet name="mês" sheetId="3" state="hidden" r:id="rId7"/>
  </sheets>
  <definedNames>
    <definedName name="_xlnm._FilterDatabase" localSheetId="5" hidden="1">Dados!$A$1:$M$1194</definedName>
    <definedName name="SegmentaçãodeDados_Recurso">#N/A</definedName>
    <definedName name="SegmentaçãodeDados_Recurso1">#N/A</definedName>
  </definedNames>
  <calcPr calcId="144525"/>
  <pivotCaches>
    <pivotCache cacheId="32" r:id="rId8"/>
    <pivotCache cacheId="36" r:id="rId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26" i="1" l="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K2926"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K3020" i="1"/>
  <c r="K3021" i="1"/>
  <c r="K3022" i="1"/>
  <c r="K3023" i="1"/>
  <c r="K3024" i="1"/>
  <c r="K3025" i="1"/>
  <c r="K3026" i="1"/>
  <c r="K3027" i="1"/>
  <c r="K3028" i="1"/>
  <c r="K3029" i="1"/>
  <c r="K3030" i="1"/>
  <c r="K3031" i="1"/>
  <c r="K3032" i="1"/>
  <c r="K3033" i="1"/>
  <c r="L2926" i="1"/>
  <c r="L2927" i="1"/>
  <c r="L2928" i="1"/>
  <c r="L2929" i="1"/>
  <c r="L2930" i="1"/>
  <c r="L2931" i="1"/>
  <c r="L2932" i="1"/>
  <c r="L2933" i="1"/>
  <c r="L2934" i="1"/>
  <c r="L2935" i="1"/>
  <c r="L2936" i="1"/>
  <c r="L2937" i="1"/>
  <c r="L2938" i="1"/>
  <c r="L2939" i="1"/>
  <c r="L2940" i="1"/>
  <c r="L2941" i="1"/>
  <c r="L2942" i="1"/>
  <c r="L2943" i="1"/>
  <c r="L2944" i="1"/>
  <c r="L2945" i="1"/>
  <c r="L2946" i="1"/>
  <c r="L2947" i="1"/>
  <c r="L2948" i="1"/>
  <c r="L2949" i="1"/>
  <c r="L2950" i="1"/>
  <c r="L2951" i="1"/>
  <c r="L2952" i="1"/>
  <c r="L2953" i="1"/>
  <c r="L2954" i="1"/>
  <c r="L2955" i="1"/>
  <c r="L2956" i="1"/>
  <c r="L2957" i="1"/>
  <c r="L2958" i="1"/>
  <c r="L2959" i="1"/>
  <c r="L2960" i="1"/>
  <c r="L2961" i="1"/>
  <c r="L2962" i="1"/>
  <c r="L2963" i="1"/>
  <c r="L2964" i="1"/>
  <c r="L2965" i="1"/>
  <c r="L2966" i="1"/>
  <c r="L2967" i="1"/>
  <c r="L2968" i="1"/>
  <c r="L2969" i="1"/>
  <c r="L2970" i="1"/>
  <c r="L2971" i="1"/>
  <c r="L2972" i="1"/>
  <c r="L2973" i="1"/>
  <c r="L2974" i="1"/>
  <c r="L2975" i="1"/>
  <c r="L2976" i="1"/>
  <c r="L2977" i="1"/>
  <c r="L2978" i="1"/>
  <c r="L2979" i="1"/>
  <c r="L2980" i="1"/>
  <c r="L2981" i="1"/>
  <c r="L2982" i="1"/>
  <c r="L2983" i="1"/>
  <c r="L2984" i="1"/>
  <c r="L2985" i="1"/>
  <c r="L2986" i="1"/>
  <c r="L2987" i="1"/>
  <c r="L2988" i="1"/>
  <c r="L2989" i="1"/>
  <c r="L2990" i="1"/>
  <c r="L2991" i="1"/>
  <c r="L2992" i="1"/>
  <c r="L2993" i="1"/>
  <c r="L2994" i="1"/>
  <c r="L2995" i="1"/>
  <c r="L2996" i="1"/>
  <c r="L2997" i="1"/>
  <c r="L2998" i="1"/>
  <c r="L2999" i="1"/>
  <c r="L3000" i="1"/>
  <c r="L3001" i="1"/>
  <c r="L3002" i="1"/>
  <c r="L3003" i="1"/>
  <c r="L3004" i="1"/>
  <c r="L3005" i="1"/>
  <c r="L3006" i="1"/>
  <c r="L3007" i="1"/>
  <c r="L3008" i="1"/>
  <c r="L3009" i="1"/>
  <c r="L3010" i="1"/>
  <c r="L3011" i="1"/>
  <c r="L3012" i="1"/>
  <c r="L3013" i="1"/>
  <c r="L3014" i="1"/>
  <c r="L3015" i="1"/>
  <c r="L3016" i="1"/>
  <c r="L3017" i="1"/>
  <c r="L3018" i="1"/>
  <c r="L3019" i="1"/>
  <c r="L3020" i="1"/>
  <c r="L3021" i="1"/>
  <c r="L3022" i="1"/>
  <c r="L3023" i="1"/>
  <c r="L3024" i="1"/>
  <c r="L3025" i="1"/>
  <c r="L3026" i="1"/>
  <c r="L3027" i="1"/>
  <c r="L3028" i="1"/>
  <c r="L3029" i="1"/>
  <c r="L3030" i="1"/>
  <c r="L3031" i="1"/>
  <c r="L3032" i="1"/>
  <c r="L3033" i="1"/>
  <c r="M2926" i="1"/>
  <c r="M2927" i="1"/>
  <c r="M2928" i="1"/>
  <c r="M2929" i="1"/>
  <c r="M2930" i="1"/>
  <c r="M2931" i="1"/>
  <c r="M2932" i="1"/>
  <c r="M2933" i="1"/>
  <c r="M2934" i="1"/>
  <c r="M2935" i="1"/>
  <c r="M2936" i="1"/>
  <c r="M2937" i="1"/>
  <c r="M2938" i="1"/>
  <c r="M2939" i="1"/>
  <c r="M2940" i="1"/>
  <c r="M2941" i="1"/>
  <c r="M2942" i="1"/>
  <c r="M2943" i="1"/>
  <c r="M2944" i="1"/>
  <c r="M2945" i="1"/>
  <c r="M2946" i="1"/>
  <c r="M2947" i="1"/>
  <c r="M2948" i="1"/>
  <c r="M2949" i="1"/>
  <c r="M2950" i="1"/>
  <c r="M2951" i="1"/>
  <c r="M2952" i="1"/>
  <c r="M2953" i="1"/>
  <c r="M2954" i="1"/>
  <c r="M2955" i="1"/>
  <c r="M2956" i="1"/>
  <c r="M2957" i="1"/>
  <c r="M2958" i="1"/>
  <c r="M2959" i="1"/>
  <c r="M2960" i="1"/>
  <c r="M2961" i="1"/>
  <c r="M2962" i="1"/>
  <c r="M2963" i="1"/>
  <c r="M2964" i="1"/>
  <c r="M2965" i="1"/>
  <c r="M2966" i="1"/>
  <c r="M2967" i="1"/>
  <c r="M2968" i="1"/>
  <c r="M2969" i="1"/>
  <c r="M2970" i="1"/>
  <c r="M2971" i="1"/>
  <c r="M2972" i="1"/>
  <c r="M2973" i="1"/>
  <c r="M2974" i="1"/>
  <c r="M2975" i="1"/>
  <c r="M2976" i="1"/>
  <c r="M2977" i="1"/>
  <c r="M2978" i="1"/>
  <c r="M2979" i="1"/>
  <c r="M2980" i="1"/>
  <c r="M2981" i="1"/>
  <c r="M2982" i="1"/>
  <c r="M2983" i="1"/>
  <c r="M2984" i="1"/>
  <c r="M2985" i="1"/>
  <c r="M2986" i="1"/>
  <c r="M2987" i="1"/>
  <c r="M2988" i="1"/>
  <c r="M2989" i="1"/>
  <c r="M2990" i="1"/>
  <c r="M2991" i="1"/>
  <c r="M2992" i="1"/>
  <c r="M2993" i="1"/>
  <c r="M2994" i="1"/>
  <c r="M2995" i="1"/>
  <c r="M2996" i="1"/>
  <c r="M2997" i="1"/>
  <c r="M2998" i="1"/>
  <c r="M2999" i="1"/>
  <c r="M3000" i="1"/>
  <c r="M3001" i="1"/>
  <c r="M3002" i="1"/>
  <c r="M3003" i="1"/>
  <c r="M3004" i="1"/>
  <c r="M3005" i="1"/>
  <c r="M3006" i="1"/>
  <c r="M3007" i="1"/>
  <c r="M3008" i="1"/>
  <c r="M3009" i="1"/>
  <c r="M3010" i="1"/>
  <c r="M3011" i="1"/>
  <c r="M3012" i="1"/>
  <c r="M3013" i="1"/>
  <c r="M3014" i="1"/>
  <c r="M3015" i="1"/>
  <c r="M3016" i="1"/>
  <c r="M3017" i="1"/>
  <c r="M3018" i="1"/>
  <c r="M3019" i="1"/>
  <c r="M3020" i="1"/>
  <c r="M3021" i="1"/>
  <c r="M3022" i="1"/>
  <c r="M3023" i="1"/>
  <c r="M3024" i="1"/>
  <c r="M3025" i="1"/>
  <c r="M3026" i="1"/>
  <c r="M3027" i="1"/>
  <c r="M3028" i="1"/>
  <c r="M3029" i="1"/>
  <c r="M3030" i="1"/>
  <c r="M3031" i="1"/>
  <c r="M3032" i="1"/>
  <c r="M3033" i="1"/>
  <c r="N2926" i="1"/>
  <c r="N2927" i="1"/>
  <c r="N2928" i="1"/>
  <c r="N2929" i="1"/>
  <c r="N2930" i="1"/>
  <c r="N2931" i="1"/>
  <c r="N2932" i="1"/>
  <c r="N2933" i="1"/>
  <c r="N2934" i="1"/>
  <c r="N2935" i="1"/>
  <c r="N2936" i="1"/>
  <c r="N2937" i="1"/>
  <c r="N2938" i="1"/>
  <c r="N2939" i="1"/>
  <c r="N2940" i="1"/>
  <c r="N2941" i="1"/>
  <c r="N2942" i="1"/>
  <c r="N2943" i="1"/>
  <c r="N2944" i="1"/>
  <c r="N2945" i="1"/>
  <c r="N2946" i="1"/>
  <c r="N2947" i="1"/>
  <c r="N2948" i="1"/>
  <c r="N2949" i="1"/>
  <c r="N2950" i="1"/>
  <c r="N2951" i="1"/>
  <c r="N2952" i="1"/>
  <c r="N2953" i="1"/>
  <c r="N2954" i="1"/>
  <c r="N2955" i="1"/>
  <c r="N2956" i="1"/>
  <c r="N2957" i="1"/>
  <c r="N2958" i="1"/>
  <c r="N2959" i="1"/>
  <c r="N2960" i="1"/>
  <c r="N2961" i="1"/>
  <c r="N2962" i="1"/>
  <c r="N2963" i="1"/>
  <c r="N2964" i="1"/>
  <c r="N2965" i="1"/>
  <c r="N2966" i="1"/>
  <c r="N2967" i="1"/>
  <c r="N2968" i="1"/>
  <c r="N2969" i="1"/>
  <c r="N2970" i="1"/>
  <c r="N2971" i="1"/>
  <c r="N2972" i="1"/>
  <c r="N2973" i="1"/>
  <c r="N2974" i="1"/>
  <c r="N2975" i="1"/>
  <c r="N2976" i="1"/>
  <c r="N2977" i="1"/>
  <c r="N2978" i="1"/>
  <c r="N2979" i="1"/>
  <c r="N2980" i="1"/>
  <c r="N2981" i="1"/>
  <c r="N2982" i="1"/>
  <c r="N2983" i="1"/>
  <c r="N2984" i="1"/>
  <c r="N2985" i="1"/>
  <c r="N2986" i="1"/>
  <c r="N2987" i="1"/>
  <c r="N2988" i="1"/>
  <c r="N2989" i="1"/>
  <c r="N2990" i="1"/>
  <c r="N2991" i="1"/>
  <c r="N2992" i="1"/>
  <c r="N2993" i="1"/>
  <c r="N2994" i="1"/>
  <c r="N2995" i="1"/>
  <c r="N2996" i="1"/>
  <c r="N2997" i="1"/>
  <c r="N2998" i="1"/>
  <c r="N2999" i="1"/>
  <c r="N3000" i="1"/>
  <c r="N3001" i="1"/>
  <c r="N3002" i="1"/>
  <c r="N3003" i="1"/>
  <c r="N3004" i="1"/>
  <c r="N3005" i="1"/>
  <c r="N3006" i="1"/>
  <c r="N3007" i="1"/>
  <c r="N3008" i="1"/>
  <c r="N3009" i="1"/>
  <c r="N3010" i="1"/>
  <c r="N3011" i="1"/>
  <c r="N3012" i="1"/>
  <c r="N3013" i="1"/>
  <c r="N3014" i="1"/>
  <c r="N3015" i="1"/>
  <c r="N3016" i="1"/>
  <c r="N3017" i="1"/>
  <c r="N3018" i="1"/>
  <c r="N3019" i="1"/>
  <c r="N3020" i="1"/>
  <c r="N3021" i="1"/>
  <c r="N3022" i="1"/>
  <c r="N3023" i="1"/>
  <c r="N3024" i="1"/>
  <c r="N3025" i="1"/>
  <c r="N3026" i="1"/>
  <c r="N3027" i="1"/>
  <c r="N3028" i="1"/>
  <c r="N3029" i="1"/>
  <c r="N3030" i="1"/>
  <c r="N3031" i="1"/>
  <c r="N3032" i="1"/>
  <c r="N3033"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L1916" i="1"/>
  <c r="L1917" i="1"/>
  <c r="L1918" i="1"/>
  <c r="M1918" i="1" s="1"/>
  <c r="L1919" i="1"/>
  <c r="M1919" i="1" s="1"/>
  <c r="L1920" i="1"/>
  <c r="M1920" i="1" s="1"/>
  <c r="L1921" i="1"/>
  <c r="M1921" i="1" s="1"/>
  <c r="L1922" i="1"/>
  <c r="M1922" i="1" s="1"/>
  <c r="L1923" i="1"/>
  <c r="M1923" i="1" s="1"/>
  <c r="L1924" i="1"/>
  <c r="L1925" i="1"/>
  <c r="L1926" i="1"/>
  <c r="M1926" i="1" s="1"/>
  <c r="L1927" i="1"/>
  <c r="M1927" i="1" s="1"/>
  <c r="L1928" i="1"/>
  <c r="M1928" i="1" s="1"/>
  <c r="L1929" i="1"/>
  <c r="L1930" i="1"/>
  <c r="M1930" i="1" s="1"/>
  <c r="L1931" i="1"/>
  <c r="M1931" i="1" s="1"/>
  <c r="L1932" i="1"/>
  <c r="L1933" i="1"/>
  <c r="L1934" i="1"/>
  <c r="M1934" i="1" s="1"/>
  <c r="L1935" i="1"/>
  <c r="M1935" i="1" s="1"/>
  <c r="L1936" i="1"/>
  <c r="M1936" i="1" s="1"/>
  <c r="L1937" i="1"/>
  <c r="L1938" i="1"/>
  <c r="M1938" i="1" s="1"/>
  <c r="L1939" i="1"/>
  <c r="M1939" i="1" s="1"/>
  <c r="L1940" i="1"/>
  <c r="L1941" i="1"/>
  <c r="M1941" i="1" s="1"/>
  <c r="L1942" i="1"/>
  <c r="M1942" i="1" s="1"/>
  <c r="L1943" i="1"/>
  <c r="M1943" i="1" s="1"/>
  <c r="L1944" i="1"/>
  <c r="M1944" i="1" s="1"/>
  <c r="L1945" i="1"/>
  <c r="L1946" i="1"/>
  <c r="M1946" i="1" s="1"/>
  <c r="L1947" i="1"/>
  <c r="M1947" i="1" s="1"/>
  <c r="L1948" i="1"/>
  <c r="L1949" i="1"/>
  <c r="L1950" i="1"/>
  <c r="M1950" i="1" s="1"/>
  <c r="L1951" i="1"/>
  <c r="M1951" i="1" s="1"/>
  <c r="L1952" i="1"/>
  <c r="M1952" i="1" s="1"/>
  <c r="L1953" i="1"/>
  <c r="M1953" i="1" s="1"/>
  <c r="L1954" i="1"/>
  <c r="M1954" i="1" s="1"/>
  <c r="L1955" i="1"/>
  <c r="M1955" i="1" s="1"/>
  <c r="L1956" i="1"/>
  <c r="L1957" i="1"/>
  <c r="L1958" i="1"/>
  <c r="M1958" i="1" s="1"/>
  <c r="L1959" i="1"/>
  <c r="M1959" i="1" s="1"/>
  <c r="L1960" i="1"/>
  <c r="M1960" i="1" s="1"/>
  <c r="L1961" i="1"/>
  <c r="L1962" i="1"/>
  <c r="M1962" i="1" s="1"/>
  <c r="L1963" i="1"/>
  <c r="M1963" i="1" s="1"/>
  <c r="L1964" i="1"/>
  <c r="L1965" i="1"/>
  <c r="L1966" i="1"/>
  <c r="M1966" i="1" s="1"/>
  <c r="L1967" i="1"/>
  <c r="M1967" i="1" s="1"/>
  <c r="L1968" i="1"/>
  <c r="M1968" i="1" s="1"/>
  <c r="L1969" i="1"/>
  <c r="L1970" i="1"/>
  <c r="M1970" i="1" s="1"/>
  <c r="L1971" i="1"/>
  <c r="M1971" i="1" s="1"/>
  <c r="L1972" i="1"/>
  <c r="L1973" i="1"/>
  <c r="M1973" i="1" s="1"/>
  <c r="L1974" i="1"/>
  <c r="M1974" i="1" s="1"/>
  <c r="L1975" i="1"/>
  <c r="M1975" i="1" s="1"/>
  <c r="L1976" i="1"/>
  <c r="M1976" i="1" s="1"/>
  <c r="L1977" i="1"/>
  <c r="L1978" i="1"/>
  <c r="M1978" i="1" s="1"/>
  <c r="L1979" i="1"/>
  <c r="M1979" i="1" s="1"/>
  <c r="L1980" i="1"/>
  <c r="L1981" i="1"/>
  <c r="L1982" i="1"/>
  <c r="M1982" i="1" s="1"/>
  <c r="L1983" i="1"/>
  <c r="M1983" i="1" s="1"/>
  <c r="L1984" i="1"/>
  <c r="M1984" i="1" s="1"/>
  <c r="L1985" i="1"/>
  <c r="M1985" i="1" s="1"/>
  <c r="L1986" i="1"/>
  <c r="M1986" i="1" s="1"/>
  <c r="L1987" i="1"/>
  <c r="M1987" i="1" s="1"/>
  <c r="L1988" i="1"/>
  <c r="L1989" i="1"/>
  <c r="L1990" i="1"/>
  <c r="M1990" i="1" s="1"/>
  <c r="L1991" i="1"/>
  <c r="M1991" i="1" s="1"/>
  <c r="L1992" i="1"/>
  <c r="M1992" i="1" s="1"/>
  <c r="L1993" i="1"/>
  <c r="L1994" i="1"/>
  <c r="M1994" i="1" s="1"/>
  <c r="L1995" i="1"/>
  <c r="M1995" i="1" s="1"/>
  <c r="L1996" i="1"/>
  <c r="L1997" i="1"/>
  <c r="L1998" i="1"/>
  <c r="M1998" i="1" s="1"/>
  <c r="L1999" i="1"/>
  <c r="M1999" i="1" s="1"/>
  <c r="L2000" i="1"/>
  <c r="M2000" i="1" s="1"/>
  <c r="L2001" i="1"/>
  <c r="L2002" i="1"/>
  <c r="M2002" i="1" s="1"/>
  <c r="L2003" i="1"/>
  <c r="M2003" i="1" s="1"/>
  <c r="L2004" i="1"/>
  <c r="L2005" i="1"/>
  <c r="M2005" i="1" s="1"/>
  <c r="L2006" i="1"/>
  <c r="M2006" i="1" s="1"/>
  <c r="L2007" i="1"/>
  <c r="M2007" i="1" s="1"/>
  <c r="L2008" i="1"/>
  <c r="M2008" i="1" s="1"/>
  <c r="L2009" i="1"/>
  <c r="L2010" i="1"/>
  <c r="M2010" i="1" s="1"/>
  <c r="L2011" i="1"/>
  <c r="M2011" i="1" s="1"/>
  <c r="L2012" i="1"/>
  <c r="L2013" i="1"/>
  <c r="L2014" i="1"/>
  <c r="M2014" i="1" s="1"/>
  <c r="L2015" i="1"/>
  <c r="M2015" i="1" s="1"/>
  <c r="L2016" i="1"/>
  <c r="M2016" i="1" s="1"/>
  <c r="L2017" i="1"/>
  <c r="M2017" i="1" s="1"/>
  <c r="L2018" i="1"/>
  <c r="M2018" i="1" s="1"/>
  <c r="L2019" i="1"/>
  <c r="M2019" i="1" s="1"/>
  <c r="L2020" i="1"/>
  <c r="L2021" i="1"/>
  <c r="L2022" i="1"/>
  <c r="M2022" i="1" s="1"/>
  <c r="L2023" i="1"/>
  <c r="M2023" i="1" s="1"/>
  <c r="L2024" i="1"/>
  <c r="M2024" i="1" s="1"/>
  <c r="L2025" i="1"/>
  <c r="L2026" i="1"/>
  <c r="M2026" i="1" s="1"/>
  <c r="L2027" i="1"/>
  <c r="M2027" i="1" s="1"/>
  <c r="L2028" i="1"/>
  <c r="L2029" i="1"/>
  <c r="L2030" i="1"/>
  <c r="M2030" i="1" s="1"/>
  <c r="L2031" i="1"/>
  <c r="M2031" i="1" s="1"/>
  <c r="L2032" i="1"/>
  <c r="M2032" i="1" s="1"/>
  <c r="L2033" i="1"/>
  <c r="L2034" i="1"/>
  <c r="M2034" i="1" s="1"/>
  <c r="L2035" i="1"/>
  <c r="M2035" i="1" s="1"/>
  <c r="L2036" i="1"/>
  <c r="L2037" i="1"/>
  <c r="M2037" i="1" s="1"/>
  <c r="L2038" i="1"/>
  <c r="M2038" i="1" s="1"/>
  <c r="L2039" i="1"/>
  <c r="M2039" i="1" s="1"/>
  <c r="L2040" i="1"/>
  <c r="M2040" i="1" s="1"/>
  <c r="L2041" i="1"/>
  <c r="L2042" i="1"/>
  <c r="M2042" i="1" s="1"/>
  <c r="L2043" i="1"/>
  <c r="M2043" i="1" s="1"/>
  <c r="L2044" i="1"/>
  <c r="L2045" i="1"/>
  <c r="L2046" i="1"/>
  <c r="M2046" i="1" s="1"/>
  <c r="L2047" i="1"/>
  <c r="M2047" i="1" s="1"/>
  <c r="L2048" i="1"/>
  <c r="M2048" i="1" s="1"/>
  <c r="L2049" i="1"/>
  <c r="M2049" i="1" s="1"/>
  <c r="L2050" i="1"/>
  <c r="M2050" i="1" s="1"/>
  <c r="L2051" i="1"/>
  <c r="M2051" i="1" s="1"/>
  <c r="L2052" i="1"/>
  <c r="L2053" i="1"/>
  <c r="L2054" i="1"/>
  <c r="M2054" i="1" s="1"/>
  <c r="L2055" i="1"/>
  <c r="M2055" i="1" s="1"/>
  <c r="L2056" i="1"/>
  <c r="M2056" i="1" s="1"/>
  <c r="L2057" i="1"/>
  <c r="L2058" i="1"/>
  <c r="M2058" i="1" s="1"/>
  <c r="L2059" i="1"/>
  <c r="M2059" i="1" s="1"/>
  <c r="L2060" i="1"/>
  <c r="L2061" i="1"/>
  <c r="L2062" i="1"/>
  <c r="M2062" i="1" s="1"/>
  <c r="L2063" i="1"/>
  <c r="M2063" i="1" s="1"/>
  <c r="L2064" i="1"/>
  <c r="M2064" i="1" s="1"/>
  <c r="L2065" i="1"/>
  <c r="L2066" i="1"/>
  <c r="M2066" i="1" s="1"/>
  <c r="L2067" i="1"/>
  <c r="M2067" i="1" s="1"/>
  <c r="L2068" i="1"/>
  <c r="L2069" i="1"/>
  <c r="M2069" i="1" s="1"/>
  <c r="L2070" i="1"/>
  <c r="M2070" i="1" s="1"/>
  <c r="L2071" i="1"/>
  <c r="M2071" i="1" s="1"/>
  <c r="L2072" i="1"/>
  <c r="M2072" i="1" s="1"/>
  <c r="L2073" i="1"/>
  <c r="L2074" i="1"/>
  <c r="M2074" i="1" s="1"/>
  <c r="L2075" i="1"/>
  <c r="M2075" i="1" s="1"/>
  <c r="L2076" i="1"/>
  <c r="L2077" i="1"/>
  <c r="L2078" i="1"/>
  <c r="M2078" i="1" s="1"/>
  <c r="L2079" i="1"/>
  <c r="M2079" i="1" s="1"/>
  <c r="L2080" i="1"/>
  <c r="M2080" i="1" s="1"/>
  <c r="L2081" i="1"/>
  <c r="M2081" i="1" s="1"/>
  <c r="L2082" i="1"/>
  <c r="M2082" i="1" s="1"/>
  <c r="L2083" i="1"/>
  <c r="M2083" i="1" s="1"/>
  <c r="L2084" i="1"/>
  <c r="L2085" i="1"/>
  <c r="L2086" i="1"/>
  <c r="M2086" i="1" s="1"/>
  <c r="L2087" i="1"/>
  <c r="M2087" i="1" s="1"/>
  <c r="L2088" i="1"/>
  <c r="M2088" i="1" s="1"/>
  <c r="L2089" i="1"/>
  <c r="L2090" i="1"/>
  <c r="M2090" i="1" s="1"/>
  <c r="L2091" i="1"/>
  <c r="M2091" i="1" s="1"/>
  <c r="L2092" i="1"/>
  <c r="L2093" i="1"/>
  <c r="L2094" i="1"/>
  <c r="M2094" i="1" s="1"/>
  <c r="L2095" i="1"/>
  <c r="M2095" i="1" s="1"/>
  <c r="L2096" i="1"/>
  <c r="M2096" i="1" s="1"/>
  <c r="L2097" i="1"/>
  <c r="L2098" i="1"/>
  <c r="M2098" i="1" s="1"/>
  <c r="L2099" i="1"/>
  <c r="M2099" i="1" s="1"/>
  <c r="L2100" i="1"/>
  <c r="L2101" i="1"/>
  <c r="M2101" i="1" s="1"/>
  <c r="L2102" i="1"/>
  <c r="M2102" i="1" s="1"/>
  <c r="L2103" i="1"/>
  <c r="M2103" i="1" s="1"/>
  <c r="L2104" i="1"/>
  <c r="M2104" i="1" s="1"/>
  <c r="L2105" i="1"/>
  <c r="L2106" i="1"/>
  <c r="M2106" i="1" s="1"/>
  <c r="L2107" i="1"/>
  <c r="M2107" i="1" s="1"/>
  <c r="L2108" i="1"/>
  <c r="L2109" i="1"/>
  <c r="L2110" i="1"/>
  <c r="M2110" i="1" s="1"/>
  <c r="L2111" i="1"/>
  <c r="M2111" i="1" s="1"/>
  <c r="L2112" i="1"/>
  <c r="M2112" i="1" s="1"/>
  <c r="L2113" i="1"/>
  <c r="M2113" i="1" s="1"/>
  <c r="L2114" i="1"/>
  <c r="M2114" i="1" s="1"/>
  <c r="L2115" i="1"/>
  <c r="M2115" i="1" s="1"/>
  <c r="L2116" i="1"/>
  <c r="L2117" i="1"/>
  <c r="L2118" i="1"/>
  <c r="M2118" i="1" s="1"/>
  <c r="L2119" i="1"/>
  <c r="M2119" i="1" s="1"/>
  <c r="L2120" i="1"/>
  <c r="M2120" i="1" s="1"/>
  <c r="L2121" i="1"/>
  <c r="L2122" i="1"/>
  <c r="M2122" i="1" s="1"/>
  <c r="L2123" i="1"/>
  <c r="M2123" i="1" s="1"/>
  <c r="L2124" i="1"/>
  <c r="L2125" i="1"/>
  <c r="L2126" i="1"/>
  <c r="M2126" i="1" s="1"/>
  <c r="L2127" i="1"/>
  <c r="M2127" i="1" s="1"/>
  <c r="L2128" i="1"/>
  <c r="M2128" i="1" s="1"/>
  <c r="L2129" i="1"/>
  <c r="L2130" i="1"/>
  <c r="M2130" i="1" s="1"/>
  <c r="L2131" i="1"/>
  <c r="M2131" i="1" s="1"/>
  <c r="L2132" i="1"/>
  <c r="L2133" i="1"/>
  <c r="M2133" i="1" s="1"/>
  <c r="L2134" i="1"/>
  <c r="M2134" i="1" s="1"/>
  <c r="L2135" i="1"/>
  <c r="M2135" i="1" s="1"/>
  <c r="L2136" i="1"/>
  <c r="M2136" i="1" s="1"/>
  <c r="L2137" i="1"/>
  <c r="L2138" i="1"/>
  <c r="M2138" i="1" s="1"/>
  <c r="L2139" i="1"/>
  <c r="M2139" i="1" s="1"/>
  <c r="L2140" i="1"/>
  <c r="L2141" i="1"/>
  <c r="L2142" i="1"/>
  <c r="M2142" i="1" s="1"/>
  <c r="L2143" i="1"/>
  <c r="M2143" i="1" s="1"/>
  <c r="L2144" i="1"/>
  <c r="M2144" i="1" s="1"/>
  <c r="L2145" i="1"/>
  <c r="M2145" i="1" s="1"/>
  <c r="L2146" i="1"/>
  <c r="M2146" i="1" s="1"/>
  <c r="L2147" i="1"/>
  <c r="M2147" i="1" s="1"/>
  <c r="L2148" i="1"/>
  <c r="L2149" i="1"/>
  <c r="L2150" i="1"/>
  <c r="M2150" i="1" s="1"/>
  <c r="L2151" i="1"/>
  <c r="M2151" i="1" s="1"/>
  <c r="L2152" i="1"/>
  <c r="M2152" i="1" s="1"/>
  <c r="L2153" i="1"/>
  <c r="L2154" i="1"/>
  <c r="M2154" i="1" s="1"/>
  <c r="L2155" i="1"/>
  <c r="M2155" i="1" s="1"/>
  <c r="L2156" i="1"/>
  <c r="L2157" i="1"/>
  <c r="L2158" i="1"/>
  <c r="M2158" i="1" s="1"/>
  <c r="L2159" i="1"/>
  <c r="M2159" i="1" s="1"/>
  <c r="L2160" i="1"/>
  <c r="M2160" i="1" s="1"/>
  <c r="L2161" i="1"/>
  <c r="L2162" i="1"/>
  <c r="M2162" i="1" s="1"/>
  <c r="L2163" i="1"/>
  <c r="M2163" i="1" s="1"/>
  <c r="L2164" i="1"/>
  <c r="L2165" i="1"/>
  <c r="M2165" i="1" s="1"/>
  <c r="L2166" i="1"/>
  <c r="M2166" i="1" s="1"/>
  <c r="L2167" i="1"/>
  <c r="M2167" i="1" s="1"/>
  <c r="L2168" i="1"/>
  <c r="M2168" i="1" s="1"/>
  <c r="L2169" i="1"/>
  <c r="L2170" i="1"/>
  <c r="M2170" i="1" s="1"/>
  <c r="L2171" i="1"/>
  <c r="M2171" i="1" s="1"/>
  <c r="L2172" i="1"/>
  <c r="L2173" i="1"/>
  <c r="L2174" i="1"/>
  <c r="M2174" i="1" s="1"/>
  <c r="L2175" i="1"/>
  <c r="M2175" i="1" s="1"/>
  <c r="L2176" i="1"/>
  <c r="M2176" i="1" s="1"/>
  <c r="L2177" i="1"/>
  <c r="M2177" i="1" s="1"/>
  <c r="L2178" i="1"/>
  <c r="M2178" i="1" s="1"/>
  <c r="L2179" i="1"/>
  <c r="M2179" i="1" s="1"/>
  <c r="L2180" i="1"/>
  <c r="L2181" i="1"/>
  <c r="L2182" i="1"/>
  <c r="M2182" i="1" s="1"/>
  <c r="L2183" i="1"/>
  <c r="M2183" i="1" s="1"/>
  <c r="L2184" i="1"/>
  <c r="M2184" i="1" s="1"/>
  <c r="L2185" i="1"/>
  <c r="L2186" i="1"/>
  <c r="M2186" i="1" s="1"/>
  <c r="L2187" i="1"/>
  <c r="M2187" i="1" s="1"/>
  <c r="L2188" i="1"/>
  <c r="L2189" i="1"/>
  <c r="L2190" i="1"/>
  <c r="M2190" i="1" s="1"/>
  <c r="L2191" i="1"/>
  <c r="M2191" i="1" s="1"/>
  <c r="L2192" i="1"/>
  <c r="M2192" i="1" s="1"/>
  <c r="L2193" i="1"/>
  <c r="L2194" i="1"/>
  <c r="M2194" i="1" s="1"/>
  <c r="L2195" i="1"/>
  <c r="M2195" i="1" s="1"/>
  <c r="L2196" i="1"/>
  <c r="L2197" i="1"/>
  <c r="M2197" i="1" s="1"/>
  <c r="L2198" i="1"/>
  <c r="M2198" i="1" s="1"/>
  <c r="L2199" i="1"/>
  <c r="M2199" i="1" s="1"/>
  <c r="L2200" i="1"/>
  <c r="M2200" i="1" s="1"/>
  <c r="L2201" i="1"/>
  <c r="L2202" i="1"/>
  <c r="M2202" i="1" s="1"/>
  <c r="L2203" i="1"/>
  <c r="M2203" i="1" s="1"/>
  <c r="L2204" i="1"/>
  <c r="L2205" i="1"/>
  <c r="L2206" i="1"/>
  <c r="M2206" i="1" s="1"/>
  <c r="L2207" i="1"/>
  <c r="M2207" i="1" s="1"/>
  <c r="L2208" i="1"/>
  <c r="M2208" i="1" s="1"/>
  <c r="L2209" i="1"/>
  <c r="M2209" i="1" s="1"/>
  <c r="L2210" i="1"/>
  <c r="M2210" i="1" s="1"/>
  <c r="L2211" i="1"/>
  <c r="M2211" i="1" s="1"/>
  <c r="L2212" i="1"/>
  <c r="L2213" i="1"/>
  <c r="L2214" i="1"/>
  <c r="M2214" i="1" s="1"/>
  <c r="L2215" i="1"/>
  <c r="M2215" i="1" s="1"/>
  <c r="L2216" i="1"/>
  <c r="M2216" i="1" s="1"/>
  <c r="L2217" i="1"/>
  <c r="L2218" i="1"/>
  <c r="M2218" i="1" s="1"/>
  <c r="L2219" i="1"/>
  <c r="M2219" i="1" s="1"/>
  <c r="L2220" i="1"/>
  <c r="L2221" i="1"/>
  <c r="L2222" i="1"/>
  <c r="M2222" i="1" s="1"/>
  <c r="L2223" i="1"/>
  <c r="M2223" i="1" s="1"/>
  <c r="L2224" i="1"/>
  <c r="M2224" i="1" s="1"/>
  <c r="L2225" i="1"/>
  <c r="L2226" i="1"/>
  <c r="M2226" i="1" s="1"/>
  <c r="L2227" i="1"/>
  <c r="M2227" i="1" s="1"/>
  <c r="L2228" i="1"/>
  <c r="L2229" i="1"/>
  <c r="M2229" i="1" s="1"/>
  <c r="L2230" i="1"/>
  <c r="M2230" i="1" s="1"/>
  <c r="L2231" i="1"/>
  <c r="M2231" i="1" s="1"/>
  <c r="L2232" i="1"/>
  <c r="M2232" i="1" s="1"/>
  <c r="L2233" i="1"/>
  <c r="L2234" i="1"/>
  <c r="M2234" i="1" s="1"/>
  <c r="L2235" i="1"/>
  <c r="M2235" i="1" s="1"/>
  <c r="L2236" i="1"/>
  <c r="L2237" i="1"/>
  <c r="L2238" i="1"/>
  <c r="M2238" i="1" s="1"/>
  <c r="L2239" i="1"/>
  <c r="M2239" i="1" s="1"/>
  <c r="L2240" i="1"/>
  <c r="M2240" i="1" s="1"/>
  <c r="L2241" i="1"/>
  <c r="M2241" i="1" s="1"/>
  <c r="L2242" i="1"/>
  <c r="M2242" i="1" s="1"/>
  <c r="L2243" i="1"/>
  <c r="M2243" i="1" s="1"/>
  <c r="L2244" i="1"/>
  <c r="L2245" i="1"/>
  <c r="L2246" i="1"/>
  <c r="M2246" i="1" s="1"/>
  <c r="L2247" i="1"/>
  <c r="M2247" i="1" s="1"/>
  <c r="L2248" i="1"/>
  <c r="M2248" i="1" s="1"/>
  <c r="L2249" i="1"/>
  <c r="L2250" i="1"/>
  <c r="M2250" i="1" s="1"/>
  <c r="L2251" i="1"/>
  <c r="M2251" i="1" s="1"/>
  <c r="L2252" i="1"/>
  <c r="L2253" i="1"/>
  <c r="L2254" i="1"/>
  <c r="M2254" i="1" s="1"/>
  <c r="L2255" i="1"/>
  <c r="M2255" i="1" s="1"/>
  <c r="L2256" i="1"/>
  <c r="M2256" i="1" s="1"/>
  <c r="L2257" i="1"/>
  <c r="L2258" i="1"/>
  <c r="L2259" i="1"/>
  <c r="M2259" i="1" s="1"/>
  <c r="L2260" i="1"/>
  <c r="L2261" i="1"/>
  <c r="M2261" i="1" s="1"/>
  <c r="L2262" i="1"/>
  <c r="M2262" i="1" s="1"/>
  <c r="L2263" i="1"/>
  <c r="M2263" i="1" s="1"/>
  <c r="L2264" i="1"/>
  <c r="L2265" i="1"/>
  <c r="L2266" i="1"/>
  <c r="M2266" i="1" s="1"/>
  <c r="L2267" i="1"/>
  <c r="M2267" i="1" s="1"/>
  <c r="L2268" i="1"/>
  <c r="L2269" i="1"/>
  <c r="L2270" i="1"/>
  <c r="L2271" i="1"/>
  <c r="M2271" i="1" s="1"/>
  <c r="L2272" i="1"/>
  <c r="L2273" i="1"/>
  <c r="M2273" i="1" s="1"/>
  <c r="L2274" i="1"/>
  <c r="M2274" i="1" s="1"/>
  <c r="L2275" i="1"/>
  <c r="M2275" i="1" s="1"/>
  <c r="L2276" i="1"/>
  <c r="L2277" i="1"/>
  <c r="M2277" i="1" s="1"/>
  <c r="L2278" i="1"/>
  <c r="L2279" i="1"/>
  <c r="M2279" i="1" s="1"/>
  <c r="L2280" i="1"/>
  <c r="L2281" i="1"/>
  <c r="L2282" i="1"/>
  <c r="M2282" i="1" s="1"/>
  <c r="L2283" i="1"/>
  <c r="M2283" i="1" s="1"/>
  <c r="L2284" i="1"/>
  <c r="L2285" i="1"/>
  <c r="L2286" i="1"/>
  <c r="M2286" i="1" s="1"/>
  <c r="L2287" i="1"/>
  <c r="M2287" i="1" s="1"/>
  <c r="L2288" i="1"/>
  <c r="L2289" i="1"/>
  <c r="L2290" i="1"/>
  <c r="L2291" i="1"/>
  <c r="M2291" i="1" s="1"/>
  <c r="L2292" i="1"/>
  <c r="L2293" i="1"/>
  <c r="M2293" i="1" s="1"/>
  <c r="L2294" i="1"/>
  <c r="M2294" i="1" s="1"/>
  <c r="L2295" i="1"/>
  <c r="M2295" i="1" s="1"/>
  <c r="L2296" i="1"/>
  <c r="L2297" i="1"/>
  <c r="L2298" i="1"/>
  <c r="M2298" i="1" s="1"/>
  <c r="L2299" i="1"/>
  <c r="M2299" i="1" s="1"/>
  <c r="L2300" i="1"/>
  <c r="L2301" i="1"/>
  <c r="L2302" i="1"/>
  <c r="L2303" i="1"/>
  <c r="M2303" i="1" s="1"/>
  <c r="L2304" i="1"/>
  <c r="L2305" i="1"/>
  <c r="M2305" i="1" s="1"/>
  <c r="L2306" i="1"/>
  <c r="M2306" i="1" s="1"/>
  <c r="L2307" i="1"/>
  <c r="M2307" i="1" s="1"/>
  <c r="L2308" i="1"/>
  <c r="L2309" i="1"/>
  <c r="M2309" i="1" s="1"/>
  <c r="L2310" i="1"/>
  <c r="L2311" i="1"/>
  <c r="M2311" i="1" s="1"/>
  <c r="L2312" i="1"/>
  <c r="L2313" i="1"/>
  <c r="L2314" i="1"/>
  <c r="M2314" i="1" s="1"/>
  <c r="L2315" i="1"/>
  <c r="M2315" i="1" s="1"/>
  <c r="L2316" i="1"/>
  <c r="L2317" i="1"/>
  <c r="L2318" i="1"/>
  <c r="M2318" i="1" s="1"/>
  <c r="L2319" i="1"/>
  <c r="M2319" i="1" s="1"/>
  <c r="L2320" i="1"/>
  <c r="L2321" i="1"/>
  <c r="L2322" i="1"/>
  <c r="L2323" i="1"/>
  <c r="M2323" i="1" s="1"/>
  <c r="L2324" i="1"/>
  <c r="L2325" i="1"/>
  <c r="M2325" i="1" s="1"/>
  <c r="L2326" i="1"/>
  <c r="M2326" i="1" s="1"/>
  <c r="L2327" i="1"/>
  <c r="M2327" i="1" s="1"/>
  <c r="L2328" i="1"/>
  <c r="L2329" i="1"/>
  <c r="L2330" i="1"/>
  <c r="M2330" i="1" s="1"/>
  <c r="L2331" i="1"/>
  <c r="M2331" i="1" s="1"/>
  <c r="L2332" i="1"/>
  <c r="L2333" i="1"/>
  <c r="L2334" i="1"/>
  <c r="L2335" i="1"/>
  <c r="M2335" i="1" s="1"/>
  <c r="L2336" i="1"/>
  <c r="L2337" i="1"/>
  <c r="M2337" i="1" s="1"/>
  <c r="L2338" i="1"/>
  <c r="M2338" i="1" s="1"/>
  <c r="L2339" i="1"/>
  <c r="M2339" i="1" s="1"/>
  <c r="L2340" i="1"/>
  <c r="L2341" i="1"/>
  <c r="M2341" i="1" s="1"/>
  <c r="L2342" i="1"/>
  <c r="L2343" i="1"/>
  <c r="M2343" i="1" s="1"/>
  <c r="L2344" i="1"/>
  <c r="L2345" i="1"/>
  <c r="L2346" i="1"/>
  <c r="M2346" i="1" s="1"/>
  <c r="L2347" i="1"/>
  <c r="M2347" i="1" s="1"/>
  <c r="L2348" i="1"/>
  <c r="L2349" i="1"/>
  <c r="L2350" i="1"/>
  <c r="M2350" i="1" s="1"/>
  <c r="L2351" i="1"/>
  <c r="M2351" i="1" s="1"/>
  <c r="L2352" i="1"/>
  <c r="L2353" i="1"/>
  <c r="L2354" i="1"/>
  <c r="L2355" i="1"/>
  <c r="M2355" i="1" s="1"/>
  <c r="L2356" i="1"/>
  <c r="L2357" i="1"/>
  <c r="M2357" i="1" s="1"/>
  <c r="L2358" i="1"/>
  <c r="M2358" i="1" s="1"/>
  <c r="L2359" i="1"/>
  <c r="M2359" i="1" s="1"/>
  <c r="L2360" i="1"/>
  <c r="L2361" i="1"/>
  <c r="L2362" i="1"/>
  <c r="M2362" i="1" s="1"/>
  <c r="L2363" i="1"/>
  <c r="M2363" i="1" s="1"/>
  <c r="L2364" i="1"/>
  <c r="L2365" i="1"/>
  <c r="L2366" i="1"/>
  <c r="L2367" i="1"/>
  <c r="M2367" i="1" s="1"/>
  <c r="L2368" i="1"/>
  <c r="L2369" i="1"/>
  <c r="M2369" i="1" s="1"/>
  <c r="L2370" i="1"/>
  <c r="M2370" i="1" s="1"/>
  <c r="L2371" i="1"/>
  <c r="M2371" i="1" s="1"/>
  <c r="L2372" i="1"/>
  <c r="L2373" i="1"/>
  <c r="M2373" i="1" s="1"/>
  <c r="L2374" i="1"/>
  <c r="L2375" i="1"/>
  <c r="M2375" i="1" s="1"/>
  <c r="L2376" i="1"/>
  <c r="L2377" i="1"/>
  <c r="L2378" i="1"/>
  <c r="M2378" i="1" s="1"/>
  <c r="L2379" i="1"/>
  <c r="M2379" i="1" s="1"/>
  <c r="L2380" i="1"/>
  <c r="L2381" i="1"/>
  <c r="L2382" i="1"/>
  <c r="M2382" i="1" s="1"/>
  <c r="L2383" i="1"/>
  <c r="M2383" i="1" s="1"/>
  <c r="L2384" i="1"/>
  <c r="L2385" i="1"/>
  <c r="L2386" i="1"/>
  <c r="L2387" i="1"/>
  <c r="M2387" i="1" s="1"/>
  <c r="L2388" i="1"/>
  <c r="L2389" i="1"/>
  <c r="M2389" i="1" s="1"/>
  <c r="L2390" i="1"/>
  <c r="M2390" i="1" s="1"/>
  <c r="L2391" i="1"/>
  <c r="M2391" i="1" s="1"/>
  <c r="L2392" i="1"/>
  <c r="L2393" i="1"/>
  <c r="L2394" i="1"/>
  <c r="M2394" i="1" s="1"/>
  <c r="L2395" i="1"/>
  <c r="M2395" i="1" s="1"/>
  <c r="L2396" i="1"/>
  <c r="L2397" i="1"/>
  <c r="L2398" i="1"/>
  <c r="L2399" i="1"/>
  <c r="M2399" i="1" s="1"/>
  <c r="L2400" i="1"/>
  <c r="L2401" i="1"/>
  <c r="M2401" i="1" s="1"/>
  <c r="L2402" i="1"/>
  <c r="M2402" i="1" s="1"/>
  <c r="L2403" i="1"/>
  <c r="M2403" i="1" s="1"/>
  <c r="L2404" i="1"/>
  <c r="L2405" i="1"/>
  <c r="M2405" i="1" s="1"/>
  <c r="L2406" i="1"/>
  <c r="L2407" i="1"/>
  <c r="M2407" i="1" s="1"/>
  <c r="L2408" i="1"/>
  <c r="L2409" i="1"/>
  <c r="L2410" i="1"/>
  <c r="M2410" i="1" s="1"/>
  <c r="L2411" i="1"/>
  <c r="M2411" i="1" s="1"/>
  <c r="L2412" i="1"/>
  <c r="L2413" i="1"/>
  <c r="L2414" i="1"/>
  <c r="M2414" i="1" s="1"/>
  <c r="L2415" i="1"/>
  <c r="M2415" i="1" s="1"/>
  <c r="L2416" i="1"/>
  <c r="L2417" i="1"/>
  <c r="L2418" i="1"/>
  <c r="L2419" i="1"/>
  <c r="M2419" i="1" s="1"/>
  <c r="L2420" i="1"/>
  <c r="L2421" i="1"/>
  <c r="M2421" i="1" s="1"/>
  <c r="L2422" i="1"/>
  <c r="M2422" i="1" s="1"/>
  <c r="L2423" i="1"/>
  <c r="M2423" i="1" s="1"/>
  <c r="L2424" i="1"/>
  <c r="L2425" i="1"/>
  <c r="L2426" i="1"/>
  <c r="M2426" i="1" s="1"/>
  <c r="L2427" i="1"/>
  <c r="M2427" i="1" s="1"/>
  <c r="L2428" i="1"/>
  <c r="L2429" i="1"/>
  <c r="L2430" i="1"/>
  <c r="L2431" i="1"/>
  <c r="M2431" i="1" s="1"/>
  <c r="L2432" i="1"/>
  <c r="L2433" i="1"/>
  <c r="M2433" i="1" s="1"/>
  <c r="L2434" i="1"/>
  <c r="M2434" i="1" s="1"/>
  <c r="L2435" i="1"/>
  <c r="M2435" i="1" s="1"/>
  <c r="L2436" i="1"/>
  <c r="L2437" i="1"/>
  <c r="M2437" i="1" s="1"/>
  <c r="L2438" i="1"/>
  <c r="L2439" i="1"/>
  <c r="M2439" i="1" s="1"/>
  <c r="L2440" i="1"/>
  <c r="L2441" i="1"/>
  <c r="L2442" i="1"/>
  <c r="M2442" i="1" s="1"/>
  <c r="L2443" i="1"/>
  <c r="M2443" i="1" s="1"/>
  <c r="L2444" i="1"/>
  <c r="L2445" i="1"/>
  <c r="L2446" i="1"/>
  <c r="M2446" i="1" s="1"/>
  <c r="L2447" i="1"/>
  <c r="M2447" i="1" s="1"/>
  <c r="L2448" i="1"/>
  <c r="L2449" i="1"/>
  <c r="L2450" i="1"/>
  <c r="L2451" i="1"/>
  <c r="M2451" i="1" s="1"/>
  <c r="L2452" i="1"/>
  <c r="L2453" i="1"/>
  <c r="M2453" i="1" s="1"/>
  <c r="L2454" i="1"/>
  <c r="M2454" i="1" s="1"/>
  <c r="L2455" i="1"/>
  <c r="M2455" i="1" s="1"/>
  <c r="L2456" i="1"/>
  <c r="L2457" i="1"/>
  <c r="L2458" i="1"/>
  <c r="M2458" i="1" s="1"/>
  <c r="L2459" i="1"/>
  <c r="M2459" i="1" s="1"/>
  <c r="L2460" i="1"/>
  <c r="L2461" i="1"/>
  <c r="L2462" i="1"/>
  <c r="L2463" i="1"/>
  <c r="M2463" i="1" s="1"/>
  <c r="L2464" i="1"/>
  <c r="L2465" i="1"/>
  <c r="M2465" i="1" s="1"/>
  <c r="L2466" i="1"/>
  <c r="M2466" i="1" s="1"/>
  <c r="L2467" i="1"/>
  <c r="M2467" i="1" s="1"/>
  <c r="L2468" i="1"/>
  <c r="L2469" i="1"/>
  <c r="M2469" i="1" s="1"/>
  <c r="L2470" i="1"/>
  <c r="L2471" i="1"/>
  <c r="M2471" i="1" s="1"/>
  <c r="L2472" i="1"/>
  <c r="L2473" i="1"/>
  <c r="L2474" i="1"/>
  <c r="M2474" i="1" s="1"/>
  <c r="L2475" i="1"/>
  <c r="M2475" i="1" s="1"/>
  <c r="L2476" i="1"/>
  <c r="L2477" i="1"/>
  <c r="L2478" i="1"/>
  <c r="M2478" i="1" s="1"/>
  <c r="L2479" i="1"/>
  <c r="M2479" i="1" s="1"/>
  <c r="L2480" i="1"/>
  <c r="L2481" i="1"/>
  <c r="L2482" i="1"/>
  <c r="L2483" i="1"/>
  <c r="M2483" i="1" s="1"/>
  <c r="L2484" i="1"/>
  <c r="L2485" i="1"/>
  <c r="M2485" i="1" s="1"/>
  <c r="L2486" i="1"/>
  <c r="M2486" i="1" s="1"/>
  <c r="L2487" i="1"/>
  <c r="M2487" i="1" s="1"/>
  <c r="L2488" i="1"/>
  <c r="L2489" i="1"/>
  <c r="L2490" i="1"/>
  <c r="M2490" i="1" s="1"/>
  <c r="L2491" i="1"/>
  <c r="M2491" i="1" s="1"/>
  <c r="L2492" i="1"/>
  <c r="L2493" i="1"/>
  <c r="L2494" i="1"/>
  <c r="L2495" i="1"/>
  <c r="M2495" i="1" s="1"/>
  <c r="L2496" i="1"/>
  <c r="L2497" i="1"/>
  <c r="M2497" i="1" s="1"/>
  <c r="L2498" i="1"/>
  <c r="M2498" i="1" s="1"/>
  <c r="L2499" i="1"/>
  <c r="M2499" i="1" s="1"/>
  <c r="L2500" i="1"/>
  <c r="L2501" i="1"/>
  <c r="M2501" i="1" s="1"/>
  <c r="L2502" i="1"/>
  <c r="L2503" i="1"/>
  <c r="M2503" i="1" s="1"/>
  <c r="L2504" i="1"/>
  <c r="L2505" i="1"/>
  <c r="L2506" i="1"/>
  <c r="M2506" i="1" s="1"/>
  <c r="L2507" i="1"/>
  <c r="M2507" i="1" s="1"/>
  <c r="L2508" i="1"/>
  <c r="L2509" i="1"/>
  <c r="L2510" i="1"/>
  <c r="M2510" i="1" s="1"/>
  <c r="L2511" i="1"/>
  <c r="M2511" i="1" s="1"/>
  <c r="L2512" i="1"/>
  <c r="L2513" i="1"/>
  <c r="L2514" i="1"/>
  <c r="L2515" i="1"/>
  <c r="M2515" i="1" s="1"/>
  <c r="L2516" i="1"/>
  <c r="L2517" i="1"/>
  <c r="M2517" i="1" s="1"/>
  <c r="L2518" i="1"/>
  <c r="M2518" i="1" s="1"/>
  <c r="L2519" i="1"/>
  <c r="M2519" i="1" s="1"/>
  <c r="L2520" i="1"/>
  <c r="L2521" i="1"/>
  <c r="L2522" i="1"/>
  <c r="M2522" i="1" s="1"/>
  <c r="L2523" i="1"/>
  <c r="M2523" i="1" s="1"/>
  <c r="L2524" i="1"/>
  <c r="L2525" i="1"/>
  <c r="L2526" i="1"/>
  <c r="L2527" i="1"/>
  <c r="M2527" i="1" s="1"/>
  <c r="L2528" i="1"/>
  <c r="L2529" i="1"/>
  <c r="M2529" i="1" s="1"/>
  <c r="L2530" i="1"/>
  <c r="M2530" i="1" s="1"/>
  <c r="L2531" i="1"/>
  <c r="M2531" i="1" s="1"/>
  <c r="L2532" i="1"/>
  <c r="L2533" i="1"/>
  <c r="M2533" i="1" s="1"/>
  <c r="L2534" i="1"/>
  <c r="L2535" i="1"/>
  <c r="M2535" i="1" s="1"/>
  <c r="L2536" i="1"/>
  <c r="L2537" i="1"/>
  <c r="L2538" i="1"/>
  <c r="M2538" i="1" s="1"/>
  <c r="L2539" i="1"/>
  <c r="M2539" i="1" s="1"/>
  <c r="L2540" i="1"/>
  <c r="L2541" i="1"/>
  <c r="L2542" i="1"/>
  <c r="M2542" i="1" s="1"/>
  <c r="L2543" i="1"/>
  <c r="M2543" i="1" s="1"/>
  <c r="L2544" i="1"/>
  <c r="L2545" i="1"/>
  <c r="L2546" i="1"/>
  <c r="L2547" i="1"/>
  <c r="M2547" i="1" s="1"/>
  <c r="L2548" i="1"/>
  <c r="L2549" i="1"/>
  <c r="M2549" i="1" s="1"/>
  <c r="L2550" i="1"/>
  <c r="M2550" i="1" s="1"/>
  <c r="L2551" i="1"/>
  <c r="M2551" i="1" s="1"/>
  <c r="L2552" i="1"/>
  <c r="L2553" i="1"/>
  <c r="L2554" i="1"/>
  <c r="M2554" i="1" s="1"/>
  <c r="L2555" i="1"/>
  <c r="M2555" i="1" s="1"/>
  <c r="L2556" i="1"/>
  <c r="L2557" i="1"/>
  <c r="L2558" i="1"/>
  <c r="L2559" i="1"/>
  <c r="M2559" i="1" s="1"/>
  <c r="L2560" i="1"/>
  <c r="L2561" i="1"/>
  <c r="M2561" i="1" s="1"/>
  <c r="L2562" i="1"/>
  <c r="M2562" i="1" s="1"/>
  <c r="L2563" i="1"/>
  <c r="M2563" i="1" s="1"/>
  <c r="L2564" i="1"/>
  <c r="L2565" i="1"/>
  <c r="M2565" i="1" s="1"/>
  <c r="L2566" i="1"/>
  <c r="L2567" i="1"/>
  <c r="M2567" i="1" s="1"/>
  <c r="L2568" i="1"/>
  <c r="L2569" i="1"/>
  <c r="L2570" i="1"/>
  <c r="M2570" i="1" s="1"/>
  <c r="L2571" i="1"/>
  <c r="M2571" i="1" s="1"/>
  <c r="L2572" i="1"/>
  <c r="L2573" i="1"/>
  <c r="L2574" i="1"/>
  <c r="M2574" i="1" s="1"/>
  <c r="L2575" i="1"/>
  <c r="M2575" i="1" s="1"/>
  <c r="L2576" i="1"/>
  <c r="L2577" i="1"/>
  <c r="L2578" i="1"/>
  <c r="L2579" i="1"/>
  <c r="M2579" i="1" s="1"/>
  <c r="L2580" i="1"/>
  <c r="L2581" i="1"/>
  <c r="M2581" i="1" s="1"/>
  <c r="L2582" i="1"/>
  <c r="M2582" i="1" s="1"/>
  <c r="L2583" i="1"/>
  <c r="M2583" i="1" s="1"/>
  <c r="L2584" i="1"/>
  <c r="L2585" i="1"/>
  <c r="L2586" i="1"/>
  <c r="M2586" i="1" s="1"/>
  <c r="L2587" i="1"/>
  <c r="M2587" i="1" s="1"/>
  <c r="L2588" i="1"/>
  <c r="L2589" i="1"/>
  <c r="L2590" i="1"/>
  <c r="L2591" i="1"/>
  <c r="M2591" i="1" s="1"/>
  <c r="L2592" i="1"/>
  <c r="L2593" i="1"/>
  <c r="M2593" i="1" s="1"/>
  <c r="L2594" i="1"/>
  <c r="M2594" i="1" s="1"/>
  <c r="L2595" i="1"/>
  <c r="M2595" i="1" s="1"/>
  <c r="L2596" i="1"/>
  <c r="L2597" i="1"/>
  <c r="L2598" i="1"/>
  <c r="M2598" i="1" s="1"/>
  <c r="L2599" i="1"/>
  <c r="M2599" i="1" s="1"/>
  <c r="L2600" i="1"/>
  <c r="L2601" i="1"/>
  <c r="L2602" i="1"/>
  <c r="L2603" i="1"/>
  <c r="M2603" i="1" s="1"/>
  <c r="L2604" i="1"/>
  <c r="L2605" i="1"/>
  <c r="L2606" i="1"/>
  <c r="L2607" i="1"/>
  <c r="M2607" i="1" s="1"/>
  <c r="L2608" i="1"/>
  <c r="L2609" i="1"/>
  <c r="M2609" i="1" s="1"/>
  <c r="L2610" i="1"/>
  <c r="M2610" i="1" s="1"/>
  <c r="L2611" i="1"/>
  <c r="M2611" i="1" s="1"/>
  <c r="L2612" i="1"/>
  <c r="L2613" i="1"/>
  <c r="L2614" i="1"/>
  <c r="M2614" i="1" s="1"/>
  <c r="L2615" i="1"/>
  <c r="M2615" i="1" s="1"/>
  <c r="L2616" i="1"/>
  <c r="L2617" i="1"/>
  <c r="L2618" i="1"/>
  <c r="L2619" i="1"/>
  <c r="M2619" i="1" s="1"/>
  <c r="L2620" i="1"/>
  <c r="L2621" i="1"/>
  <c r="L2622" i="1"/>
  <c r="L2623" i="1"/>
  <c r="M2623" i="1" s="1"/>
  <c r="L2624" i="1"/>
  <c r="L2625" i="1"/>
  <c r="M2625" i="1" s="1"/>
  <c r="L2626" i="1"/>
  <c r="M2626" i="1" s="1"/>
  <c r="L2627" i="1"/>
  <c r="M2627" i="1" s="1"/>
  <c r="L2628" i="1"/>
  <c r="L2629" i="1"/>
  <c r="L2630" i="1"/>
  <c r="M2630" i="1" s="1"/>
  <c r="L2631" i="1"/>
  <c r="M2631" i="1" s="1"/>
  <c r="L2632" i="1"/>
  <c r="L2633" i="1"/>
  <c r="L2634" i="1"/>
  <c r="L2635" i="1"/>
  <c r="M2635" i="1" s="1"/>
  <c r="L2636" i="1"/>
  <c r="L2637" i="1"/>
  <c r="L2638" i="1"/>
  <c r="L2639" i="1"/>
  <c r="M2639" i="1" s="1"/>
  <c r="L2640" i="1"/>
  <c r="L2641" i="1"/>
  <c r="M2641" i="1" s="1"/>
  <c r="L2642" i="1"/>
  <c r="M2642" i="1" s="1"/>
  <c r="L2643" i="1"/>
  <c r="M2643" i="1" s="1"/>
  <c r="L2644" i="1"/>
  <c r="L2645" i="1"/>
  <c r="L2646" i="1"/>
  <c r="M2646" i="1" s="1"/>
  <c r="L2647" i="1"/>
  <c r="M2647" i="1" s="1"/>
  <c r="L2648" i="1"/>
  <c r="L2649" i="1"/>
  <c r="L2650" i="1"/>
  <c r="L2651" i="1"/>
  <c r="M2651" i="1" s="1"/>
  <c r="L2652" i="1"/>
  <c r="L2653" i="1"/>
  <c r="L2654" i="1"/>
  <c r="L2655" i="1"/>
  <c r="M2655" i="1" s="1"/>
  <c r="L2656" i="1"/>
  <c r="L2657" i="1"/>
  <c r="M2657" i="1" s="1"/>
  <c r="L2658" i="1"/>
  <c r="M2658" i="1" s="1"/>
  <c r="L2659" i="1"/>
  <c r="M2659" i="1" s="1"/>
  <c r="L2660" i="1"/>
  <c r="L2661" i="1"/>
  <c r="L2662" i="1"/>
  <c r="M2662" i="1" s="1"/>
  <c r="L2663" i="1"/>
  <c r="M2663" i="1" s="1"/>
  <c r="L2664" i="1"/>
  <c r="L2665" i="1"/>
  <c r="L2666" i="1"/>
  <c r="L2667" i="1"/>
  <c r="M2667" i="1" s="1"/>
  <c r="L2668" i="1"/>
  <c r="L2669" i="1"/>
  <c r="L2670" i="1"/>
  <c r="L2671" i="1"/>
  <c r="M2671" i="1" s="1"/>
  <c r="L2672" i="1"/>
  <c r="L2673" i="1"/>
  <c r="M2673" i="1" s="1"/>
  <c r="L2674" i="1"/>
  <c r="M2674" i="1" s="1"/>
  <c r="L2675" i="1"/>
  <c r="M2675" i="1" s="1"/>
  <c r="L2676" i="1"/>
  <c r="L2677" i="1"/>
  <c r="L2678" i="1"/>
  <c r="M2678" i="1" s="1"/>
  <c r="L2679" i="1"/>
  <c r="M2679" i="1" s="1"/>
  <c r="L2680" i="1"/>
  <c r="L2681" i="1"/>
  <c r="L2682" i="1"/>
  <c r="L2683" i="1"/>
  <c r="M2683" i="1" s="1"/>
  <c r="L2684" i="1"/>
  <c r="L2685" i="1"/>
  <c r="L2686" i="1"/>
  <c r="L2687" i="1"/>
  <c r="M2687" i="1" s="1"/>
  <c r="L2688" i="1"/>
  <c r="L2689" i="1"/>
  <c r="M2689" i="1" s="1"/>
  <c r="L2690" i="1"/>
  <c r="M2690" i="1" s="1"/>
  <c r="L2691" i="1"/>
  <c r="M2691" i="1" s="1"/>
  <c r="L2692" i="1"/>
  <c r="L2693" i="1"/>
  <c r="L2694" i="1"/>
  <c r="M2694" i="1" s="1"/>
  <c r="L2695" i="1"/>
  <c r="M2695" i="1" s="1"/>
  <c r="L2696" i="1"/>
  <c r="L2697" i="1"/>
  <c r="L2698" i="1"/>
  <c r="L2699" i="1"/>
  <c r="M2699" i="1" s="1"/>
  <c r="L2700" i="1"/>
  <c r="L2701" i="1"/>
  <c r="L2702" i="1"/>
  <c r="L2703" i="1"/>
  <c r="M2703" i="1" s="1"/>
  <c r="L2704" i="1"/>
  <c r="L2705" i="1"/>
  <c r="M2705" i="1" s="1"/>
  <c r="L2706" i="1"/>
  <c r="M2706" i="1" s="1"/>
  <c r="L2707" i="1"/>
  <c r="M2707" i="1" s="1"/>
  <c r="L2708" i="1"/>
  <c r="L2709" i="1"/>
  <c r="L2710" i="1"/>
  <c r="M2710" i="1" s="1"/>
  <c r="L2711" i="1"/>
  <c r="M2711" i="1" s="1"/>
  <c r="L2712" i="1"/>
  <c r="L2713" i="1"/>
  <c r="L2714" i="1"/>
  <c r="L2715" i="1"/>
  <c r="M2715" i="1" s="1"/>
  <c r="L2716" i="1"/>
  <c r="L2717" i="1"/>
  <c r="L2718" i="1"/>
  <c r="L2719" i="1"/>
  <c r="M2719" i="1" s="1"/>
  <c r="L2720" i="1"/>
  <c r="L2721" i="1"/>
  <c r="M2721" i="1" s="1"/>
  <c r="L2722" i="1"/>
  <c r="M2722" i="1" s="1"/>
  <c r="L2723" i="1"/>
  <c r="M2723" i="1" s="1"/>
  <c r="L2724" i="1"/>
  <c r="L2725" i="1"/>
  <c r="L2726" i="1"/>
  <c r="M2726" i="1" s="1"/>
  <c r="L2727" i="1"/>
  <c r="M2727" i="1" s="1"/>
  <c r="L2728" i="1"/>
  <c r="L2729" i="1"/>
  <c r="L2730" i="1"/>
  <c r="L2731" i="1"/>
  <c r="M2731" i="1" s="1"/>
  <c r="L2732" i="1"/>
  <c r="L2733" i="1"/>
  <c r="L2734" i="1"/>
  <c r="L2735" i="1"/>
  <c r="M2735" i="1" s="1"/>
  <c r="L2736" i="1"/>
  <c r="L2737" i="1"/>
  <c r="M2737" i="1" s="1"/>
  <c r="L2738" i="1"/>
  <c r="M2738" i="1" s="1"/>
  <c r="L2739" i="1"/>
  <c r="M2739" i="1" s="1"/>
  <c r="L2740" i="1"/>
  <c r="L2741" i="1"/>
  <c r="L2742" i="1"/>
  <c r="M2742" i="1" s="1"/>
  <c r="L2743" i="1"/>
  <c r="M2743" i="1" s="1"/>
  <c r="L2744" i="1"/>
  <c r="L2745" i="1"/>
  <c r="L2746" i="1"/>
  <c r="L2747" i="1"/>
  <c r="M2747" i="1" s="1"/>
  <c r="L2748" i="1"/>
  <c r="L2749" i="1"/>
  <c r="L2750" i="1"/>
  <c r="L2751" i="1"/>
  <c r="M2751" i="1" s="1"/>
  <c r="L2752" i="1"/>
  <c r="L2753" i="1"/>
  <c r="M2753" i="1" s="1"/>
  <c r="L2754" i="1"/>
  <c r="M2754" i="1" s="1"/>
  <c r="L2755" i="1"/>
  <c r="M2755" i="1" s="1"/>
  <c r="L2756" i="1"/>
  <c r="L2757" i="1"/>
  <c r="L2758" i="1"/>
  <c r="M2758" i="1" s="1"/>
  <c r="L2759" i="1"/>
  <c r="M2759" i="1" s="1"/>
  <c r="L2760" i="1"/>
  <c r="L2761" i="1"/>
  <c r="L2762" i="1"/>
  <c r="L2763" i="1"/>
  <c r="M2763" i="1" s="1"/>
  <c r="L2764" i="1"/>
  <c r="L2765" i="1"/>
  <c r="L2766" i="1"/>
  <c r="L2767" i="1"/>
  <c r="M2767" i="1" s="1"/>
  <c r="L2768" i="1"/>
  <c r="L2769" i="1"/>
  <c r="M2769" i="1" s="1"/>
  <c r="L2770" i="1"/>
  <c r="M2770" i="1" s="1"/>
  <c r="L2771" i="1"/>
  <c r="M2771" i="1" s="1"/>
  <c r="L2772" i="1"/>
  <c r="L2773" i="1"/>
  <c r="L2774" i="1"/>
  <c r="M2774" i="1" s="1"/>
  <c r="L2775" i="1"/>
  <c r="M2775" i="1" s="1"/>
  <c r="L2776" i="1"/>
  <c r="L2777" i="1"/>
  <c r="L2778" i="1"/>
  <c r="L2779" i="1"/>
  <c r="M2779" i="1" s="1"/>
  <c r="L2780" i="1"/>
  <c r="L2781" i="1"/>
  <c r="L2782" i="1"/>
  <c r="L2783" i="1"/>
  <c r="M2783" i="1" s="1"/>
  <c r="L2784" i="1"/>
  <c r="L2785" i="1"/>
  <c r="M2785" i="1" s="1"/>
  <c r="L2786" i="1"/>
  <c r="M2786" i="1" s="1"/>
  <c r="L2787" i="1"/>
  <c r="M2787" i="1" s="1"/>
  <c r="L2788" i="1"/>
  <c r="L2789" i="1"/>
  <c r="L2790" i="1"/>
  <c r="M2790" i="1" s="1"/>
  <c r="L2791" i="1"/>
  <c r="M2791" i="1" s="1"/>
  <c r="L2792" i="1"/>
  <c r="L2793" i="1"/>
  <c r="L2794" i="1"/>
  <c r="L2795" i="1"/>
  <c r="M2795" i="1" s="1"/>
  <c r="L2796" i="1"/>
  <c r="L2797" i="1"/>
  <c r="L2798" i="1"/>
  <c r="L2799" i="1"/>
  <c r="M2799" i="1" s="1"/>
  <c r="L2800" i="1"/>
  <c r="L2801" i="1"/>
  <c r="M2801" i="1" s="1"/>
  <c r="L2802" i="1"/>
  <c r="M2802" i="1" s="1"/>
  <c r="L2803" i="1"/>
  <c r="M2803" i="1" s="1"/>
  <c r="L2804" i="1"/>
  <c r="L2805" i="1"/>
  <c r="L2806" i="1"/>
  <c r="M2806" i="1" s="1"/>
  <c r="L2807" i="1"/>
  <c r="M2807" i="1" s="1"/>
  <c r="L2808" i="1"/>
  <c r="L2809" i="1"/>
  <c r="L2810" i="1"/>
  <c r="L2811" i="1"/>
  <c r="M2811" i="1" s="1"/>
  <c r="L2812" i="1"/>
  <c r="L2813" i="1"/>
  <c r="L2814" i="1"/>
  <c r="L2815" i="1"/>
  <c r="M2815" i="1" s="1"/>
  <c r="L2816" i="1"/>
  <c r="L2817" i="1"/>
  <c r="M2817" i="1" s="1"/>
  <c r="L2818" i="1"/>
  <c r="M2818" i="1" s="1"/>
  <c r="L2819" i="1"/>
  <c r="M2819" i="1" s="1"/>
  <c r="L2820" i="1"/>
  <c r="L2821" i="1"/>
  <c r="L2822" i="1"/>
  <c r="M2822" i="1" s="1"/>
  <c r="L2823" i="1"/>
  <c r="M2823" i="1" s="1"/>
  <c r="L2824" i="1"/>
  <c r="L2825" i="1"/>
  <c r="L2826" i="1"/>
  <c r="L2827" i="1"/>
  <c r="M2827" i="1" s="1"/>
  <c r="L2828" i="1"/>
  <c r="L2829" i="1"/>
  <c r="L2830" i="1"/>
  <c r="L2831" i="1"/>
  <c r="M2831" i="1" s="1"/>
  <c r="L2832" i="1"/>
  <c r="L2833" i="1"/>
  <c r="M2833" i="1" s="1"/>
  <c r="L2834" i="1"/>
  <c r="M2834" i="1" s="1"/>
  <c r="L2835" i="1"/>
  <c r="M2835" i="1" s="1"/>
  <c r="L2836" i="1"/>
  <c r="L2837" i="1"/>
  <c r="L2838" i="1"/>
  <c r="M2838" i="1" s="1"/>
  <c r="L2839" i="1"/>
  <c r="M2839" i="1" s="1"/>
  <c r="L2840" i="1"/>
  <c r="L2841" i="1"/>
  <c r="L2842" i="1"/>
  <c r="L2843" i="1"/>
  <c r="M2843" i="1" s="1"/>
  <c r="L2844" i="1"/>
  <c r="L2845" i="1"/>
  <c r="L2846" i="1"/>
  <c r="L2847" i="1"/>
  <c r="M2847" i="1" s="1"/>
  <c r="L2848" i="1"/>
  <c r="L2849" i="1"/>
  <c r="M2849" i="1" s="1"/>
  <c r="L2850" i="1"/>
  <c r="M2850" i="1" s="1"/>
  <c r="L2851" i="1"/>
  <c r="M2851" i="1" s="1"/>
  <c r="L2852" i="1"/>
  <c r="L2853" i="1"/>
  <c r="L2854" i="1"/>
  <c r="M2854" i="1" s="1"/>
  <c r="L2855" i="1"/>
  <c r="M2855" i="1" s="1"/>
  <c r="L2856" i="1"/>
  <c r="L2857" i="1"/>
  <c r="L2858" i="1"/>
  <c r="L2859" i="1"/>
  <c r="M2859" i="1" s="1"/>
  <c r="L2860" i="1"/>
  <c r="L2861" i="1"/>
  <c r="L2862" i="1"/>
  <c r="L2863" i="1"/>
  <c r="M2863" i="1" s="1"/>
  <c r="L2864" i="1"/>
  <c r="L2865" i="1"/>
  <c r="M2865" i="1" s="1"/>
  <c r="L2866" i="1"/>
  <c r="M2866" i="1" s="1"/>
  <c r="L2867" i="1"/>
  <c r="M2867" i="1" s="1"/>
  <c r="L2868" i="1"/>
  <c r="L2869" i="1"/>
  <c r="L2870" i="1"/>
  <c r="M2870" i="1" s="1"/>
  <c r="L2871" i="1"/>
  <c r="M2871" i="1" s="1"/>
  <c r="L2872" i="1"/>
  <c r="L2873" i="1"/>
  <c r="L2874" i="1"/>
  <c r="L2875" i="1"/>
  <c r="M2875" i="1" s="1"/>
  <c r="L2876" i="1"/>
  <c r="L2877" i="1"/>
  <c r="L2878" i="1"/>
  <c r="L2879" i="1"/>
  <c r="M2879" i="1" s="1"/>
  <c r="L2880" i="1"/>
  <c r="L2881" i="1"/>
  <c r="M2881" i="1" s="1"/>
  <c r="L2882" i="1"/>
  <c r="M2882" i="1" s="1"/>
  <c r="L2883" i="1"/>
  <c r="M2883" i="1" s="1"/>
  <c r="L2884" i="1"/>
  <c r="L2885" i="1"/>
  <c r="L2886" i="1"/>
  <c r="M2886" i="1" s="1"/>
  <c r="L2887" i="1"/>
  <c r="M2887" i="1" s="1"/>
  <c r="L2888" i="1"/>
  <c r="L2889" i="1"/>
  <c r="L2890" i="1"/>
  <c r="L2891" i="1"/>
  <c r="M2891" i="1" s="1"/>
  <c r="L2892" i="1"/>
  <c r="L2893" i="1"/>
  <c r="L2894" i="1"/>
  <c r="L2895" i="1"/>
  <c r="M2895" i="1" s="1"/>
  <c r="L2896" i="1"/>
  <c r="L2897" i="1"/>
  <c r="M2897" i="1" s="1"/>
  <c r="L2898" i="1"/>
  <c r="M2898" i="1" s="1"/>
  <c r="L2899" i="1"/>
  <c r="M2899" i="1" s="1"/>
  <c r="L2900" i="1"/>
  <c r="L2901" i="1"/>
  <c r="L2902" i="1"/>
  <c r="M2902" i="1" s="1"/>
  <c r="L2903" i="1"/>
  <c r="M2903" i="1" s="1"/>
  <c r="L2904" i="1"/>
  <c r="L2905" i="1"/>
  <c r="L2906" i="1"/>
  <c r="L2907" i="1"/>
  <c r="M2907" i="1" s="1"/>
  <c r="L2908" i="1"/>
  <c r="L2909" i="1"/>
  <c r="L2910" i="1"/>
  <c r="L2911" i="1"/>
  <c r="M2911" i="1" s="1"/>
  <c r="L2912" i="1"/>
  <c r="L2913" i="1"/>
  <c r="M2913" i="1" s="1"/>
  <c r="L2914" i="1"/>
  <c r="M2914" i="1" s="1"/>
  <c r="L2915" i="1"/>
  <c r="M2915" i="1" s="1"/>
  <c r="L2916" i="1"/>
  <c r="L2917" i="1"/>
  <c r="L2918" i="1"/>
  <c r="M2918" i="1" s="1"/>
  <c r="L2919" i="1"/>
  <c r="M2919" i="1" s="1"/>
  <c r="L2920" i="1"/>
  <c r="L2921" i="1"/>
  <c r="L2922" i="1"/>
  <c r="L2923" i="1"/>
  <c r="M2923" i="1" s="1"/>
  <c r="L2924" i="1"/>
  <c r="L2925" i="1"/>
  <c r="M1916" i="1"/>
  <c r="M1917" i="1"/>
  <c r="M1924" i="1"/>
  <c r="M1925" i="1"/>
  <c r="M1929" i="1"/>
  <c r="M1932" i="1"/>
  <c r="M1933" i="1"/>
  <c r="M1937" i="1"/>
  <c r="M1940" i="1"/>
  <c r="M1945" i="1"/>
  <c r="M1948" i="1"/>
  <c r="M1949" i="1"/>
  <c r="M1956" i="1"/>
  <c r="M1957" i="1"/>
  <c r="M1961" i="1"/>
  <c r="M1964" i="1"/>
  <c r="M1965" i="1"/>
  <c r="M1969" i="1"/>
  <c r="M1972" i="1"/>
  <c r="M1977" i="1"/>
  <c r="M1980" i="1"/>
  <c r="M1981" i="1"/>
  <c r="M1988" i="1"/>
  <c r="M1989" i="1"/>
  <c r="M1993" i="1"/>
  <c r="M1996" i="1"/>
  <c r="M1997" i="1"/>
  <c r="M2001" i="1"/>
  <c r="M2004" i="1"/>
  <c r="M2009" i="1"/>
  <c r="M2012" i="1"/>
  <c r="M2013" i="1"/>
  <c r="M2020" i="1"/>
  <c r="M2021" i="1"/>
  <c r="M2025" i="1"/>
  <c r="M2028" i="1"/>
  <c r="M2029" i="1"/>
  <c r="M2033" i="1"/>
  <c r="M2036" i="1"/>
  <c r="M2041" i="1"/>
  <c r="M2044" i="1"/>
  <c r="M2045" i="1"/>
  <c r="M2052" i="1"/>
  <c r="M2053" i="1"/>
  <c r="M2057" i="1"/>
  <c r="M2060" i="1"/>
  <c r="M2061" i="1"/>
  <c r="M2065" i="1"/>
  <c r="M2068" i="1"/>
  <c r="M2073" i="1"/>
  <c r="M2076" i="1"/>
  <c r="M2077" i="1"/>
  <c r="M2084" i="1"/>
  <c r="M2085" i="1"/>
  <c r="M2089" i="1"/>
  <c r="M2092" i="1"/>
  <c r="M2093" i="1"/>
  <c r="M2097" i="1"/>
  <c r="M2100" i="1"/>
  <c r="M2105" i="1"/>
  <c r="M2108" i="1"/>
  <c r="M2109" i="1"/>
  <c r="M2116" i="1"/>
  <c r="M2117" i="1"/>
  <c r="M2121" i="1"/>
  <c r="M2124" i="1"/>
  <c r="M2125" i="1"/>
  <c r="M2129" i="1"/>
  <c r="M2132" i="1"/>
  <c r="M2137" i="1"/>
  <c r="M2140" i="1"/>
  <c r="M2141" i="1"/>
  <c r="M2148" i="1"/>
  <c r="M2149" i="1"/>
  <c r="M2153" i="1"/>
  <c r="M2156" i="1"/>
  <c r="M2157" i="1"/>
  <c r="M2161" i="1"/>
  <c r="M2164" i="1"/>
  <c r="M2169" i="1"/>
  <c r="M2172" i="1"/>
  <c r="M2173" i="1"/>
  <c r="M2180" i="1"/>
  <c r="M2181" i="1"/>
  <c r="M2185" i="1"/>
  <c r="M2188" i="1"/>
  <c r="M2189" i="1"/>
  <c r="M2193" i="1"/>
  <c r="M2196" i="1"/>
  <c r="M2201" i="1"/>
  <c r="M2204" i="1"/>
  <c r="M2205" i="1"/>
  <c r="M2212" i="1"/>
  <c r="M2213" i="1"/>
  <c r="M2217" i="1"/>
  <c r="M2220" i="1"/>
  <c r="M2221" i="1"/>
  <c r="M2225" i="1"/>
  <c r="M2228" i="1"/>
  <c r="M2233" i="1"/>
  <c r="M2236" i="1"/>
  <c r="M2237" i="1"/>
  <c r="M2244" i="1"/>
  <c r="M2245" i="1"/>
  <c r="M2249" i="1"/>
  <c r="M2252" i="1"/>
  <c r="M2253" i="1"/>
  <c r="M2257" i="1"/>
  <c r="M2258" i="1"/>
  <c r="M2260" i="1"/>
  <c r="M2264" i="1"/>
  <c r="M2265" i="1"/>
  <c r="M2268" i="1"/>
  <c r="M2269" i="1"/>
  <c r="M2270" i="1"/>
  <c r="M2272" i="1"/>
  <c r="M2276" i="1"/>
  <c r="M2278" i="1"/>
  <c r="M2280" i="1"/>
  <c r="M2281" i="1"/>
  <c r="M2284" i="1"/>
  <c r="M2285" i="1"/>
  <c r="M2288" i="1"/>
  <c r="M2289" i="1"/>
  <c r="M2290" i="1"/>
  <c r="M2292" i="1"/>
  <c r="M2296" i="1"/>
  <c r="M2297" i="1"/>
  <c r="M2300" i="1"/>
  <c r="M2301" i="1"/>
  <c r="M2302" i="1"/>
  <c r="M2304" i="1"/>
  <c r="M2308" i="1"/>
  <c r="M2310" i="1"/>
  <c r="M2312" i="1"/>
  <c r="M2313" i="1"/>
  <c r="M2316" i="1"/>
  <c r="M2317" i="1"/>
  <c r="M2320" i="1"/>
  <c r="M2321" i="1"/>
  <c r="M2322" i="1"/>
  <c r="M2324" i="1"/>
  <c r="M2328" i="1"/>
  <c r="M2329" i="1"/>
  <c r="M2332" i="1"/>
  <c r="M2333" i="1"/>
  <c r="M2334" i="1"/>
  <c r="M2336" i="1"/>
  <c r="M2340" i="1"/>
  <c r="M2342" i="1"/>
  <c r="M2344" i="1"/>
  <c r="M2345" i="1"/>
  <c r="M2348" i="1"/>
  <c r="M2349" i="1"/>
  <c r="M2352" i="1"/>
  <c r="M2353" i="1"/>
  <c r="M2354" i="1"/>
  <c r="M2356" i="1"/>
  <c r="M2360" i="1"/>
  <c r="M2361" i="1"/>
  <c r="M2364" i="1"/>
  <c r="M2365" i="1"/>
  <c r="M2366" i="1"/>
  <c r="M2368" i="1"/>
  <c r="M2372" i="1"/>
  <c r="M2374" i="1"/>
  <c r="M2376" i="1"/>
  <c r="M2377" i="1"/>
  <c r="M2380" i="1"/>
  <c r="M2381" i="1"/>
  <c r="M2384" i="1"/>
  <c r="M2385" i="1"/>
  <c r="M2386" i="1"/>
  <c r="M2388" i="1"/>
  <c r="M2392" i="1"/>
  <c r="M2393" i="1"/>
  <c r="M2396" i="1"/>
  <c r="M2397" i="1"/>
  <c r="M2398" i="1"/>
  <c r="M2400" i="1"/>
  <c r="M2404" i="1"/>
  <c r="M2406" i="1"/>
  <c r="M2408" i="1"/>
  <c r="M2409" i="1"/>
  <c r="M2412" i="1"/>
  <c r="M2413" i="1"/>
  <c r="M2416" i="1"/>
  <c r="M2417" i="1"/>
  <c r="M2418" i="1"/>
  <c r="M2420" i="1"/>
  <c r="M2424" i="1"/>
  <c r="M2425" i="1"/>
  <c r="M2428" i="1"/>
  <c r="M2429" i="1"/>
  <c r="M2430" i="1"/>
  <c r="M2432" i="1"/>
  <c r="M2436" i="1"/>
  <c r="M2438" i="1"/>
  <c r="M2440" i="1"/>
  <c r="M2441" i="1"/>
  <c r="M2444" i="1"/>
  <c r="M2445" i="1"/>
  <c r="M2448" i="1"/>
  <c r="M2449" i="1"/>
  <c r="M2450" i="1"/>
  <c r="M2452" i="1"/>
  <c r="M2456" i="1"/>
  <c r="M2457" i="1"/>
  <c r="M2460" i="1"/>
  <c r="M2461" i="1"/>
  <c r="M2462" i="1"/>
  <c r="M2464" i="1"/>
  <c r="M2468" i="1"/>
  <c r="M2470" i="1"/>
  <c r="M2472" i="1"/>
  <c r="M2473" i="1"/>
  <c r="M2476" i="1"/>
  <c r="M2477" i="1"/>
  <c r="M2480" i="1"/>
  <c r="M2481" i="1"/>
  <c r="M2482" i="1"/>
  <c r="M2484" i="1"/>
  <c r="M2488" i="1"/>
  <c r="M2489" i="1"/>
  <c r="M2492" i="1"/>
  <c r="M2493" i="1"/>
  <c r="M2494" i="1"/>
  <c r="M2496" i="1"/>
  <c r="M2500" i="1"/>
  <c r="M2502" i="1"/>
  <c r="M2504" i="1"/>
  <c r="M2505" i="1"/>
  <c r="M2508" i="1"/>
  <c r="M2509" i="1"/>
  <c r="M2512" i="1"/>
  <c r="M2513" i="1"/>
  <c r="M2514" i="1"/>
  <c r="M2516" i="1"/>
  <c r="M2520" i="1"/>
  <c r="M2521" i="1"/>
  <c r="M2524" i="1"/>
  <c r="M2525" i="1"/>
  <c r="M2526" i="1"/>
  <c r="M2528" i="1"/>
  <c r="M2532" i="1"/>
  <c r="M2534" i="1"/>
  <c r="M2536" i="1"/>
  <c r="M2537" i="1"/>
  <c r="M2540" i="1"/>
  <c r="M2541" i="1"/>
  <c r="M2544" i="1"/>
  <c r="M2545" i="1"/>
  <c r="M2546" i="1"/>
  <c r="M2548" i="1"/>
  <c r="M2552" i="1"/>
  <c r="M2553" i="1"/>
  <c r="M2556" i="1"/>
  <c r="M2557" i="1"/>
  <c r="M2558" i="1"/>
  <c r="M2560" i="1"/>
  <c r="M2564" i="1"/>
  <c r="M2566" i="1"/>
  <c r="M2568" i="1"/>
  <c r="M2569" i="1"/>
  <c r="M2572" i="1"/>
  <c r="M2573" i="1"/>
  <c r="M2576" i="1"/>
  <c r="M2577" i="1"/>
  <c r="M2578" i="1"/>
  <c r="M2580" i="1"/>
  <c r="M2584" i="1"/>
  <c r="M2585" i="1"/>
  <c r="M2588" i="1"/>
  <c r="M2589" i="1"/>
  <c r="M2590" i="1"/>
  <c r="M2592" i="1"/>
  <c r="M2596" i="1"/>
  <c r="M2597" i="1"/>
  <c r="M2600" i="1"/>
  <c r="M2601" i="1"/>
  <c r="M2602" i="1"/>
  <c r="M2604" i="1"/>
  <c r="M2605" i="1"/>
  <c r="M2606" i="1"/>
  <c r="M2608" i="1"/>
  <c r="M2612" i="1"/>
  <c r="M2613" i="1"/>
  <c r="M2616" i="1"/>
  <c r="M2617" i="1"/>
  <c r="M2618" i="1"/>
  <c r="M2620" i="1"/>
  <c r="M2621" i="1"/>
  <c r="M2622" i="1"/>
  <c r="M2624" i="1"/>
  <c r="M2628" i="1"/>
  <c r="M2629" i="1"/>
  <c r="M2632" i="1"/>
  <c r="M2633" i="1"/>
  <c r="M2634" i="1"/>
  <c r="M2636" i="1"/>
  <c r="M2637" i="1"/>
  <c r="M2638" i="1"/>
  <c r="M2640" i="1"/>
  <c r="M2644" i="1"/>
  <c r="M2645" i="1"/>
  <c r="M2648" i="1"/>
  <c r="M2649" i="1"/>
  <c r="M2650" i="1"/>
  <c r="M2652" i="1"/>
  <c r="M2653" i="1"/>
  <c r="M2654" i="1"/>
  <c r="M2656" i="1"/>
  <c r="M2660" i="1"/>
  <c r="M2661" i="1"/>
  <c r="M2664" i="1"/>
  <c r="M2665" i="1"/>
  <c r="M2666" i="1"/>
  <c r="M2668" i="1"/>
  <c r="M2669" i="1"/>
  <c r="M2670" i="1"/>
  <c r="M2672" i="1"/>
  <c r="M2676" i="1"/>
  <c r="M2677" i="1"/>
  <c r="M2680" i="1"/>
  <c r="M2681" i="1"/>
  <c r="M2682" i="1"/>
  <c r="M2684" i="1"/>
  <c r="M2685" i="1"/>
  <c r="M2686" i="1"/>
  <c r="M2688" i="1"/>
  <c r="M2692" i="1"/>
  <c r="M2693" i="1"/>
  <c r="M2696" i="1"/>
  <c r="M2697" i="1"/>
  <c r="M2698" i="1"/>
  <c r="M2700" i="1"/>
  <c r="M2701" i="1"/>
  <c r="M2702" i="1"/>
  <c r="M2704" i="1"/>
  <c r="M2708" i="1"/>
  <c r="M2709" i="1"/>
  <c r="M2712" i="1"/>
  <c r="M2713" i="1"/>
  <c r="M2714" i="1"/>
  <c r="M2716" i="1"/>
  <c r="M2717" i="1"/>
  <c r="M2718" i="1"/>
  <c r="M2720" i="1"/>
  <c r="M2724" i="1"/>
  <c r="M2725" i="1"/>
  <c r="M2728" i="1"/>
  <c r="M2729" i="1"/>
  <c r="M2730" i="1"/>
  <c r="M2732" i="1"/>
  <c r="M2733" i="1"/>
  <c r="M2734" i="1"/>
  <c r="M2736" i="1"/>
  <c r="M2740" i="1"/>
  <c r="M2741" i="1"/>
  <c r="M2744" i="1"/>
  <c r="M2745" i="1"/>
  <c r="M2746" i="1"/>
  <c r="M2748" i="1"/>
  <c r="M2749" i="1"/>
  <c r="M2750" i="1"/>
  <c r="M2752" i="1"/>
  <c r="M2756" i="1"/>
  <c r="M2757" i="1"/>
  <c r="M2760" i="1"/>
  <c r="M2761" i="1"/>
  <c r="M2762" i="1"/>
  <c r="M2764" i="1"/>
  <c r="M2765" i="1"/>
  <c r="M2766" i="1"/>
  <c r="M2768" i="1"/>
  <c r="M2772" i="1"/>
  <c r="M2773" i="1"/>
  <c r="M2776" i="1"/>
  <c r="M2777" i="1"/>
  <c r="M2778" i="1"/>
  <c r="M2780" i="1"/>
  <c r="M2781" i="1"/>
  <c r="M2782" i="1"/>
  <c r="M2784" i="1"/>
  <c r="M2788" i="1"/>
  <c r="M2789" i="1"/>
  <c r="M2792" i="1"/>
  <c r="M2793" i="1"/>
  <c r="M2794" i="1"/>
  <c r="M2796" i="1"/>
  <c r="M2797" i="1"/>
  <c r="M2798" i="1"/>
  <c r="M2800" i="1"/>
  <c r="M2804" i="1"/>
  <c r="M2805" i="1"/>
  <c r="M2808" i="1"/>
  <c r="M2809" i="1"/>
  <c r="M2810" i="1"/>
  <c r="M2812" i="1"/>
  <c r="M2813" i="1"/>
  <c r="M2814" i="1"/>
  <c r="M2816" i="1"/>
  <c r="M2820" i="1"/>
  <c r="M2821" i="1"/>
  <c r="M2824" i="1"/>
  <c r="M2825" i="1"/>
  <c r="M2826" i="1"/>
  <c r="M2828" i="1"/>
  <c r="M2829" i="1"/>
  <c r="M2830" i="1"/>
  <c r="M2832" i="1"/>
  <c r="M2836" i="1"/>
  <c r="M2837" i="1"/>
  <c r="M2840" i="1"/>
  <c r="M2841" i="1"/>
  <c r="M2842" i="1"/>
  <c r="M2844" i="1"/>
  <c r="M2845" i="1"/>
  <c r="M2846" i="1"/>
  <c r="M2848" i="1"/>
  <c r="M2852" i="1"/>
  <c r="M2853" i="1"/>
  <c r="M2856" i="1"/>
  <c r="M2857" i="1"/>
  <c r="M2858" i="1"/>
  <c r="M2860" i="1"/>
  <c r="M2861" i="1"/>
  <c r="M2862" i="1"/>
  <c r="M2864" i="1"/>
  <c r="M2868" i="1"/>
  <c r="M2869" i="1"/>
  <c r="M2872" i="1"/>
  <c r="M2873" i="1"/>
  <c r="M2874" i="1"/>
  <c r="M2876" i="1"/>
  <c r="M2877" i="1"/>
  <c r="M2878" i="1"/>
  <c r="M2880" i="1"/>
  <c r="M2884" i="1"/>
  <c r="M2885" i="1"/>
  <c r="M2888" i="1"/>
  <c r="M2889" i="1"/>
  <c r="M2890" i="1"/>
  <c r="M2892" i="1"/>
  <c r="M2893" i="1"/>
  <c r="M2894" i="1"/>
  <c r="M2896" i="1"/>
  <c r="M2900" i="1"/>
  <c r="M2901" i="1"/>
  <c r="M2904" i="1"/>
  <c r="M2905" i="1"/>
  <c r="M2906" i="1"/>
  <c r="M2908" i="1"/>
  <c r="M2909" i="1"/>
  <c r="M2910" i="1"/>
  <c r="M2912" i="1"/>
  <c r="M2916" i="1"/>
  <c r="M2917" i="1"/>
  <c r="M2920" i="1"/>
  <c r="M2921" i="1"/>
  <c r="M2922" i="1"/>
  <c r="M2924" i="1"/>
  <c r="M2925" i="1"/>
  <c r="N191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2031" i="1"/>
  <c r="N2032" i="1"/>
  <c r="N2033" i="1"/>
  <c r="N2034" i="1"/>
  <c r="N2035" i="1"/>
  <c r="N2036" i="1"/>
  <c r="N2037" i="1"/>
  <c r="N2038" i="1"/>
  <c r="N2039" i="1"/>
  <c r="N2040" i="1"/>
  <c r="N2041" i="1"/>
  <c r="N2042" i="1"/>
  <c r="N2043" i="1"/>
  <c r="N2044" i="1"/>
  <c r="N2045" i="1"/>
  <c r="N2046" i="1"/>
  <c r="N2047" i="1"/>
  <c r="N2048" i="1"/>
  <c r="N2049" i="1"/>
  <c r="N2050" i="1"/>
  <c r="N2051" i="1"/>
  <c r="N2052" i="1"/>
  <c r="N2053" i="1"/>
  <c r="N2054" i="1"/>
  <c r="N2055" i="1"/>
  <c r="N2056" i="1"/>
  <c r="N2057" i="1"/>
  <c r="N2058" i="1"/>
  <c r="N2059" i="1"/>
  <c r="N2060" i="1"/>
  <c r="N2061" i="1"/>
  <c r="N2062" i="1"/>
  <c r="N2063" i="1"/>
  <c r="N2064" i="1"/>
  <c r="N2065" i="1"/>
  <c r="N2066" i="1"/>
  <c r="N2067" i="1"/>
  <c r="N2068" i="1"/>
  <c r="N2069" i="1"/>
  <c r="N2070" i="1"/>
  <c r="N2071" i="1"/>
  <c r="N2072" i="1"/>
  <c r="N2073" i="1"/>
  <c r="N2074" i="1"/>
  <c r="N2075" i="1"/>
  <c r="N2076" i="1"/>
  <c r="N2077" i="1"/>
  <c r="N2078" i="1"/>
  <c r="N2079" i="1"/>
  <c r="N2080" i="1"/>
  <c r="N2081" i="1"/>
  <c r="N2082" i="1"/>
  <c r="N2083" i="1"/>
  <c r="N2084" i="1"/>
  <c r="N2085" i="1"/>
  <c r="N2086" i="1"/>
  <c r="N2087" i="1"/>
  <c r="N2088" i="1"/>
  <c r="N2089" i="1"/>
  <c r="N2090" i="1"/>
  <c r="N2091" i="1"/>
  <c r="N2092" i="1"/>
  <c r="N2093" i="1"/>
  <c r="N2094" i="1"/>
  <c r="N2095" i="1"/>
  <c r="N2096" i="1"/>
  <c r="N2097" i="1"/>
  <c r="N2098" i="1"/>
  <c r="N2099" i="1"/>
  <c r="N2100" i="1"/>
  <c r="N2101" i="1"/>
  <c r="N2102" i="1"/>
  <c r="N2103" i="1"/>
  <c r="N2104" i="1"/>
  <c r="N2105" i="1"/>
  <c r="N2106" i="1"/>
  <c r="N2107" i="1"/>
  <c r="N2108" i="1"/>
  <c r="N2109" i="1"/>
  <c r="N2110" i="1"/>
  <c r="N2111" i="1"/>
  <c r="N2112" i="1"/>
  <c r="N2113" i="1"/>
  <c r="N2114" i="1"/>
  <c r="N2115" i="1"/>
  <c r="N2116" i="1"/>
  <c r="N2117" i="1"/>
  <c r="N2118" i="1"/>
  <c r="N2119" i="1"/>
  <c r="N2120" i="1"/>
  <c r="N2121" i="1"/>
  <c r="N2122" i="1"/>
  <c r="N2123" i="1"/>
  <c r="N2124" i="1"/>
  <c r="N2125" i="1"/>
  <c r="N2126" i="1"/>
  <c r="N2127" i="1"/>
  <c r="N2128" i="1"/>
  <c r="N2129" i="1"/>
  <c r="N2130" i="1"/>
  <c r="N2131" i="1"/>
  <c r="N2132" i="1"/>
  <c r="N2133" i="1"/>
  <c r="N2134" i="1"/>
  <c r="N2135" i="1"/>
  <c r="N2136" i="1"/>
  <c r="N2137" i="1"/>
  <c r="N2138" i="1"/>
  <c r="N2139" i="1"/>
  <c r="N2140" i="1"/>
  <c r="N2141" i="1"/>
  <c r="N2142" i="1"/>
  <c r="N2143" i="1"/>
  <c r="N2144" i="1"/>
  <c r="N2145" i="1"/>
  <c r="N2146" i="1"/>
  <c r="N2147" i="1"/>
  <c r="N2148" i="1"/>
  <c r="N2149" i="1"/>
  <c r="N2150" i="1"/>
  <c r="N2151" i="1"/>
  <c r="N2152" i="1"/>
  <c r="N2153" i="1"/>
  <c r="N2154" i="1"/>
  <c r="N2155" i="1"/>
  <c r="N2156" i="1"/>
  <c r="N2157" i="1"/>
  <c r="N2158" i="1"/>
  <c r="N2159" i="1"/>
  <c r="N2160" i="1"/>
  <c r="N2161" i="1"/>
  <c r="N2162" i="1"/>
  <c r="N2163" i="1"/>
  <c r="N2164" i="1"/>
  <c r="N2165" i="1"/>
  <c r="N2166" i="1"/>
  <c r="N2167" i="1"/>
  <c r="N2168" i="1"/>
  <c r="N2169" i="1"/>
  <c r="N2170" i="1"/>
  <c r="N2171" i="1"/>
  <c r="N2172" i="1"/>
  <c r="N2173" i="1"/>
  <c r="N2174" i="1"/>
  <c r="N2175" i="1"/>
  <c r="N2176" i="1"/>
  <c r="N2177" i="1"/>
  <c r="N2178" i="1"/>
  <c r="N2179" i="1"/>
  <c r="N2180" i="1"/>
  <c r="N2181" i="1"/>
  <c r="N2182" i="1"/>
  <c r="N2183" i="1"/>
  <c r="N2184" i="1"/>
  <c r="N2185" i="1"/>
  <c r="N2186" i="1"/>
  <c r="N2187" i="1"/>
  <c r="N2188" i="1"/>
  <c r="N2189" i="1"/>
  <c r="N2190" i="1"/>
  <c r="N2191" i="1"/>
  <c r="N2192" i="1"/>
  <c r="N2193" i="1"/>
  <c r="N2194" i="1"/>
  <c r="N2195" i="1"/>
  <c r="N2196" i="1"/>
  <c r="N2197" i="1"/>
  <c r="N2198" i="1"/>
  <c r="N2199" i="1"/>
  <c r="N2200" i="1"/>
  <c r="N2201" i="1"/>
  <c r="N2202" i="1"/>
  <c r="N2203" i="1"/>
  <c r="N2204" i="1"/>
  <c r="N2205" i="1"/>
  <c r="N2206" i="1"/>
  <c r="N2207" i="1"/>
  <c r="N2208" i="1"/>
  <c r="N2209" i="1"/>
  <c r="N2210" i="1"/>
  <c r="N2211" i="1"/>
  <c r="N2212" i="1"/>
  <c r="N2213" i="1"/>
  <c r="N2214" i="1"/>
  <c r="N2215" i="1"/>
  <c r="N2216" i="1"/>
  <c r="N2217" i="1"/>
  <c r="N2218" i="1"/>
  <c r="N2219" i="1"/>
  <c r="N2220" i="1"/>
  <c r="N2221" i="1"/>
  <c r="N2222" i="1"/>
  <c r="N2223" i="1"/>
  <c r="N2224" i="1"/>
  <c r="N2225" i="1"/>
  <c r="N2226" i="1"/>
  <c r="N2227" i="1"/>
  <c r="N2228" i="1"/>
  <c r="N2229" i="1"/>
  <c r="N2230" i="1"/>
  <c r="N2231" i="1"/>
  <c r="N2232" i="1"/>
  <c r="N2233" i="1"/>
  <c r="N2234" i="1"/>
  <c r="N2235" i="1"/>
  <c r="N2236" i="1"/>
  <c r="N2237" i="1"/>
  <c r="N2238" i="1"/>
  <c r="N2239" i="1"/>
  <c r="N2240" i="1"/>
  <c r="N2241" i="1"/>
  <c r="N2242" i="1"/>
  <c r="N2243" i="1"/>
  <c r="N2244" i="1"/>
  <c r="N2245" i="1"/>
  <c r="N2246" i="1"/>
  <c r="N2247" i="1"/>
  <c r="N2248" i="1"/>
  <c r="N2249" i="1"/>
  <c r="N2250" i="1"/>
  <c r="N2251" i="1"/>
  <c r="N2252" i="1"/>
  <c r="N2253" i="1"/>
  <c r="N2254" i="1"/>
  <c r="N2255" i="1"/>
  <c r="N2256" i="1"/>
  <c r="N2257" i="1"/>
  <c r="N2258" i="1"/>
  <c r="N2259" i="1"/>
  <c r="N2260" i="1"/>
  <c r="N2261" i="1"/>
  <c r="N2262" i="1"/>
  <c r="N2263" i="1"/>
  <c r="N2264" i="1"/>
  <c r="N2265" i="1"/>
  <c r="N2266" i="1"/>
  <c r="N2267" i="1"/>
  <c r="N2268" i="1"/>
  <c r="N2269" i="1"/>
  <c r="N2270" i="1"/>
  <c r="N2271" i="1"/>
  <c r="N2272" i="1"/>
  <c r="N2273" i="1"/>
  <c r="N2274" i="1"/>
  <c r="N2275" i="1"/>
  <c r="N2276" i="1"/>
  <c r="N2277" i="1"/>
  <c r="N2278" i="1"/>
  <c r="N2279" i="1"/>
  <c r="N2280" i="1"/>
  <c r="N2281" i="1"/>
  <c r="N2282" i="1"/>
  <c r="N2283" i="1"/>
  <c r="N2284" i="1"/>
  <c r="N2285" i="1"/>
  <c r="N2286" i="1"/>
  <c r="N2287" i="1"/>
  <c r="N2288" i="1"/>
  <c r="N2289" i="1"/>
  <c r="N2290" i="1"/>
  <c r="N2291" i="1"/>
  <c r="N2292" i="1"/>
  <c r="N2293" i="1"/>
  <c r="N2294" i="1"/>
  <c r="N2295" i="1"/>
  <c r="N2296" i="1"/>
  <c r="N2297" i="1"/>
  <c r="N2298" i="1"/>
  <c r="N2299" i="1"/>
  <c r="N2300" i="1"/>
  <c r="N2301" i="1"/>
  <c r="N2302" i="1"/>
  <c r="N2303" i="1"/>
  <c r="N2304" i="1"/>
  <c r="N2305" i="1"/>
  <c r="N2306" i="1"/>
  <c r="N2307" i="1"/>
  <c r="N2308" i="1"/>
  <c r="N2309" i="1"/>
  <c r="N2310" i="1"/>
  <c r="N2311" i="1"/>
  <c r="N2312" i="1"/>
  <c r="N2313" i="1"/>
  <c r="N2314" i="1"/>
  <c r="N2315" i="1"/>
  <c r="N2316" i="1"/>
  <c r="N2317" i="1"/>
  <c r="N2318" i="1"/>
  <c r="N2319" i="1"/>
  <c r="N2320" i="1"/>
  <c r="N2321" i="1"/>
  <c r="N2322" i="1"/>
  <c r="N2323" i="1"/>
  <c r="N2324" i="1"/>
  <c r="N2325" i="1"/>
  <c r="N2326" i="1"/>
  <c r="N2327" i="1"/>
  <c r="N2328" i="1"/>
  <c r="N2329" i="1"/>
  <c r="N2330" i="1"/>
  <c r="N2331" i="1"/>
  <c r="N2332" i="1"/>
  <c r="N2333" i="1"/>
  <c r="N2334" i="1"/>
  <c r="N2335" i="1"/>
  <c r="N2336" i="1"/>
  <c r="N2337" i="1"/>
  <c r="N2338" i="1"/>
  <c r="N2339" i="1"/>
  <c r="N2340" i="1"/>
  <c r="N2341" i="1"/>
  <c r="N2342" i="1"/>
  <c r="N2343" i="1"/>
  <c r="N2344" i="1"/>
  <c r="N2345" i="1"/>
  <c r="N2346" i="1"/>
  <c r="N2347" i="1"/>
  <c r="N2348" i="1"/>
  <c r="N2349" i="1"/>
  <c r="N2350" i="1"/>
  <c r="N2351" i="1"/>
  <c r="N2352" i="1"/>
  <c r="N2353" i="1"/>
  <c r="N2354" i="1"/>
  <c r="N2355" i="1"/>
  <c r="N2356" i="1"/>
  <c r="N2357" i="1"/>
  <c r="N2358" i="1"/>
  <c r="N2359" i="1"/>
  <c r="N2360" i="1"/>
  <c r="N2361" i="1"/>
  <c r="N2362" i="1"/>
  <c r="N2363" i="1"/>
  <c r="N2364" i="1"/>
  <c r="N2365" i="1"/>
  <c r="N2366" i="1"/>
  <c r="N2367" i="1"/>
  <c r="N2368" i="1"/>
  <c r="N2369" i="1"/>
  <c r="N2370" i="1"/>
  <c r="N2371" i="1"/>
  <c r="N2372" i="1"/>
  <c r="N2373" i="1"/>
  <c r="N2374" i="1"/>
  <c r="N2375" i="1"/>
  <c r="N2376" i="1"/>
  <c r="N2377" i="1"/>
  <c r="N2378" i="1"/>
  <c r="N2379" i="1"/>
  <c r="N2380" i="1"/>
  <c r="N2381" i="1"/>
  <c r="N2382" i="1"/>
  <c r="N2383" i="1"/>
  <c r="N2384" i="1"/>
  <c r="N2385" i="1"/>
  <c r="N2386" i="1"/>
  <c r="N2387" i="1"/>
  <c r="N2388" i="1"/>
  <c r="N2389" i="1"/>
  <c r="N2390" i="1"/>
  <c r="N2391" i="1"/>
  <c r="N2392" i="1"/>
  <c r="N2393" i="1"/>
  <c r="N2394" i="1"/>
  <c r="N2395" i="1"/>
  <c r="N2396" i="1"/>
  <c r="N2397" i="1"/>
  <c r="N2398" i="1"/>
  <c r="N2399" i="1"/>
  <c r="N2400" i="1"/>
  <c r="N2401" i="1"/>
  <c r="N2402" i="1"/>
  <c r="N2403" i="1"/>
  <c r="N2404" i="1"/>
  <c r="N2405" i="1"/>
  <c r="N2406" i="1"/>
  <c r="N2407" i="1"/>
  <c r="N2408" i="1"/>
  <c r="N2409" i="1"/>
  <c r="N2410" i="1"/>
  <c r="N2411" i="1"/>
  <c r="N2412" i="1"/>
  <c r="N2413" i="1"/>
  <c r="N2414" i="1"/>
  <c r="N2415" i="1"/>
  <c r="N2416" i="1"/>
  <c r="N2417" i="1"/>
  <c r="N2418" i="1"/>
  <c r="N2419" i="1"/>
  <c r="N2420" i="1"/>
  <c r="N2421" i="1"/>
  <c r="N2422" i="1"/>
  <c r="N2423" i="1"/>
  <c r="N2424" i="1"/>
  <c r="N2425" i="1"/>
  <c r="N2426" i="1"/>
  <c r="N2427" i="1"/>
  <c r="N2428" i="1"/>
  <c r="N2429" i="1"/>
  <c r="N2430" i="1"/>
  <c r="N2431" i="1"/>
  <c r="N2432" i="1"/>
  <c r="N2433" i="1"/>
  <c r="N2434" i="1"/>
  <c r="N2435" i="1"/>
  <c r="N2436" i="1"/>
  <c r="N2437" i="1"/>
  <c r="N2438" i="1"/>
  <c r="N2439" i="1"/>
  <c r="N2440" i="1"/>
  <c r="N2441" i="1"/>
  <c r="N2442" i="1"/>
  <c r="N2443" i="1"/>
  <c r="N2444" i="1"/>
  <c r="N2445" i="1"/>
  <c r="N2446" i="1"/>
  <c r="N2447" i="1"/>
  <c r="N2448" i="1"/>
  <c r="N2449" i="1"/>
  <c r="N2450" i="1"/>
  <c r="N2451" i="1"/>
  <c r="N2452" i="1"/>
  <c r="N2453" i="1"/>
  <c r="N2454" i="1"/>
  <c r="N2455" i="1"/>
  <c r="N2456" i="1"/>
  <c r="N2457" i="1"/>
  <c r="N2458" i="1"/>
  <c r="N2459" i="1"/>
  <c r="N2460" i="1"/>
  <c r="N2461" i="1"/>
  <c r="N2462" i="1"/>
  <c r="N2463" i="1"/>
  <c r="N2464" i="1"/>
  <c r="N2465" i="1"/>
  <c r="N2466" i="1"/>
  <c r="N2467" i="1"/>
  <c r="N2468" i="1"/>
  <c r="N2469" i="1"/>
  <c r="N2470" i="1"/>
  <c r="N2471" i="1"/>
  <c r="N2472" i="1"/>
  <c r="N2473" i="1"/>
  <c r="N2474" i="1"/>
  <c r="N2475" i="1"/>
  <c r="N2476" i="1"/>
  <c r="N2477" i="1"/>
  <c r="N2478" i="1"/>
  <c r="N2479" i="1"/>
  <c r="N2480" i="1"/>
  <c r="N2481" i="1"/>
  <c r="N2482" i="1"/>
  <c r="N2483" i="1"/>
  <c r="N2484" i="1"/>
  <c r="N2485" i="1"/>
  <c r="N2486" i="1"/>
  <c r="N2487" i="1"/>
  <c r="N2488" i="1"/>
  <c r="N2489" i="1"/>
  <c r="N2490" i="1"/>
  <c r="N2491" i="1"/>
  <c r="N2492" i="1"/>
  <c r="N2493" i="1"/>
  <c r="N2494" i="1"/>
  <c r="N2495" i="1"/>
  <c r="N2496" i="1"/>
  <c r="N2497" i="1"/>
  <c r="N2498" i="1"/>
  <c r="N2499" i="1"/>
  <c r="N2500" i="1"/>
  <c r="N2501" i="1"/>
  <c r="N2502" i="1"/>
  <c r="N2503" i="1"/>
  <c r="N2504" i="1"/>
  <c r="N2505" i="1"/>
  <c r="N2506" i="1"/>
  <c r="N2507" i="1"/>
  <c r="N2508" i="1"/>
  <c r="N2509" i="1"/>
  <c r="N2510" i="1"/>
  <c r="N2511" i="1"/>
  <c r="N2512" i="1"/>
  <c r="N2513" i="1"/>
  <c r="N2514" i="1"/>
  <c r="N2515" i="1"/>
  <c r="N2516" i="1"/>
  <c r="N2517" i="1"/>
  <c r="N2518" i="1"/>
  <c r="N2519" i="1"/>
  <c r="N2520" i="1"/>
  <c r="N2521" i="1"/>
  <c r="N2522" i="1"/>
  <c r="N2523" i="1"/>
  <c r="N2524" i="1"/>
  <c r="N2525" i="1"/>
  <c r="N2526" i="1"/>
  <c r="N2527" i="1"/>
  <c r="N2528" i="1"/>
  <c r="N2529" i="1"/>
  <c r="N2530" i="1"/>
  <c r="N2531" i="1"/>
  <c r="N2532" i="1"/>
  <c r="N2533" i="1"/>
  <c r="N2534" i="1"/>
  <c r="N2535" i="1"/>
  <c r="N2536" i="1"/>
  <c r="N2537" i="1"/>
  <c r="N2538" i="1"/>
  <c r="N2539" i="1"/>
  <c r="N2540" i="1"/>
  <c r="N2541" i="1"/>
  <c r="N2542" i="1"/>
  <c r="N2543" i="1"/>
  <c r="N2544" i="1"/>
  <c r="N2545" i="1"/>
  <c r="N2546" i="1"/>
  <c r="N2547" i="1"/>
  <c r="N2548" i="1"/>
  <c r="N2549" i="1"/>
  <c r="N2550" i="1"/>
  <c r="N2551" i="1"/>
  <c r="N2552" i="1"/>
  <c r="N2553" i="1"/>
  <c r="N2554" i="1"/>
  <c r="N2555" i="1"/>
  <c r="N2556" i="1"/>
  <c r="N2557" i="1"/>
  <c r="N2558" i="1"/>
  <c r="N2559" i="1"/>
  <c r="N2560" i="1"/>
  <c r="N2561" i="1"/>
  <c r="N2562" i="1"/>
  <c r="N2563" i="1"/>
  <c r="N2564" i="1"/>
  <c r="N2565" i="1"/>
  <c r="N2566" i="1"/>
  <c r="N2567" i="1"/>
  <c r="N2568" i="1"/>
  <c r="N2569" i="1"/>
  <c r="N2570" i="1"/>
  <c r="N2571" i="1"/>
  <c r="N2572" i="1"/>
  <c r="N2573" i="1"/>
  <c r="N2574" i="1"/>
  <c r="N2575" i="1"/>
  <c r="N2576" i="1"/>
  <c r="N2577" i="1"/>
  <c r="N2578" i="1"/>
  <c r="N2579" i="1"/>
  <c r="N2580" i="1"/>
  <c r="N2581" i="1"/>
  <c r="N2582" i="1"/>
  <c r="N2583" i="1"/>
  <c r="N2584" i="1"/>
  <c r="N2585" i="1"/>
  <c r="N2586" i="1"/>
  <c r="N2587" i="1"/>
  <c r="N2588" i="1"/>
  <c r="N2589" i="1"/>
  <c r="N2590" i="1"/>
  <c r="N2591" i="1"/>
  <c r="N2592" i="1"/>
  <c r="N2593" i="1"/>
  <c r="N2594" i="1"/>
  <c r="N2595" i="1"/>
  <c r="N2596" i="1"/>
  <c r="N2597" i="1"/>
  <c r="N2598" i="1"/>
  <c r="N2599" i="1"/>
  <c r="N2600" i="1"/>
  <c r="N2601" i="1"/>
  <c r="N2602" i="1"/>
  <c r="N2603" i="1"/>
  <c r="N2604" i="1"/>
  <c r="N2605" i="1"/>
  <c r="N2606" i="1"/>
  <c r="N2607" i="1"/>
  <c r="N2608" i="1"/>
  <c r="N2609" i="1"/>
  <c r="N2610" i="1"/>
  <c r="N2611" i="1"/>
  <c r="N2612" i="1"/>
  <c r="N2613" i="1"/>
  <c r="N2614" i="1"/>
  <c r="N2615" i="1"/>
  <c r="N2616" i="1"/>
  <c r="N2617" i="1"/>
  <c r="N2618" i="1"/>
  <c r="N2619" i="1"/>
  <c r="N2620" i="1"/>
  <c r="N2621" i="1"/>
  <c r="N2622" i="1"/>
  <c r="N2623" i="1"/>
  <c r="N2624" i="1"/>
  <c r="N2625" i="1"/>
  <c r="N2626" i="1"/>
  <c r="N2627" i="1"/>
  <c r="N2628" i="1"/>
  <c r="N2629" i="1"/>
  <c r="N2630" i="1"/>
  <c r="N2631" i="1"/>
  <c r="N2632" i="1"/>
  <c r="N2633" i="1"/>
  <c r="N2634" i="1"/>
  <c r="N2635" i="1"/>
  <c r="N2636" i="1"/>
  <c r="N2637" i="1"/>
  <c r="N2638" i="1"/>
  <c r="N2639" i="1"/>
  <c r="N2640" i="1"/>
  <c r="N2641" i="1"/>
  <c r="N2642" i="1"/>
  <c r="N2643" i="1"/>
  <c r="N2644" i="1"/>
  <c r="N2645" i="1"/>
  <c r="N2646" i="1"/>
  <c r="N2647" i="1"/>
  <c r="N2648" i="1"/>
  <c r="N2649" i="1"/>
  <c r="N2650" i="1"/>
  <c r="N2651" i="1"/>
  <c r="N2652" i="1"/>
  <c r="N2653" i="1"/>
  <c r="N2654" i="1"/>
  <c r="N2655" i="1"/>
  <c r="N2656" i="1"/>
  <c r="N2657" i="1"/>
  <c r="N2658" i="1"/>
  <c r="N2659" i="1"/>
  <c r="N2660" i="1"/>
  <c r="N2661" i="1"/>
  <c r="N2662" i="1"/>
  <c r="N2663" i="1"/>
  <c r="N2664" i="1"/>
  <c r="N2665" i="1"/>
  <c r="N2666" i="1"/>
  <c r="N2667" i="1"/>
  <c r="N2668" i="1"/>
  <c r="N2669" i="1"/>
  <c r="N2670" i="1"/>
  <c r="N2671" i="1"/>
  <c r="N2672" i="1"/>
  <c r="N2673" i="1"/>
  <c r="N2674" i="1"/>
  <c r="N2675" i="1"/>
  <c r="N2676" i="1"/>
  <c r="N2677" i="1"/>
  <c r="N2678" i="1"/>
  <c r="N2679" i="1"/>
  <c r="N2680" i="1"/>
  <c r="N2681" i="1"/>
  <c r="N2682" i="1"/>
  <c r="N2683" i="1"/>
  <c r="N2684" i="1"/>
  <c r="N2685" i="1"/>
  <c r="N2686" i="1"/>
  <c r="N2687" i="1"/>
  <c r="N2688" i="1"/>
  <c r="N2689" i="1"/>
  <c r="N2690" i="1"/>
  <c r="N2691" i="1"/>
  <c r="N2692" i="1"/>
  <c r="N2693" i="1"/>
  <c r="N2694" i="1"/>
  <c r="N2695" i="1"/>
  <c r="N2696" i="1"/>
  <c r="N2697" i="1"/>
  <c r="N2698" i="1"/>
  <c r="N2699" i="1"/>
  <c r="N2700" i="1"/>
  <c r="N2701" i="1"/>
  <c r="N2702" i="1"/>
  <c r="N2703" i="1"/>
  <c r="N2704" i="1"/>
  <c r="N2705" i="1"/>
  <c r="N2706" i="1"/>
  <c r="N2707" i="1"/>
  <c r="N2708" i="1"/>
  <c r="N2709" i="1"/>
  <c r="N2710" i="1"/>
  <c r="N2711" i="1"/>
  <c r="N2712" i="1"/>
  <c r="N2713" i="1"/>
  <c r="N2714" i="1"/>
  <c r="N2715" i="1"/>
  <c r="N2716" i="1"/>
  <c r="N2717" i="1"/>
  <c r="N2718" i="1"/>
  <c r="N2719" i="1"/>
  <c r="N2720" i="1"/>
  <c r="N2721" i="1"/>
  <c r="N2722" i="1"/>
  <c r="N2723" i="1"/>
  <c r="N2724" i="1"/>
  <c r="N2725" i="1"/>
  <c r="N2726" i="1"/>
  <c r="N2727" i="1"/>
  <c r="N2728" i="1"/>
  <c r="N2729" i="1"/>
  <c r="N2730" i="1"/>
  <c r="N2731" i="1"/>
  <c r="N2732" i="1"/>
  <c r="N2733" i="1"/>
  <c r="N2734" i="1"/>
  <c r="N2735" i="1"/>
  <c r="N2736" i="1"/>
  <c r="N2737" i="1"/>
  <c r="N2738" i="1"/>
  <c r="N2739" i="1"/>
  <c r="N2740" i="1"/>
  <c r="N2741" i="1"/>
  <c r="N2742" i="1"/>
  <c r="N2743" i="1"/>
  <c r="N2744" i="1"/>
  <c r="N2745" i="1"/>
  <c r="N2746" i="1"/>
  <c r="N2747" i="1"/>
  <c r="N2748" i="1"/>
  <c r="N2749" i="1"/>
  <c r="N2750" i="1"/>
  <c r="N2751" i="1"/>
  <c r="N2752" i="1"/>
  <c r="N2753" i="1"/>
  <c r="N2754" i="1"/>
  <c r="N2755" i="1"/>
  <c r="N2756" i="1"/>
  <c r="N2757" i="1"/>
  <c r="N2758" i="1"/>
  <c r="N2759" i="1"/>
  <c r="N2760" i="1"/>
  <c r="N2761" i="1"/>
  <c r="N2762" i="1"/>
  <c r="N2763" i="1"/>
  <c r="N2764" i="1"/>
  <c r="N2765" i="1"/>
  <c r="N2766" i="1"/>
  <c r="N2767" i="1"/>
  <c r="N2768" i="1"/>
  <c r="N2769" i="1"/>
  <c r="N2770" i="1"/>
  <c r="N2771" i="1"/>
  <c r="N2772" i="1"/>
  <c r="N2773" i="1"/>
  <c r="N2774" i="1"/>
  <c r="N2775" i="1"/>
  <c r="N2776" i="1"/>
  <c r="N2777" i="1"/>
  <c r="N2778" i="1"/>
  <c r="N2779" i="1"/>
  <c r="N2780" i="1"/>
  <c r="N2781" i="1"/>
  <c r="N2782" i="1"/>
  <c r="N2783" i="1"/>
  <c r="N2784" i="1"/>
  <c r="N2785" i="1"/>
  <c r="N2786" i="1"/>
  <c r="N2787" i="1"/>
  <c r="N2788" i="1"/>
  <c r="N2789" i="1"/>
  <c r="N2790" i="1"/>
  <c r="N2791" i="1"/>
  <c r="N2792" i="1"/>
  <c r="N2793" i="1"/>
  <c r="N2794" i="1"/>
  <c r="N2795" i="1"/>
  <c r="N2796" i="1"/>
  <c r="N2797" i="1"/>
  <c r="N2798" i="1"/>
  <c r="N2799" i="1"/>
  <c r="N2800" i="1"/>
  <c r="N2801" i="1"/>
  <c r="N2802" i="1"/>
  <c r="N2803" i="1"/>
  <c r="N2804" i="1"/>
  <c r="N2805" i="1"/>
  <c r="N2806" i="1"/>
  <c r="N2807" i="1"/>
  <c r="N2808" i="1"/>
  <c r="N2809" i="1"/>
  <c r="N2810" i="1"/>
  <c r="N2811" i="1"/>
  <c r="N2812" i="1"/>
  <c r="N2813" i="1"/>
  <c r="N2814" i="1"/>
  <c r="N2815" i="1"/>
  <c r="N2816" i="1"/>
  <c r="N2817" i="1"/>
  <c r="N2818" i="1"/>
  <c r="N2819" i="1"/>
  <c r="N2820" i="1"/>
  <c r="N2821" i="1"/>
  <c r="N2822" i="1"/>
  <c r="N2823" i="1"/>
  <c r="N2824" i="1"/>
  <c r="N2825" i="1"/>
  <c r="N2826" i="1"/>
  <c r="N2827" i="1"/>
  <c r="N2828" i="1"/>
  <c r="N2829" i="1"/>
  <c r="N2830" i="1"/>
  <c r="N2831" i="1"/>
  <c r="N2832" i="1"/>
  <c r="N2833" i="1"/>
  <c r="N2834" i="1"/>
  <c r="N2835" i="1"/>
  <c r="N2836" i="1"/>
  <c r="N2837" i="1"/>
  <c r="N2838" i="1"/>
  <c r="N2839" i="1"/>
  <c r="N2840" i="1"/>
  <c r="N2841" i="1"/>
  <c r="N2842" i="1"/>
  <c r="N2843" i="1"/>
  <c r="N2844" i="1"/>
  <c r="N2845" i="1"/>
  <c r="N2846" i="1"/>
  <c r="N2847" i="1"/>
  <c r="N2848" i="1"/>
  <c r="N2849" i="1"/>
  <c r="N2850" i="1"/>
  <c r="N2851" i="1"/>
  <c r="N2852" i="1"/>
  <c r="N2853" i="1"/>
  <c r="N2854" i="1"/>
  <c r="N2855" i="1"/>
  <c r="N2856" i="1"/>
  <c r="N2857" i="1"/>
  <c r="N2858" i="1"/>
  <c r="N2859" i="1"/>
  <c r="N2860" i="1"/>
  <c r="N2861" i="1"/>
  <c r="N2862" i="1"/>
  <c r="N2863" i="1"/>
  <c r="N2864" i="1"/>
  <c r="N2865" i="1"/>
  <c r="N2866" i="1"/>
  <c r="N2867" i="1"/>
  <c r="N2868" i="1"/>
  <c r="N2869" i="1"/>
  <c r="N2870" i="1"/>
  <c r="N2871" i="1"/>
  <c r="N2872" i="1"/>
  <c r="N2873" i="1"/>
  <c r="N2874" i="1"/>
  <c r="N2875" i="1"/>
  <c r="N2876" i="1"/>
  <c r="N2877" i="1"/>
  <c r="N2878" i="1"/>
  <c r="N2879" i="1"/>
  <c r="N2880" i="1"/>
  <c r="N2881" i="1"/>
  <c r="N2882" i="1"/>
  <c r="N2883" i="1"/>
  <c r="N2884" i="1"/>
  <c r="N2885" i="1"/>
  <c r="N2886" i="1"/>
  <c r="N2887" i="1"/>
  <c r="N2888" i="1"/>
  <c r="N2889" i="1"/>
  <c r="N2890" i="1"/>
  <c r="N2891" i="1"/>
  <c r="N2892" i="1"/>
  <c r="N2893" i="1"/>
  <c r="N2894" i="1"/>
  <c r="N2895" i="1"/>
  <c r="N2896" i="1"/>
  <c r="N2897" i="1"/>
  <c r="N2898" i="1"/>
  <c r="N2899" i="1"/>
  <c r="N2900" i="1"/>
  <c r="N2901" i="1"/>
  <c r="N2902" i="1"/>
  <c r="N2903" i="1"/>
  <c r="N2904" i="1"/>
  <c r="N2905" i="1"/>
  <c r="N2906" i="1"/>
  <c r="N2907" i="1"/>
  <c r="N2908" i="1"/>
  <c r="N2909" i="1"/>
  <c r="N2910" i="1"/>
  <c r="N2911" i="1"/>
  <c r="N2912" i="1"/>
  <c r="N2913" i="1"/>
  <c r="N2914" i="1"/>
  <c r="N2915" i="1"/>
  <c r="N2916" i="1"/>
  <c r="N2917" i="1"/>
  <c r="N2918" i="1"/>
  <c r="N2919" i="1"/>
  <c r="N2920" i="1"/>
  <c r="N2921" i="1"/>
  <c r="N2922" i="1"/>
  <c r="N2923" i="1"/>
  <c r="N2924" i="1"/>
  <c r="N2925" i="1"/>
  <c r="B18" i="24" l="1"/>
  <c r="B24" i="24"/>
  <c r="B27" i="24"/>
  <c r="B25" i="24"/>
  <c r="B31" i="24"/>
  <c r="B30" i="24"/>
  <c r="B32" i="24"/>
  <c r="B34" i="24"/>
  <c r="B33" i="24"/>
  <c r="B26" i="24"/>
  <c r="B28" i="24"/>
  <c r="B29" i="24"/>
  <c r="B35" i="24" l="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L1876" i="1"/>
  <c r="L1877"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4" i="1"/>
  <c r="L1905" i="1"/>
  <c r="L1906" i="1"/>
  <c r="L1907" i="1"/>
  <c r="L1908" i="1"/>
  <c r="L1909" i="1"/>
  <c r="L1910" i="1"/>
  <c r="L1911" i="1"/>
  <c r="L1912" i="1"/>
  <c r="L1913" i="1"/>
  <c r="L1914" i="1"/>
  <c r="L1915" i="1"/>
  <c r="M1876" i="1"/>
  <c r="M1877" i="1"/>
  <c r="M1878" i="1"/>
  <c r="M1879" i="1"/>
  <c r="M1880" i="1"/>
  <c r="M1881" i="1"/>
  <c r="M1882" i="1"/>
  <c r="M1883" i="1"/>
  <c r="M1884" i="1"/>
  <c r="M1885" i="1"/>
  <c r="M1886" i="1"/>
  <c r="M1887" i="1"/>
  <c r="M1888" i="1"/>
  <c r="M1889" i="1"/>
  <c r="M1890" i="1"/>
  <c r="M1891" i="1"/>
  <c r="M1892" i="1"/>
  <c r="M1893" i="1"/>
  <c r="M1894" i="1"/>
  <c r="M1895" i="1"/>
  <c r="M1896" i="1"/>
  <c r="M1897" i="1"/>
  <c r="M1898" i="1"/>
  <c r="M1899" i="1"/>
  <c r="M1900" i="1"/>
  <c r="M1901" i="1"/>
  <c r="M1902" i="1"/>
  <c r="M1903" i="1"/>
  <c r="M1904" i="1"/>
  <c r="M1905" i="1"/>
  <c r="M1906" i="1"/>
  <c r="M1907" i="1"/>
  <c r="M1908" i="1"/>
  <c r="M1909" i="1"/>
  <c r="M1910" i="1"/>
  <c r="M1911" i="1"/>
  <c r="M1912" i="1"/>
  <c r="M1913" i="1"/>
  <c r="M1914" i="1"/>
  <c r="M1915" i="1"/>
  <c r="N187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J3" i="1" l="1"/>
  <c r="K3" i="1"/>
  <c r="L3" i="1"/>
  <c r="M3" i="1" s="1"/>
  <c r="N3" i="1"/>
  <c r="J4" i="1"/>
  <c r="K4" i="1"/>
  <c r="L4" i="1"/>
  <c r="M4" i="1" s="1"/>
  <c r="N4" i="1"/>
  <c r="J5" i="1"/>
  <c r="K5" i="1"/>
  <c r="L5" i="1"/>
  <c r="M5" i="1" s="1"/>
  <c r="N5" i="1"/>
  <c r="J6" i="1"/>
  <c r="K6" i="1"/>
  <c r="L6" i="1"/>
  <c r="M6" i="1" s="1"/>
  <c r="N6" i="1"/>
  <c r="J7" i="1"/>
  <c r="K7" i="1"/>
  <c r="L7" i="1"/>
  <c r="M7" i="1" s="1"/>
  <c r="N7" i="1"/>
  <c r="J8" i="1"/>
  <c r="K8" i="1"/>
  <c r="L8" i="1"/>
  <c r="M8" i="1" s="1"/>
  <c r="N8" i="1"/>
  <c r="J9" i="1"/>
  <c r="K9" i="1"/>
  <c r="L9" i="1"/>
  <c r="M9" i="1" s="1"/>
  <c r="N9" i="1"/>
  <c r="J10" i="1"/>
  <c r="K10" i="1"/>
  <c r="L10" i="1"/>
  <c r="M10" i="1" s="1"/>
  <c r="N10" i="1"/>
  <c r="J11" i="1"/>
  <c r="K11" i="1"/>
  <c r="L11" i="1"/>
  <c r="M11" i="1" s="1"/>
  <c r="N11" i="1"/>
  <c r="J12" i="1"/>
  <c r="K12" i="1"/>
  <c r="L12" i="1"/>
  <c r="M12" i="1" s="1"/>
  <c r="N12" i="1"/>
  <c r="J13" i="1"/>
  <c r="K13" i="1"/>
  <c r="L13" i="1"/>
  <c r="M13" i="1" s="1"/>
  <c r="N13" i="1"/>
  <c r="J14" i="1"/>
  <c r="K14" i="1"/>
  <c r="L14" i="1"/>
  <c r="M14" i="1" s="1"/>
  <c r="N14" i="1"/>
  <c r="J15" i="1"/>
  <c r="K15" i="1"/>
  <c r="L15" i="1"/>
  <c r="M15" i="1" s="1"/>
  <c r="N15" i="1"/>
  <c r="J16" i="1"/>
  <c r="K16" i="1"/>
  <c r="L16" i="1"/>
  <c r="M16" i="1" s="1"/>
  <c r="N16" i="1"/>
  <c r="J17" i="1"/>
  <c r="K17" i="1"/>
  <c r="L17" i="1"/>
  <c r="M17" i="1" s="1"/>
  <c r="N17" i="1"/>
  <c r="J18" i="1"/>
  <c r="K18" i="1"/>
  <c r="L18" i="1"/>
  <c r="M18" i="1" s="1"/>
  <c r="N18" i="1"/>
  <c r="J19" i="1"/>
  <c r="K19" i="1"/>
  <c r="L19" i="1"/>
  <c r="M19" i="1" s="1"/>
  <c r="N19" i="1"/>
  <c r="J20" i="1"/>
  <c r="K20" i="1"/>
  <c r="L20" i="1"/>
  <c r="M20" i="1" s="1"/>
  <c r="N20" i="1"/>
  <c r="J21" i="1"/>
  <c r="K21" i="1"/>
  <c r="L21" i="1"/>
  <c r="M21" i="1" s="1"/>
  <c r="N21" i="1"/>
  <c r="J22" i="1"/>
  <c r="K22" i="1"/>
  <c r="L22" i="1"/>
  <c r="M22" i="1" s="1"/>
  <c r="N22" i="1"/>
  <c r="J23" i="1"/>
  <c r="K23" i="1"/>
  <c r="L23" i="1"/>
  <c r="M23" i="1" s="1"/>
  <c r="N23" i="1"/>
  <c r="J24" i="1"/>
  <c r="K24" i="1"/>
  <c r="L24" i="1"/>
  <c r="M24" i="1" s="1"/>
  <c r="N24" i="1"/>
  <c r="J25" i="1"/>
  <c r="K25" i="1"/>
  <c r="L25" i="1"/>
  <c r="M25" i="1" s="1"/>
  <c r="N25" i="1"/>
  <c r="J26" i="1"/>
  <c r="K26" i="1"/>
  <c r="L26" i="1"/>
  <c r="M26" i="1" s="1"/>
  <c r="N26" i="1"/>
  <c r="J27" i="1"/>
  <c r="K27" i="1"/>
  <c r="L27" i="1"/>
  <c r="M27" i="1" s="1"/>
  <c r="N27" i="1"/>
  <c r="J28" i="1"/>
  <c r="K28" i="1"/>
  <c r="L28" i="1"/>
  <c r="M28" i="1" s="1"/>
  <c r="N28" i="1"/>
  <c r="J29" i="1"/>
  <c r="K29" i="1"/>
  <c r="L29" i="1"/>
  <c r="M29" i="1" s="1"/>
  <c r="N29" i="1"/>
  <c r="J30" i="1"/>
  <c r="K30" i="1"/>
  <c r="L30" i="1"/>
  <c r="M30" i="1" s="1"/>
  <c r="N30" i="1"/>
  <c r="J31" i="1"/>
  <c r="K31" i="1"/>
  <c r="L31" i="1"/>
  <c r="M31" i="1" s="1"/>
  <c r="N31" i="1"/>
  <c r="J32" i="1"/>
  <c r="K32" i="1"/>
  <c r="L32" i="1"/>
  <c r="M32" i="1" s="1"/>
  <c r="N32" i="1"/>
  <c r="J33" i="1"/>
  <c r="K33" i="1"/>
  <c r="L33" i="1"/>
  <c r="M33" i="1" s="1"/>
  <c r="N33" i="1"/>
  <c r="J34" i="1"/>
  <c r="K34" i="1"/>
  <c r="L34" i="1"/>
  <c r="M34" i="1" s="1"/>
  <c r="N34" i="1"/>
  <c r="J35" i="1"/>
  <c r="K35" i="1"/>
  <c r="L35" i="1"/>
  <c r="M35" i="1" s="1"/>
  <c r="N35" i="1"/>
  <c r="J36" i="1"/>
  <c r="K36" i="1"/>
  <c r="L36" i="1"/>
  <c r="M36" i="1" s="1"/>
  <c r="N36" i="1"/>
  <c r="J37" i="1"/>
  <c r="K37" i="1"/>
  <c r="L37" i="1"/>
  <c r="M37" i="1" s="1"/>
  <c r="N37" i="1"/>
  <c r="J38" i="1"/>
  <c r="K38" i="1"/>
  <c r="L38" i="1"/>
  <c r="M38" i="1" s="1"/>
  <c r="N38" i="1"/>
  <c r="J39" i="1"/>
  <c r="K39" i="1"/>
  <c r="L39" i="1"/>
  <c r="M39" i="1" s="1"/>
  <c r="N39" i="1"/>
  <c r="J40" i="1"/>
  <c r="K40" i="1"/>
  <c r="L40" i="1"/>
  <c r="M40" i="1" s="1"/>
  <c r="N40" i="1"/>
  <c r="J41" i="1"/>
  <c r="K41" i="1"/>
  <c r="L41" i="1"/>
  <c r="M41" i="1" s="1"/>
  <c r="N41" i="1"/>
  <c r="J42" i="1"/>
  <c r="K42" i="1"/>
  <c r="L42" i="1"/>
  <c r="M42" i="1" s="1"/>
  <c r="N42" i="1"/>
  <c r="J43" i="1"/>
  <c r="K43" i="1"/>
  <c r="L43" i="1"/>
  <c r="M43" i="1" s="1"/>
  <c r="N43" i="1"/>
  <c r="J44" i="1"/>
  <c r="K44" i="1"/>
  <c r="L44" i="1"/>
  <c r="M44" i="1" s="1"/>
  <c r="N44" i="1"/>
  <c r="J45" i="1"/>
  <c r="K45" i="1"/>
  <c r="L45" i="1"/>
  <c r="M45" i="1" s="1"/>
  <c r="N45" i="1"/>
  <c r="J46" i="1"/>
  <c r="K46" i="1"/>
  <c r="L46" i="1"/>
  <c r="M46" i="1" s="1"/>
  <c r="N46" i="1"/>
  <c r="J47" i="1"/>
  <c r="K47" i="1"/>
  <c r="L47" i="1"/>
  <c r="M47" i="1" s="1"/>
  <c r="N47" i="1"/>
  <c r="J48" i="1"/>
  <c r="K48" i="1"/>
  <c r="L48" i="1"/>
  <c r="M48" i="1" s="1"/>
  <c r="N48" i="1"/>
  <c r="J49" i="1"/>
  <c r="K49" i="1"/>
  <c r="L49" i="1"/>
  <c r="M49" i="1" s="1"/>
  <c r="N49" i="1"/>
  <c r="J50" i="1"/>
  <c r="K50" i="1"/>
  <c r="L50" i="1"/>
  <c r="M50" i="1" s="1"/>
  <c r="N50" i="1"/>
  <c r="J51" i="1"/>
  <c r="K51" i="1"/>
  <c r="L51" i="1"/>
  <c r="M51" i="1" s="1"/>
  <c r="N51" i="1"/>
  <c r="J52" i="1"/>
  <c r="K52" i="1"/>
  <c r="L52" i="1"/>
  <c r="M52" i="1" s="1"/>
  <c r="N52" i="1"/>
  <c r="J53" i="1"/>
  <c r="K53" i="1"/>
  <c r="L53" i="1"/>
  <c r="M53" i="1" s="1"/>
  <c r="N53" i="1"/>
  <c r="J54" i="1"/>
  <c r="K54" i="1"/>
  <c r="L54" i="1"/>
  <c r="M54" i="1" s="1"/>
  <c r="N54" i="1"/>
  <c r="J55" i="1"/>
  <c r="K55" i="1"/>
  <c r="L55" i="1"/>
  <c r="M55" i="1" s="1"/>
  <c r="N55" i="1"/>
  <c r="J56" i="1"/>
  <c r="K56" i="1"/>
  <c r="L56" i="1"/>
  <c r="M56" i="1" s="1"/>
  <c r="N56" i="1"/>
  <c r="J57" i="1"/>
  <c r="K57" i="1"/>
  <c r="L57" i="1"/>
  <c r="M57" i="1" s="1"/>
  <c r="N57" i="1"/>
  <c r="J58" i="1"/>
  <c r="K58" i="1"/>
  <c r="L58" i="1"/>
  <c r="M58" i="1" s="1"/>
  <c r="N58" i="1"/>
  <c r="J59" i="1"/>
  <c r="K59" i="1"/>
  <c r="L59" i="1"/>
  <c r="M59" i="1" s="1"/>
  <c r="N59" i="1"/>
  <c r="J60" i="1"/>
  <c r="K60" i="1"/>
  <c r="L60" i="1"/>
  <c r="M60" i="1" s="1"/>
  <c r="N60" i="1"/>
  <c r="J61" i="1"/>
  <c r="K61" i="1"/>
  <c r="L61" i="1"/>
  <c r="M61" i="1" s="1"/>
  <c r="N61" i="1"/>
  <c r="J62" i="1"/>
  <c r="K62" i="1"/>
  <c r="L62" i="1"/>
  <c r="M62" i="1" s="1"/>
  <c r="N62" i="1"/>
  <c r="J63" i="1"/>
  <c r="K63" i="1"/>
  <c r="L63" i="1"/>
  <c r="M63" i="1" s="1"/>
  <c r="N63" i="1"/>
  <c r="J64" i="1"/>
  <c r="K64" i="1"/>
  <c r="L64" i="1"/>
  <c r="M64" i="1" s="1"/>
  <c r="N64" i="1"/>
  <c r="J65" i="1"/>
  <c r="K65" i="1"/>
  <c r="L65" i="1"/>
  <c r="M65" i="1" s="1"/>
  <c r="N65" i="1"/>
  <c r="J66" i="1"/>
  <c r="K66" i="1"/>
  <c r="L66" i="1"/>
  <c r="M66" i="1" s="1"/>
  <c r="N66" i="1"/>
  <c r="J67" i="1"/>
  <c r="K67" i="1"/>
  <c r="L67" i="1"/>
  <c r="M67" i="1" s="1"/>
  <c r="N67" i="1"/>
  <c r="J68" i="1"/>
  <c r="K68" i="1"/>
  <c r="L68" i="1"/>
  <c r="M68" i="1" s="1"/>
  <c r="N68" i="1"/>
  <c r="J69" i="1"/>
  <c r="K69" i="1"/>
  <c r="L69" i="1"/>
  <c r="M69" i="1" s="1"/>
  <c r="N69" i="1"/>
  <c r="J70" i="1"/>
  <c r="K70" i="1"/>
  <c r="L70" i="1"/>
  <c r="M70" i="1" s="1"/>
  <c r="N70" i="1"/>
  <c r="J71" i="1"/>
  <c r="K71" i="1"/>
  <c r="L71" i="1"/>
  <c r="M71" i="1" s="1"/>
  <c r="N71" i="1"/>
  <c r="J72" i="1"/>
  <c r="K72" i="1"/>
  <c r="L72" i="1"/>
  <c r="M72" i="1" s="1"/>
  <c r="N72" i="1"/>
  <c r="J73" i="1"/>
  <c r="K73" i="1"/>
  <c r="L73" i="1"/>
  <c r="M73" i="1" s="1"/>
  <c r="N73" i="1"/>
  <c r="J74" i="1"/>
  <c r="K74" i="1"/>
  <c r="L74" i="1"/>
  <c r="M74" i="1" s="1"/>
  <c r="N74" i="1"/>
  <c r="J75" i="1"/>
  <c r="K75" i="1"/>
  <c r="L75" i="1"/>
  <c r="M75" i="1" s="1"/>
  <c r="N75" i="1"/>
  <c r="J76" i="1"/>
  <c r="K76" i="1"/>
  <c r="L76" i="1"/>
  <c r="M76" i="1" s="1"/>
  <c r="N76" i="1"/>
  <c r="J77" i="1"/>
  <c r="K77" i="1"/>
  <c r="L77" i="1"/>
  <c r="M77" i="1" s="1"/>
  <c r="N77" i="1"/>
  <c r="J78" i="1"/>
  <c r="K78" i="1"/>
  <c r="L78" i="1"/>
  <c r="M78" i="1" s="1"/>
  <c r="N78" i="1"/>
  <c r="J79" i="1"/>
  <c r="K79" i="1"/>
  <c r="L79" i="1"/>
  <c r="M79" i="1" s="1"/>
  <c r="N79" i="1"/>
  <c r="J80" i="1"/>
  <c r="K80" i="1"/>
  <c r="L80" i="1"/>
  <c r="M80" i="1" s="1"/>
  <c r="N80" i="1"/>
  <c r="J81" i="1"/>
  <c r="K81" i="1"/>
  <c r="L81" i="1"/>
  <c r="M81" i="1" s="1"/>
  <c r="N81" i="1"/>
  <c r="J82" i="1"/>
  <c r="K82" i="1"/>
  <c r="L82" i="1"/>
  <c r="M82" i="1" s="1"/>
  <c r="N82" i="1"/>
  <c r="J83" i="1"/>
  <c r="K83" i="1"/>
  <c r="L83" i="1"/>
  <c r="M83" i="1" s="1"/>
  <c r="N83" i="1"/>
  <c r="J84" i="1"/>
  <c r="K84" i="1"/>
  <c r="L84" i="1"/>
  <c r="M84" i="1" s="1"/>
  <c r="N84" i="1"/>
  <c r="J85" i="1"/>
  <c r="K85" i="1"/>
  <c r="L85" i="1"/>
  <c r="M85" i="1" s="1"/>
  <c r="N85" i="1"/>
  <c r="J86" i="1"/>
  <c r="K86" i="1"/>
  <c r="L86" i="1"/>
  <c r="M86" i="1" s="1"/>
  <c r="N86" i="1"/>
  <c r="J87" i="1"/>
  <c r="K87" i="1"/>
  <c r="L87" i="1"/>
  <c r="M87" i="1" s="1"/>
  <c r="N87" i="1"/>
  <c r="J88" i="1"/>
  <c r="K88" i="1"/>
  <c r="L88" i="1"/>
  <c r="M88" i="1" s="1"/>
  <c r="N88" i="1"/>
  <c r="J89" i="1"/>
  <c r="K89" i="1"/>
  <c r="L89" i="1"/>
  <c r="M89" i="1" s="1"/>
  <c r="N89" i="1"/>
  <c r="J90" i="1"/>
  <c r="K90" i="1"/>
  <c r="L90" i="1"/>
  <c r="M90" i="1" s="1"/>
  <c r="N90" i="1"/>
  <c r="J91" i="1"/>
  <c r="K91" i="1"/>
  <c r="L91" i="1"/>
  <c r="M91" i="1" s="1"/>
  <c r="N91" i="1"/>
  <c r="J92" i="1"/>
  <c r="K92" i="1"/>
  <c r="L92" i="1"/>
  <c r="M92" i="1" s="1"/>
  <c r="N92" i="1"/>
  <c r="J93" i="1"/>
  <c r="K93" i="1"/>
  <c r="L93" i="1"/>
  <c r="M93" i="1" s="1"/>
  <c r="N93" i="1"/>
  <c r="J94" i="1"/>
  <c r="K94" i="1"/>
  <c r="L94" i="1"/>
  <c r="M94" i="1" s="1"/>
  <c r="N94" i="1"/>
  <c r="J95" i="1"/>
  <c r="K95" i="1"/>
  <c r="L95" i="1"/>
  <c r="M95" i="1" s="1"/>
  <c r="N95" i="1"/>
  <c r="J96" i="1"/>
  <c r="K96" i="1"/>
  <c r="L96" i="1"/>
  <c r="M96" i="1" s="1"/>
  <c r="N96" i="1"/>
  <c r="J97" i="1"/>
  <c r="K97" i="1"/>
  <c r="L97" i="1"/>
  <c r="M97" i="1" s="1"/>
  <c r="N97" i="1"/>
  <c r="J98" i="1"/>
  <c r="K98" i="1"/>
  <c r="L98" i="1"/>
  <c r="M98" i="1" s="1"/>
  <c r="N98" i="1"/>
  <c r="J99" i="1"/>
  <c r="K99" i="1"/>
  <c r="L99" i="1"/>
  <c r="M99" i="1" s="1"/>
  <c r="N99" i="1"/>
  <c r="J100" i="1"/>
  <c r="K100" i="1"/>
  <c r="L100" i="1"/>
  <c r="M100" i="1" s="1"/>
  <c r="N100" i="1"/>
  <c r="J101" i="1"/>
  <c r="K101" i="1"/>
  <c r="L101" i="1"/>
  <c r="M101" i="1" s="1"/>
  <c r="N101" i="1"/>
  <c r="J102" i="1"/>
  <c r="K102" i="1"/>
  <c r="L102" i="1"/>
  <c r="M102" i="1" s="1"/>
  <c r="N102" i="1"/>
  <c r="J103" i="1"/>
  <c r="K103" i="1"/>
  <c r="L103" i="1"/>
  <c r="M103" i="1" s="1"/>
  <c r="N103" i="1"/>
  <c r="J104" i="1"/>
  <c r="K104" i="1"/>
  <c r="L104" i="1"/>
  <c r="M104" i="1" s="1"/>
  <c r="N104" i="1"/>
  <c r="J105" i="1"/>
  <c r="K105" i="1"/>
  <c r="L105" i="1"/>
  <c r="M105" i="1" s="1"/>
  <c r="N105" i="1"/>
  <c r="J106" i="1"/>
  <c r="K106" i="1"/>
  <c r="L106" i="1"/>
  <c r="M106" i="1" s="1"/>
  <c r="N106" i="1"/>
  <c r="J107" i="1"/>
  <c r="K107" i="1"/>
  <c r="L107" i="1"/>
  <c r="M107" i="1" s="1"/>
  <c r="N107" i="1"/>
  <c r="J108" i="1"/>
  <c r="K108" i="1"/>
  <c r="L108" i="1"/>
  <c r="M108" i="1" s="1"/>
  <c r="N108" i="1"/>
  <c r="J109" i="1"/>
  <c r="K109" i="1"/>
  <c r="L109" i="1"/>
  <c r="M109" i="1" s="1"/>
  <c r="N109" i="1"/>
  <c r="J110" i="1"/>
  <c r="K110" i="1"/>
  <c r="L110" i="1"/>
  <c r="M110" i="1" s="1"/>
  <c r="N110" i="1"/>
  <c r="J111" i="1"/>
  <c r="K111" i="1"/>
  <c r="L111" i="1"/>
  <c r="M111" i="1" s="1"/>
  <c r="N111" i="1"/>
  <c r="J112" i="1"/>
  <c r="K112" i="1"/>
  <c r="L112" i="1"/>
  <c r="M112" i="1" s="1"/>
  <c r="N112" i="1"/>
  <c r="J113" i="1"/>
  <c r="K113" i="1"/>
  <c r="L113" i="1"/>
  <c r="M113" i="1" s="1"/>
  <c r="N113" i="1"/>
  <c r="J114" i="1"/>
  <c r="K114" i="1"/>
  <c r="L114" i="1"/>
  <c r="M114" i="1" s="1"/>
  <c r="N114" i="1"/>
  <c r="J115" i="1"/>
  <c r="K115" i="1"/>
  <c r="L115" i="1"/>
  <c r="M115" i="1" s="1"/>
  <c r="N115" i="1"/>
  <c r="J116" i="1"/>
  <c r="K116" i="1"/>
  <c r="L116" i="1"/>
  <c r="M116" i="1" s="1"/>
  <c r="N116" i="1"/>
  <c r="J117" i="1"/>
  <c r="K117" i="1"/>
  <c r="L117" i="1"/>
  <c r="M117" i="1" s="1"/>
  <c r="N117" i="1"/>
  <c r="J118" i="1"/>
  <c r="K118" i="1"/>
  <c r="L118" i="1"/>
  <c r="M118" i="1" s="1"/>
  <c r="N118" i="1"/>
  <c r="J119" i="1"/>
  <c r="K119" i="1"/>
  <c r="L119" i="1"/>
  <c r="M119" i="1" s="1"/>
  <c r="N119" i="1"/>
  <c r="J120" i="1"/>
  <c r="K120" i="1"/>
  <c r="L120" i="1"/>
  <c r="M120" i="1" s="1"/>
  <c r="N120" i="1"/>
  <c r="J121" i="1"/>
  <c r="K121" i="1"/>
  <c r="L121" i="1"/>
  <c r="M121" i="1" s="1"/>
  <c r="N121" i="1"/>
  <c r="J122" i="1"/>
  <c r="K122" i="1"/>
  <c r="L122" i="1"/>
  <c r="M122" i="1" s="1"/>
  <c r="N122" i="1"/>
  <c r="J123" i="1"/>
  <c r="K123" i="1"/>
  <c r="L123" i="1"/>
  <c r="M123" i="1" s="1"/>
  <c r="N123" i="1"/>
  <c r="J124" i="1"/>
  <c r="K124" i="1"/>
  <c r="L124" i="1"/>
  <c r="M124" i="1" s="1"/>
  <c r="N124" i="1"/>
  <c r="J125" i="1"/>
  <c r="K125" i="1"/>
  <c r="L125" i="1"/>
  <c r="M125" i="1" s="1"/>
  <c r="N125" i="1"/>
  <c r="J126" i="1"/>
  <c r="K126" i="1"/>
  <c r="L126" i="1"/>
  <c r="M126" i="1" s="1"/>
  <c r="N126" i="1"/>
  <c r="J127" i="1"/>
  <c r="K127" i="1"/>
  <c r="L127" i="1"/>
  <c r="M127" i="1" s="1"/>
  <c r="N127" i="1"/>
  <c r="J128" i="1"/>
  <c r="K128" i="1"/>
  <c r="L128" i="1"/>
  <c r="M128" i="1" s="1"/>
  <c r="N128" i="1"/>
  <c r="J129" i="1"/>
  <c r="K129" i="1"/>
  <c r="L129" i="1"/>
  <c r="M129" i="1" s="1"/>
  <c r="N129" i="1"/>
  <c r="J130" i="1"/>
  <c r="K130" i="1"/>
  <c r="L130" i="1"/>
  <c r="M130" i="1" s="1"/>
  <c r="N130" i="1"/>
  <c r="J131" i="1"/>
  <c r="K131" i="1"/>
  <c r="L131" i="1"/>
  <c r="M131" i="1" s="1"/>
  <c r="N131" i="1"/>
  <c r="J132" i="1"/>
  <c r="K132" i="1"/>
  <c r="L132" i="1"/>
  <c r="M132" i="1" s="1"/>
  <c r="N132" i="1"/>
  <c r="J133" i="1"/>
  <c r="K133" i="1"/>
  <c r="L133" i="1"/>
  <c r="M133" i="1" s="1"/>
  <c r="N133" i="1"/>
  <c r="J134" i="1"/>
  <c r="K134" i="1"/>
  <c r="L134" i="1"/>
  <c r="M134" i="1" s="1"/>
  <c r="N134" i="1"/>
  <c r="J135" i="1"/>
  <c r="K135" i="1"/>
  <c r="L135" i="1"/>
  <c r="M135" i="1" s="1"/>
  <c r="N135" i="1"/>
  <c r="J136" i="1"/>
  <c r="K136" i="1"/>
  <c r="L136" i="1"/>
  <c r="M136" i="1" s="1"/>
  <c r="N136" i="1"/>
  <c r="J137" i="1"/>
  <c r="K137" i="1"/>
  <c r="L137" i="1"/>
  <c r="M137" i="1" s="1"/>
  <c r="N137" i="1"/>
  <c r="J138" i="1"/>
  <c r="K138" i="1"/>
  <c r="L138" i="1"/>
  <c r="M138" i="1" s="1"/>
  <c r="N138" i="1"/>
  <c r="J139" i="1"/>
  <c r="K139" i="1"/>
  <c r="L139" i="1"/>
  <c r="M139" i="1" s="1"/>
  <c r="N139" i="1"/>
  <c r="J140" i="1"/>
  <c r="K140" i="1"/>
  <c r="L140" i="1"/>
  <c r="M140" i="1" s="1"/>
  <c r="N140" i="1"/>
  <c r="J141" i="1"/>
  <c r="K141" i="1"/>
  <c r="L141" i="1"/>
  <c r="M141" i="1" s="1"/>
  <c r="N141" i="1"/>
  <c r="J142" i="1"/>
  <c r="K142" i="1"/>
  <c r="L142" i="1"/>
  <c r="M142" i="1" s="1"/>
  <c r="N142" i="1"/>
  <c r="J143" i="1"/>
  <c r="K143" i="1"/>
  <c r="L143" i="1"/>
  <c r="M143" i="1" s="1"/>
  <c r="N143" i="1"/>
  <c r="J144" i="1"/>
  <c r="K144" i="1"/>
  <c r="L144" i="1"/>
  <c r="M144" i="1" s="1"/>
  <c r="N144" i="1"/>
  <c r="J145" i="1"/>
  <c r="K145" i="1"/>
  <c r="L145" i="1"/>
  <c r="M145" i="1" s="1"/>
  <c r="N145" i="1"/>
  <c r="J146" i="1"/>
  <c r="K146" i="1"/>
  <c r="L146" i="1"/>
  <c r="M146" i="1" s="1"/>
  <c r="N146" i="1"/>
  <c r="J147" i="1"/>
  <c r="K147" i="1"/>
  <c r="L147" i="1"/>
  <c r="M147" i="1" s="1"/>
  <c r="N147" i="1"/>
  <c r="J148" i="1"/>
  <c r="K148" i="1"/>
  <c r="L148" i="1"/>
  <c r="M148" i="1" s="1"/>
  <c r="N148" i="1"/>
  <c r="J149" i="1"/>
  <c r="K149" i="1"/>
  <c r="L149" i="1"/>
  <c r="M149" i="1" s="1"/>
  <c r="N149" i="1"/>
  <c r="J150" i="1"/>
  <c r="K150" i="1"/>
  <c r="L150" i="1"/>
  <c r="M150" i="1" s="1"/>
  <c r="N150" i="1"/>
  <c r="J151" i="1"/>
  <c r="K151" i="1"/>
  <c r="L151" i="1"/>
  <c r="M151" i="1" s="1"/>
  <c r="N151" i="1"/>
  <c r="J152" i="1"/>
  <c r="K152" i="1"/>
  <c r="L152" i="1"/>
  <c r="M152" i="1" s="1"/>
  <c r="N152" i="1"/>
  <c r="J153" i="1"/>
  <c r="K153" i="1"/>
  <c r="L153" i="1"/>
  <c r="M153" i="1" s="1"/>
  <c r="N153" i="1"/>
  <c r="J154" i="1"/>
  <c r="K154" i="1"/>
  <c r="L154" i="1"/>
  <c r="M154" i="1" s="1"/>
  <c r="N154" i="1"/>
  <c r="J155" i="1"/>
  <c r="K155" i="1"/>
  <c r="L155" i="1"/>
  <c r="M155" i="1" s="1"/>
  <c r="N155" i="1"/>
  <c r="J156" i="1"/>
  <c r="K156" i="1"/>
  <c r="L156" i="1"/>
  <c r="M156" i="1" s="1"/>
  <c r="N156" i="1"/>
  <c r="J157" i="1"/>
  <c r="K157" i="1"/>
  <c r="L157" i="1"/>
  <c r="M157" i="1" s="1"/>
  <c r="N157" i="1"/>
  <c r="J158" i="1"/>
  <c r="K158" i="1"/>
  <c r="L158" i="1"/>
  <c r="M158" i="1" s="1"/>
  <c r="N158" i="1"/>
  <c r="J159" i="1"/>
  <c r="K159" i="1"/>
  <c r="L159" i="1"/>
  <c r="M159" i="1" s="1"/>
  <c r="N159" i="1"/>
  <c r="J160" i="1"/>
  <c r="K160" i="1"/>
  <c r="L160" i="1"/>
  <c r="M160" i="1" s="1"/>
  <c r="N160" i="1"/>
  <c r="J161" i="1"/>
  <c r="K161" i="1"/>
  <c r="L161" i="1"/>
  <c r="M161" i="1" s="1"/>
  <c r="N161" i="1"/>
  <c r="J162" i="1"/>
  <c r="K162" i="1"/>
  <c r="L162" i="1"/>
  <c r="M162" i="1" s="1"/>
  <c r="N162" i="1"/>
  <c r="J163" i="1"/>
  <c r="K163" i="1"/>
  <c r="L163" i="1"/>
  <c r="M163" i="1" s="1"/>
  <c r="N163" i="1"/>
  <c r="J164" i="1"/>
  <c r="K164" i="1"/>
  <c r="L164" i="1"/>
  <c r="M164" i="1" s="1"/>
  <c r="N164" i="1"/>
  <c r="J165" i="1"/>
  <c r="K165" i="1"/>
  <c r="L165" i="1"/>
  <c r="M165" i="1" s="1"/>
  <c r="N165" i="1"/>
  <c r="J166" i="1"/>
  <c r="K166" i="1"/>
  <c r="L166" i="1"/>
  <c r="M166" i="1" s="1"/>
  <c r="N166" i="1"/>
  <c r="J167" i="1"/>
  <c r="K167" i="1"/>
  <c r="L167" i="1"/>
  <c r="M167" i="1" s="1"/>
  <c r="N167" i="1"/>
  <c r="J168" i="1"/>
  <c r="K168" i="1"/>
  <c r="L168" i="1"/>
  <c r="M168" i="1" s="1"/>
  <c r="N168" i="1"/>
  <c r="J169" i="1"/>
  <c r="K169" i="1"/>
  <c r="L169" i="1"/>
  <c r="M169" i="1" s="1"/>
  <c r="N169" i="1"/>
  <c r="J170" i="1"/>
  <c r="K170" i="1"/>
  <c r="L170" i="1"/>
  <c r="M170" i="1" s="1"/>
  <c r="N170" i="1"/>
  <c r="J171" i="1"/>
  <c r="K171" i="1"/>
  <c r="L171" i="1"/>
  <c r="M171" i="1" s="1"/>
  <c r="N171" i="1"/>
  <c r="J172" i="1"/>
  <c r="K172" i="1"/>
  <c r="L172" i="1"/>
  <c r="M172" i="1" s="1"/>
  <c r="N172" i="1"/>
  <c r="J173" i="1"/>
  <c r="K173" i="1"/>
  <c r="L173" i="1"/>
  <c r="M173" i="1" s="1"/>
  <c r="N173" i="1"/>
  <c r="J174" i="1"/>
  <c r="K174" i="1"/>
  <c r="L174" i="1"/>
  <c r="M174" i="1" s="1"/>
  <c r="N174" i="1"/>
  <c r="J175" i="1"/>
  <c r="K175" i="1"/>
  <c r="L175" i="1"/>
  <c r="M175" i="1" s="1"/>
  <c r="N175" i="1"/>
  <c r="J176" i="1"/>
  <c r="K176" i="1"/>
  <c r="L176" i="1"/>
  <c r="M176" i="1" s="1"/>
  <c r="N176" i="1"/>
  <c r="J177" i="1"/>
  <c r="K177" i="1"/>
  <c r="L177" i="1"/>
  <c r="M177" i="1" s="1"/>
  <c r="N177" i="1"/>
  <c r="J178" i="1"/>
  <c r="K178" i="1"/>
  <c r="L178" i="1"/>
  <c r="M178" i="1" s="1"/>
  <c r="N178" i="1"/>
  <c r="J179" i="1"/>
  <c r="K179" i="1"/>
  <c r="L179" i="1"/>
  <c r="M179" i="1" s="1"/>
  <c r="N179" i="1"/>
  <c r="J180" i="1"/>
  <c r="K180" i="1"/>
  <c r="L180" i="1"/>
  <c r="M180" i="1" s="1"/>
  <c r="N180" i="1"/>
  <c r="J181" i="1"/>
  <c r="K181" i="1"/>
  <c r="L181" i="1"/>
  <c r="M181" i="1" s="1"/>
  <c r="N181" i="1"/>
  <c r="J182" i="1"/>
  <c r="K182" i="1"/>
  <c r="L182" i="1"/>
  <c r="M182" i="1" s="1"/>
  <c r="N182" i="1"/>
  <c r="J183" i="1"/>
  <c r="K183" i="1"/>
  <c r="L183" i="1"/>
  <c r="M183" i="1" s="1"/>
  <c r="N183" i="1"/>
  <c r="J184" i="1"/>
  <c r="K184" i="1"/>
  <c r="L184" i="1"/>
  <c r="M184" i="1" s="1"/>
  <c r="N184" i="1"/>
  <c r="J185" i="1"/>
  <c r="K185" i="1"/>
  <c r="L185" i="1"/>
  <c r="M185" i="1" s="1"/>
  <c r="N185" i="1"/>
  <c r="J186" i="1"/>
  <c r="K186" i="1"/>
  <c r="L186" i="1"/>
  <c r="M186" i="1" s="1"/>
  <c r="N186" i="1"/>
  <c r="J187" i="1"/>
  <c r="K187" i="1"/>
  <c r="L187" i="1"/>
  <c r="M187" i="1" s="1"/>
  <c r="N187" i="1"/>
  <c r="J188" i="1"/>
  <c r="K188" i="1"/>
  <c r="L188" i="1"/>
  <c r="M188" i="1" s="1"/>
  <c r="N188" i="1"/>
  <c r="J189" i="1"/>
  <c r="K189" i="1"/>
  <c r="L189" i="1"/>
  <c r="M189" i="1" s="1"/>
  <c r="N189" i="1"/>
  <c r="J190" i="1"/>
  <c r="K190" i="1"/>
  <c r="L190" i="1"/>
  <c r="M190" i="1" s="1"/>
  <c r="N190" i="1"/>
  <c r="J191" i="1"/>
  <c r="K191" i="1"/>
  <c r="L191" i="1"/>
  <c r="M191" i="1" s="1"/>
  <c r="N191" i="1"/>
  <c r="J192" i="1"/>
  <c r="K192" i="1"/>
  <c r="L192" i="1"/>
  <c r="M192" i="1" s="1"/>
  <c r="N192" i="1"/>
  <c r="J193" i="1"/>
  <c r="K193" i="1"/>
  <c r="L193" i="1"/>
  <c r="M193" i="1" s="1"/>
  <c r="N193" i="1"/>
  <c r="J194" i="1"/>
  <c r="K194" i="1"/>
  <c r="L194" i="1"/>
  <c r="M194" i="1" s="1"/>
  <c r="N194" i="1"/>
  <c r="J195" i="1"/>
  <c r="K195" i="1"/>
  <c r="L195" i="1"/>
  <c r="M195" i="1" s="1"/>
  <c r="N195" i="1"/>
  <c r="J196" i="1"/>
  <c r="K196" i="1"/>
  <c r="L196" i="1"/>
  <c r="M196" i="1" s="1"/>
  <c r="N196" i="1"/>
  <c r="J197" i="1"/>
  <c r="K197" i="1"/>
  <c r="L197" i="1"/>
  <c r="M197" i="1" s="1"/>
  <c r="N197" i="1"/>
  <c r="J198" i="1"/>
  <c r="K198" i="1"/>
  <c r="L198" i="1"/>
  <c r="M198" i="1" s="1"/>
  <c r="N198" i="1"/>
  <c r="J199" i="1"/>
  <c r="K199" i="1"/>
  <c r="L199" i="1"/>
  <c r="M199" i="1" s="1"/>
  <c r="N199" i="1"/>
  <c r="J200" i="1"/>
  <c r="K200" i="1"/>
  <c r="L200" i="1"/>
  <c r="M200" i="1" s="1"/>
  <c r="N200" i="1"/>
  <c r="J201" i="1"/>
  <c r="K201" i="1"/>
  <c r="L201" i="1"/>
  <c r="M201" i="1" s="1"/>
  <c r="N201" i="1"/>
  <c r="J202" i="1"/>
  <c r="K202" i="1"/>
  <c r="L202" i="1"/>
  <c r="M202" i="1" s="1"/>
  <c r="N202" i="1"/>
  <c r="J203" i="1"/>
  <c r="K203" i="1"/>
  <c r="L203" i="1"/>
  <c r="M203" i="1" s="1"/>
  <c r="N203" i="1"/>
  <c r="J204" i="1"/>
  <c r="K204" i="1"/>
  <c r="L204" i="1"/>
  <c r="M204" i="1" s="1"/>
  <c r="N204" i="1"/>
  <c r="J205" i="1"/>
  <c r="K205" i="1"/>
  <c r="L205" i="1"/>
  <c r="M205" i="1" s="1"/>
  <c r="N205" i="1"/>
  <c r="J206" i="1"/>
  <c r="K206" i="1"/>
  <c r="L206" i="1"/>
  <c r="M206" i="1" s="1"/>
  <c r="N206" i="1"/>
  <c r="J207" i="1"/>
  <c r="K207" i="1"/>
  <c r="L207" i="1"/>
  <c r="M207" i="1" s="1"/>
  <c r="N207" i="1"/>
  <c r="J208" i="1"/>
  <c r="K208" i="1"/>
  <c r="L208" i="1"/>
  <c r="M208" i="1" s="1"/>
  <c r="N208" i="1"/>
  <c r="J209" i="1"/>
  <c r="K209" i="1"/>
  <c r="L209" i="1"/>
  <c r="M209" i="1" s="1"/>
  <c r="N209" i="1"/>
  <c r="J210" i="1"/>
  <c r="K210" i="1"/>
  <c r="L210" i="1"/>
  <c r="M210" i="1" s="1"/>
  <c r="N210" i="1"/>
  <c r="J211" i="1"/>
  <c r="K211" i="1"/>
  <c r="L211" i="1"/>
  <c r="M211" i="1" s="1"/>
  <c r="N211" i="1"/>
  <c r="J212" i="1"/>
  <c r="K212" i="1"/>
  <c r="L212" i="1"/>
  <c r="M212" i="1" s="1"/>
  <c r="N212" i="1"/>
  <c r="J213" i="1"/>
  <c r="K213" i="1"/>
  <c r="L213" i="1"/>
  <c r="M213" i="1" s="1"/>
  <c r="N213" i="1"/>
  <c r="J214" i="1"/>
  <c r="K214" i="1"/>
  <c r="L214" i="1"/>
  <c r="M214" i="1" s="1"/>
  <c r="N214" i="1"/>
  <c r="J215" i="1"/>
  <c r="K215" i="1"/>
  <c r="L215" i="1"/>
  <c r="M215" i="1" s="1"/>
  <c r="N215" i="1"/>
  <c r="J216" i="1"/>
  <c r="K216" i="1"/>
  <c r="L216" i="1"/>
  <c r="M216" i="1" s="1"/>
  <c r="N216" i="1"/>
  <c r="J217" i="1"/>
  <c r="K217" i="1"/>
  <c r="L217" i="1"/>
  <c r="M217" i="1" s="1"/>
  <c r="N217" i="1"/>
  <c r="J218" i="1"/>
  <c r="K218" i="1"/>
  <c r="L218" i="1"/>
  <c r="M218" i="1" s="1"/>
  <c r="N218" i="1"/>
  <c r="J219" i="1"/>
  <c r="K219" i="1"/>
  <c r="L219" i="1"/>
  <c r="M219" i="1" s="1"/>
  <c r="N219" i="1"/>
  <c r="J220" i="1"/>
  <c r="K220" i="1"/>
  <c r="L220" i="1"/>
  <c r="M220" i="1" s="1"/>
  <c r="N220" i="1"/>
  <c r="J221" i="1"/>
  <c r="K221" i="1"/>
  <c r="L221" i="1"/>
  <c r="M221" i="1" s="1"/>
  <c r="N221" i="1"/>
  <c r="J222" i="1"/>
  <c r="K222" i="1"/>
  <c r="L222" i="1"/>
  <c r="M222" i="1" s="1"/>
  <c r="N222" i="1"/>
  <c r="J223" i="1"/>
  <c r="K223" i="1"/>
  <c r="L223" i="1"/>
  <c r="M223" i="1" s="1"/>
  <c r="N223" i="1"/>
  <c r="J224" i="1"/>
  <c r="K224" i="1"/>
  <c r="L224" i="1"/>
  <c r="M224" i="1" s="1"/>
  <c r="N224" i="1"/>
  <c r="J225" i="1"/>
  <c r="K225" i="1"/>
  <c r="L225" i="1"/>
  <c r="M225" i="1" s="1"/>
  <c r="N225" i="1"/>
  <c r="J226" i="1"/>
  <c r="K226" i="1"/>
  <c r="L226" i="1"/>
  <c r="M226" i="1" s="1"/>
  <c r="N226" i="1"/>
  <c r="J227" i="1"/>
  <c r="K227" i="1"/>
  <c r="L227" i="1"/>
  <c r="M227" i="1" s="1"/>
  <c r="N227" i="1"/>
  <c r="J228" i="1"/>
  <c r="K228" i="1"/>
  <c r="L228" i="1"/>
  <c r="M228" i="1" s="1"/>
  <c r="N228" i="1"/>
  <c r="J229" i="1"/>
  <c r="K229" i="1"/>
  <c r="L229" i="1"/>
  <c r="M229" i="1" s="1"/>
  <c r="N229" i="1"/>
  <c r="J230" i="1"/>
  <c r="K230" i="1"/>
  <c r="L230" i="1"/>
  <c r="M230" i="1" s="1"/>
  <c r="N230" i="1"/>
  <c r="J231" i="1"/>
  <c r="K231" i="1"/>
  <c r="L231" i="1"/>
  <c r="M231" i="1" s="1"/>
  <c r="N231" i="1"/>
  <c r="J232" i="1"/>
  <c r="K232" i="1"/>
  <c r="L232" i="1"/>
  <c r="M232" i="1" s="1"/>
  <c r="N232" i="1"/>
  <c r="J233" i="1"/>
  <c r="K233" i="1"/>
  <c r="L233" i="1"/>
  <c r="M233" i="1" s="1"/>
  <c r="N233" i="1"/>
  <c r="J234" i="1"/>
  <c r="K234" i="1"/>
  <c r="L234" i="1"/>
  <c r="M234" i="1" s="1"/>
  <c r="N234" i="1"/>
  <c r="J235" i="1"/>
  <c r="K235" i="1"/>
  <c r="L235" i="1"/>
  <c r="M235" i="1" s="1"/>
  <c r="N235" i="1"/>
  <c r="J236" i="1"/>
  <c r="K236" i="1"/>
  <c r="L236" i="1"/>
  <c r="M236" i="1" s="1"/>
  <c r="N236" i="1"/>
  <c r="J237" i="1"/>
  <c r="K237" i="1"/>
  <c r="L237" i="1"/>
  <c r="M237" i="1" s="1"/>
  <c r="N237" i="1"/>
  <c r="J238" i="1"/>
  <c r="K238" i="1"/>
  <c r="L238" i="1"/>
  <c r="M238" i="1" s="1"/>
  <c r="N238" i="1"/>
  <c r="J239" i="1"/>
  <c r="K239" i="1"/>
  <c r="L239" i="1"/>
  <c r="M239" i="1" s="1"/>
  <c r="N239" i="1"/>
  <c r="J240" i="1"/>
  <c r="K240" i="1"/>
  <c r="L240" i="1"/>
  <c r="M240" i="1" s="1"/>
  <c r="N240" i="1"/>
  <c r="J241" i="1"/>
  <c r="K241" i="1"/>
  <c r="L241" i="1"/>
  <c r="M241" i="1" s="1"/>
  <c r="N241" i="1"/>
  <c r="J242" i="1"/>
  <c r="K242" i="1"/>
  <c r="L242" i="1"/>
  <c r="M242" i="1" s="1"/>
  <c r="N242" i="1"/>
  <c r="J243" i="1"/>
  <c r="K243" i="1"/>
  <c r="L243" i="1"/>
  <c r="M243" i="1" s="1"/>
  <c r="N243" i="1"/>
  <c r="J244" i="1"/>
  <c r="K244" i="1"/>
  <c r="L244" i="1"/>
  <c r="M244" i="1" s="1"/>
  <c r="N244" i="1"/>
  <c r="J245" i="1"/>
  <c r="K245" i="1"/>
  <c r="L245" i="1"/>
  <c r="M245" i="1" s="1"/>
  <c r="N245" i="1"/>
  <c r="J246" i="1"/>
  <c r="K246" i="1"/>
  <c r="L246" i="1"/>
  <c r="M246" i="1" s="1"/>
  <c r="N246" i="1"/>
  <c r="J247" i="1"/>
  <c r="K247" i="1"/>
  <c r="L247" i="1"/>
  <c r="M247" i="1" s="1"/>
  <c r="N247" i="1"/>
  <c r="J248" i="1"/>
  <c r="K248" i="1"/>
  <c r="L248" i="1"/>
  <c r="M248" i="1" s="1"/>
  <c r="N248" i="1"/>
  <c r="J249" i="1"/>
  <c r="K249" i="1"/>
  <c r="L249" i="1"/>
  <c r="M249" i="1" s="1"/>
  <c r="N249" i="1"/>
  <c r="J250" i="1"/>
  <c r="K250" i="1"/>
  <c r="L250" i="1"/>
  <c r="M250" i="1" s="1"/>
  <c r="N250" i="1"/>
  <c r="J251" i="1"/>
  <c r="K251" i="1"/>
  <c r="L251" i="1"/>
  <c r="M251" i="1" s="1"/>
  <c r="N251" i="1"/>
  <c r="J252" i="1"/>
  <c r="K252" i="1"/>
  <c r="L252" i="1"/>
  <c r="M252" i="1" s="1"/>
  <c r="N252" i="1"/>
  <c r="J253" i="1"/>
  <c r="K253" i="1"/>
  <c r="L253" i="1"/>
  <c r="M253" i="1" s="1"/>
  <c r="N253" i="1"/>
  <c r="J254" i="1"/>
  <c r="K254" i="1"/>
  <c r="L254" i="1"/>
  <c r="M254" i="1" s="1"/>
  <c r="N254" i="1"/>
  <c r="J255" i="1"/>
  <c r="K255" i="1"/>
  <c r="L255" i="1"/>
  <c r="M255" i="1" s="1"/>
  <c r="N255" i="1"/>
  <c r="J256" i="1"/>
  <c r="K256" i="1"/>
  <c r="L256" i="1"/>
  <c r="M256" i="1" s="1"/>
  <c r="N256" i="1"/>
  <c r="J257" i="1"/>
  <c r="K257" i="1"/>
  <c r="L257" i="1"/>
  <c r="M257" i="1" s="1"/>
  <c r="N257" i="1"/>
  <c r="J258" i="1"/>
  <c r="K258" i="1"/>
  <c r="L258" i="1"/>
  <c r="M258" i="1" s="1"/>
  <c r="N258" i="1"/>
  <c r="J259" i="1"/>
  <c r="K259" i="1"/>
  <c r="L259" i="1"/>
  <c r="M259" i="1" s="1"/>
  <c r="N259" i="1"/>
  <c r="J260" i="1"/>
  <c r="K260" i="1"/>
  <c r="L260" i="1"/>
  <c r="M260" i="1" s="1"/>
  <c r="N260" i="1"/>
  <c r="J261" i="1"/>
  <c r="K261" i="1"/>
  <c r="L261" i="1"/>
  <c r="M261" i="1" s="1"/>
  <c r="N261" i="1"/>
  <c r="J262" i="1"/>
  <c r="K262" i="1"/>
  <c r="L262" i="1"/>
  <c r="M262" i="1" s="1"/>
  <c r="N262" i="1"/>
  <c r="J263" i="1"/>
  <c r="K263" i="1"/>
  <c r="L263" i="1"/>
  <c r="M263" i="1" s="1"/>
  <c r="N263" i="1"/>
  <c r="J264" i="1"/>
  <c r="K264" i="1"/>
  <c r="L264" i="1"/>
  <c r="M264" i="1" s="1"/>
  <c r="N264" i="1"/>
  <c r="J265" i="1"/>
  <c r="K265" i="1"/>
  <c r="L265" i="1"/>
  <c r="M265" i="1" s="1"/>
  <c r="N265" i="1"/>
  <c r="J266" i="1"/>
  <c r="K266" i="1"/>
  <c r="L266" i="1"/>
  <c r="M266" i="1" s="1"/>
  <c r="N266" i="1"/>
  <c r="J267" i="1"/>
  <c r="K267" i="1"/>
  <c r="L267" i="1"/>
  <c r="M267" i="1" s="1"/>
  <c r="N267" i="1"/>
  <c r="J268" i="1"/>
  <c r="K268" i="1"/>
  <c r="L268" i="1"/>
  <c r="M268" i="1" s="1"/>
  <c r="N268" i="1"/>
  <c r="J269" i="1"/>
  <c r="K269" i="1"/>
  <c r="L269" i="1"/>
  <c r="M269" i="1" s="1"/>
  <c r="N269" i="1"/>
  <c r="J270" i="1"/>
  <c r="K270" i="1"/>
  <c r="L270" i="1"/>
  <c r="M270" i="1" s="1"/>
  <c r="N270" i="1"/>
  <c r="J271" i="1"/>
  <c r="K271" i="1"/>
  <c r="L271" i="1"/>
  <c r="M271" i="1" s="1"/>
  <c r="N271" i="1"/>
  <c r="J272" i="1"/>
  <c r="K272" i="1"/>
  <c r="L272" i="1"/>
  <c r="M272" i="1" s="1"/>
  <c r="N272" i="1"/>
  <c r="J273" i="1"/>
  <c r="K273" i="1"/>
  <c r="L273" i="1"/>
  <c r="M273" i="1" s="1"/>
  <c r="N273" i="1"/>
  <c r="J274" i="1"/>
  <c r="K274" i="1"/>
  <c r="L274" i="1"/>
  <c r="M274" i="1" s="1"/>
  <c r="N274" i="1"/>
  <c r="J275" i="1"/>
  <c r="K275" i="1"/>
  <c r="L275" i="1"/>
  <c r="M275" i="1" s="1"/>
  <c r="N275" i="1"/>
  <c r="J276" i="1"/>
  <c r="K276" i="1"/>
  <c r="L276" i="1"/>
  <c r="M276" i="1" s="1"/>
  <c r="N276" i="1"/>
  <c r="J277" i="1"/>
  <c r="K277" i="1"/>
  <c r="L277" i="1"/>
  <c r="M277" i="1" s="1"/>
  <c r="N277" i="1"/>
  <c r="J278" i="1"/>
  <c r="K278" i="1"/>
  <c r="L278" i="1"/>
  <c r="M278" i="1" s="1"/>
  <c r="N278" i="1"/>
  <c r="J279" i="1"/>
  <c r="K279" i="1"/>
  <c r="L279" i="1"/>
  <c r="M279" i="1" s="1"/>
  <c r="N279" i="1"/>
  <c r="J280" i="1"/>
  <c r="K280" i="1"/>
  <c r="L280" i="1"/>
  <c r="M280" i="1" s="1"/>
  <c r="N280" i="1"/>
  <c r="J281" i="1"/>
  <c r="K281" i="1"/>
  <c r="L281" i="1"/>
  <c r="M281" i="1" s="1"/>
  <c r="N281" i="1"/>
  <c r="J282" i="1"/>
  <c r="K282" i="1"/>
  <c r="L282" i="1"/>
  <c r="M282" i="1" s="1"/>
  <c r="N282" i="1"/>
  <c r="J283" i="1"/>
  <c r="K283" i="1"/>
  <c r="L283" i="1"/>
  <c r="M283" i="1" s="1"/>
  <c r="N283" i="1"/>
  <c r="J284" i="1"/>
  <c r="K284" i="1"/>
  <c r="L284" i="1"/>
  <c r="M284" i="1" s="1"/>
  <c r="N284" i="1"/>
  <c r="J285" i="1"/>
  <c r="K285" i="1"/>
  <c r="L285" i="1"/>
  <c r="M285" i="1" s="1"/>
  <c r="N285" i="1"/>
  <c r="J286" i="1"/>
  <c r="K286" i="1"/>
  <c r="L286" i="1"/>
  <c r="M286" i="1" s="1"/>
  <c r="N286" i="1"/>
  <c r="J287" i="1"/>
  <c r="K287" i="1"/>
  <c r="L287" i="1"/>
  <c r="M287" i="1" s="1"/>
  <c r="N287" i="1"/>
  <c r="J288" i="1"/>
  <c r="K288" i="1"/>
  <c r="L288" i="1"/>
  <c r="M288" i="1" s="1"/>
  <c r="N288" i="1"/>
  <c r="J289" i="1"/>
  <c r="K289" i="1"/>
  <c r="L289" i="1"/>
  <c r="M289" i="1" s="1"/>
  <c r="N289" i="1"/>
  <c r="J290" i="1"/>
  <c r="K290" i="1"/>
  <c r="L290" i="1"/>
  <c r="M290" i="1" s="1"/>
  <c r="N290" i="1"/>
  <c r="J291" i="1"/>
  <c r="K291" i="1"/>
  <c r="L291" i="1"/>
  <c r="M291" i="1" s="1"/>
  <c r="N291" i="1"/>
  <c r="J292" i="1"/>
  <c r="K292" i="1"/>
  <c r="L292" i="1"/>
  <c r="M292" i="1" s="1"/>
  <c r="N292" i="1"/>
  <c r="J293" i="1"/>
  <c r="K293" i="1"/>
  <c r="L293" i="1"/>
  <c r="M293" i="1" s="1"/>
  <c r="N293" i="1"/>
  <c r="J294" i="1"/>
  <c r="K294" i="1"/>
  <c r="L294" i="1"/>
  <c r="M294" i="1" s="1"/>
  <c r="N294" i="1"/>
  <c r="J295" i="1"/>
  <c r="K295" i="1"/>
  <c r="L295" i="1"/>
  <c r="M295" i="1" s="1"/>
  <c r="N295" i="1"/>
  <c r="J296" i="1"/>
  <c r="K296" i="1"/>
  <c r="L296" i="1"/>
  <c r="M296" i="1" s="1"/>
  <c r="N296" i="1"/>
  <c r="J297" i="1"/>
  <c r="K297" i="1"/>
  <c r="L297" i="1"/>
  <c r="M297" i="1" s="1"/>
  <c r="N297" i="1"/>
  <c r="J298" i="1"/>
  <c r="K298" i="1"/>
  <c r="L298" i="1"/>
  <c r="M298" i="1" s="1"/>
  <c r="N298" i="1"/>
  <c r="J299" i="1"/>
  <c r="K299" i="1"/>
  <c r="L299" i="1"/>
  <c r="M299" i="1" s="1"/>
  <c r="N299" i="1"/>
  <c r="J300" i="1"/>
  <c r="K300" i="1"/>
  <c r="L300" i="1"/>
  <c r="M300" i="1" s="1"/>
  <c r="N300" i="1"/>
  <c r="J301" i="1"/>
  <c r="K301" i="1"/>
  <c r="L301" i="1"/>
  <c r="M301" i="1" s="1"/>
  <c r="N301" i="1"/>
  <c r="J302" i="1"/>
  <c r="K302" i="1"/>
  <c r="L302" i="1"/>
  <c r="M302" i="1" s="1"/>
  <c r="N302" i="1"/>
  <c r="J303" i="1"/>
  <c r="K303" i="1"/>
  <c r="L303" i="1"/>
  <c r="M303" i="1" s="1"/>
  <c r="N303" i="1"/>
  <c r="J304" i="1"/>
  <c r="K304" i="1"/>
  <c r="L304" i="1"/>
  <c r="M304" i="1" s="1"/>
  <c r="N304" i="1"/>
  <c r="J305" i="1"/>
  <c r="K305" i="1"/>
  <c r="L305" i="1"/>
  <c r="M305" i="1" s="1"/>
  <c r="N305" i="1"/>
  <c r="J306" i="1"/>
  <c r="K306" i="1"/>
  <c r="L306" i="1"/>
  <c r="M306" i="1" s="1"/>
  <c r="N306" i="1"/>
  <c r="J307" i="1"/>
  <c r="K307" i="1"/>
  <c r="L307" i="1"/>
  <c r="M307" i="1" s="1"/>
  <c r="N307" i="1"/>
  <c r="J308" i="1"/>
  <c r="K308" i="1"/>
  <c r="L308" i="1"/>
  <c r="M308" i="1" s="1"/>
  <c r="N308" i="1"/>
  <c r="J309" i="1"/>
  <c r="K309" i="1"/>
  <c r="L309" i="1"/>
  <c r="M309" i="1" s="1"/>
  <c r="N309" i="1"/>
  <c r="J310" i="1"/>
  <c r="K310" i="1"/>
  <c r="L310" i="1"/>
  <c r="M310" i="1" s="1"/>
  <c r="N310" i="1"/>
  <c r="J311" i="1"/>
  <c r="K311" i="1"/>
  <c r="L311" i="1"/>
  <c r="M311" i="1" s="1"/>
  <c r="N311" i="1"/>
  <c r="J312" i="1"/>
  <c r="K312" i="1"/>
  <c r="L312" i="1"/>
  <c r="M312" i="1" s="1"/>
  <c r="N312" i="1"/>
  <c r="J313" i="1"/>
  <c r="K313" i="1"/>
  <c r="L313" i="1"/>
  <c r="M313" i="1" s="1"/>
  <c r="N313" i="1"/>
  <c r="J314" i="1"/>
  <c r="K314" i="1"/>
  <c r="L314" i="1"/>
  <c r="M314" i="1" s="1"/>
  <c r="N314" i="1"/>
  <c r="J315" i="1"/>
  <c r="K315" i="1"/>
  <c r="L315" i="1"/>
  <c r="M315" i="1" s="1"/>
  <c r="N315" i="1"/>
  <c r="J316" i="1"/>
  <c r="K316" i="1"/>
  <c r="L316" i="1"/>
  <c r="M316" i="1" s="1"/>
  <c r="N316" i="1"/>
  <c r="J317" i="1"/>
  <c r="K317" i="1"/>
  <c r="L317" i="1"/>
  <c r="M317" i="1" s="1"/>
  <c r="N317" i="1"/>
  <c r="J318" i="1"/>
  <c r="K318" i="1"/>
  <c r="L318" i="1"/>
  <c r="M318" i="1" s="1"/>
  <c r="N318" i="1"/>
  <c r="J319" i="1"/>
  <c r="K319" i="1"/>
  <c r="L319" i="1"/>
  <c r="M319" i="1" s="1"/>
  <c r="N319" i="1"/>
  <c r="J320" i="1"/>
  <c r="K320" i="1"/>
  <c r="L320" i="1"/>
  <c r="M320" i="1" s="1"/>
  <c r="N320" i="1"/>
  <c r="J321" i="1"/>
  <c r="K321" i="1"/>
  <c r="L321" i="1"/>
  <c r="M321" i="1" s="1"/>
  <c r="N321" i="1"/>
  <c r="J322" i="1"/>
  <c r="K322" i="1"/>
  <c r="L322" i="1"/>
  <c r="M322" i="1" s="1"/>
  <c r="N322" i="1"/>
  <c r="J323" i="1"/>
  <c r="K323" i="1"/>
  <c r="L323" i="1"/>
  <c r="M323" i="1" s="1"/>
  <c r="N323" i="1"/>
  <c r="J324" i="1"/>
  <c r="K324" i="1"/>
  <c r="L324" i="1"/>
  <c r="M324" i="1" s="1"/>
  <c r="N324" i="1"/>
  <c r="J325" i="1"/>
  <c r="K325" i="1"/>
  <c r="L325" i="1"/>
  <c r="M325" i="1" s="1"/>
  <c r="N325" i="1"/>
  <c r="J326" i="1"/>
  <c r="K326" i="1"/>
  <c r="L326" i="1"/>
  <c r="M326" i="1" s="1"/>
  <c r="N326" i="1"/>
  <c r="J327" i="1"/>
  <c r="K327" i="1"/>
  <c r="L327" i="1"/>
  <c r="M327" i="1" s="1"/>
  <c r="N327" i="1"/>
  <c r="J328" i="1"/>
  <c r="K328" i="1"/>
  <c r="L328" i="1"/>
  <c r="M328" i="1" s="1"/>
  <c r="N328" i="1"/>
  <c r="J329" i="1"/>
  <c r="K329" i="1"/>
  <c r="L329" i="1"/>
  <c r="M329" i="1" s="1"/>
  <c r="N329" i="1"/>
  <c r="J330" i="1"/>
  <c r="K330" i="1"/>
  <c r="L330" i="1"/>
  <c r="M330" i="1" s="1"/>
  <c r="N330" i="1"/>
  <c r="J331" i="1"/>
  <c r="K331" i="1"/>
  <c r="L331" i="1"/>
  <c r="M331" i="1" s="1"/>
  <c r="N331" i="1"/>
  <c r="J332" i="1"/>
  <c r="K332" i="1"/>
  <c r="L332" i="1"/>
  <c r="M332" i="1" s="1"/>
  <c r="N332" i="1"/>
  <c r="J333" i="1"/>
  <c r="K333" i="1"/>
  <c r="L333" i="1"/>
  <c r="M333" i="1" s="1"/>
  <c r="N333" i="1"/>
  <c r="J334" i="1"/>
  <c r="K334" i="1"/>
  <c r="L334" i="1"/>
  <c r="M334" i="1" s="1"/>
  <c r="N334" i="1"/>
  <c r="J335" i="1"/>
  <c r="K335" i="1"/>
  <c r="L335" i="1"/>
  <c r="M335" i="1" s="1"/>
  <c r="N335" i="1"/>
  <c r="J336" i="1"/>
  <c r="K336" i="1"/>
  <c r="L336" i="1"/>
  <c r="M336" i="1" s="1"/>
  <c r="N336" i="1"/>
  <c r="J337" i="1"/>
  <c r="K337" i="1"/>
  <c r="L337" i="1"/>
  <c r="M337" i="1" s="1"/>
  <c r="N337" i="1"/>
  <c r="J338" i="1"/>
  <c r="K338" i="1"/>
  <c r="L338" i="1"/>
  <c r="M338" i="1" s="1"/>
  <c r="N338" i="1"/>
  <c r="J339" i="1"/>
  <c r="K339" i="1"/>
  <c r="L339" i="1"/>
  <c r="M339" i="1" s="1"/>
  <c r="N339" i="1"/>
  <c r="J340" i="1"/>
  <c r="K340" i="1"/>
  <c r="L340" i="1"/>
  <c r="M340" i="1" s="1"/>
  <c r="N340" i="1"/>
  <c r="J341" i="1"/>
  <c r="K341" i="1"/>
  <c r="L341" i="1"/>
  <c r="M341" i="1" s="1"/>
  <c r="N341" i="1"/>
  <c r="J342" i="1"/>
  <c r="K342" i="1"/>
  <c r="L342" i="1"/>
  <c r="M342" i="1" s="1"/>
  <c r="N342" i="1"/>
  <c r="J343" i="1"/>
  <c r="K343" i="1"/>
  <c r="L343" i="1"/>
  <c r="M343" i="1" s="1"/>
  <c r="N343" i="1"/>
  <c r="J344" i="1"/>
  <c r="K344" i="1"/>
  <c r="L344" i="1"/>
  <c r="M344" i="1" s="1"/>
  <c r="N344" i="1"/>
  <c r="J345" i="1"/>
  <c r="K345" i="1"/>
  <c r="L345" i="1"/>
  <c r="M345" i="1" s="1"/>
  <c r="N345" i="1"/>
  <c r="J346" i="1"/>
  <c r="K346" i="1"/>
  <c r="L346" i="1"/>
  <c r="M346" i="1" s="1"/>
  <c r="N346" i="1"/>
  <c r="J347" i="1"/>
  <c r="K347" i="1"/>
  <c r="L347" i="1"/>
  <c r="M347" i="1" s="1"/>
  <c r="N347" i="1"/>
  <c r="J348" i="1"/>
  <c r="K348" i="1"/>
  <c r="L348" i="1"/>
  <c r="M348" i="1" s="1"/>
  <c r="N348" i="1"/>
  <c r="J349" i="1"/>
  <c r="K349" i="1"/>
  <c r="L349" i="1"/>
  <c r="M349" i="1" s="1"/>
  <c r="N349" i="1"/>
  <c r="J350" i="1"/>
  <c r="K350" i="1"/>
  <c r="L350" i="1"/>
  <c r="M350" i="1" s="1"/>
  <c r="N350" i="1"/>
  <c r="J351" i="1"/>
  <c r="K351" i="1"/>
  <c r="L351" i="1"/>
  <c r="M351" i="1" s="1"/>
  <c r="N351" i="1"/>
  <c r="J352" i="1"/>
  <c r="K352" i="1"/>
  <c r="L352" i="1"/>
  <c r="M352" i="1" s="1"/>
  <c r="N352" i="1"/>
  <c r="J353" i="1"/>
  <c r="K353" i="1"/>
  <c r="L353" i="1"/>
  <c r="M353" i="1" s="1"/>
  <c r="N353" i="1"/>
  <c r="J354" i="1"/>
  <c r="K354" i="1"/>
  <c r="L354" i="1"/>
  <c r="M354" i="1" s="1"/>
  <c r="N354" i="1"/>
  <c r="J355" i="1"/>
  <c r="K355" i="1"/>
  <c r="L355" i="1"/>
  <c r="M355" i="1" s="1"/>
  <c r="N355" i="1"/>
  <c r="J356" i="1"/>
  <c r="K356" i="1"/>
  <c r="L356" i="1"/>
  <c r="M356" i="1" s="1"/>
  <c r="N356" i="1"/>
  <c r="J357" i="1"/>
  <c r="K357" i="1"/>
  <c r="L357" i="1"/>
  <c r="M357" i="1" s="1"/>
  <c r="N357" i="1"/>
  <c r="J358" i="1"/>
  <c r="K358" i="1"/>
  <c r="L358" i="1"/>
  <c r="M358" i="1" s="1"/>
  <c r="N358" i="1"/>
  <c r="J359" i="1"/>
  <c r="K359" i="1"/>
  <c r="L359" i="1"/>
  <c r="M359" i="1" s="1"/>
  <c r="N359" i="1"/>
  <c r="J360" i="1"/>
  <c r="K360" i="1"/>
  <c r="L360" i="1"/>
  <c r="M360" i="1" s="1"/>
  <c r="N360" i="1"/>
  <c r="J361" i="1"/>
  <c r="K361" i="1"/>
  <c r="L361" i="1"/>
  <c r="M361" i="1" s="1"/>
  <c r="N361" i="1"/>
  <c r="J362" i="1"/>
  <c r="K362" i="1"/>
  <c r="L362" i="1"/>
  <c r="M362" i="1" s="1"/>
  <c r="N362" i="1"/>
  <c r="J363" i="1"/>
  <c r="K363" i="1"/>
  <c r="L363" i="1"/>
  <c r="M363" i="1" s="1"/>
  <c r="N363" i="1"/>
  <c r="J364" i="1"/>
  <c r="K364" i="1"/>
  <c r="L364" i="1"/>
  <c r="M364" i="1" s="1"/>
  <c r="N364" i="1"/>
  <c r="J365" i="1"/>
  <c r="K365" i="1"/>
  <c r="L365" i="1"/>
  <c r="M365" i="1" s="1"/>
  <c r="N365" i="1"/>
  <c r="J366" i="1"/>
  <c r="K366" i="1"/>
  <c r="L366" i="1"/>
  <c r="M366" i="1" s="1"/>
  <c r="N366" i="1"/>
  <c r="J367" i="1"/>
  <c r="K367" i="1"/>
  <c r="L367" i="1"/>
  <c r="M367" i="1" s="1"/>
  <c r="N367" i="1"/>
  <c r="J368" i="1"/>
  <c r="K368" i="1"/>
  <c r="L368" i="1"/>
  <c r="M368" i="1" s="1"/>
  <c r="N368" i="1"/>
  <c r="J369" i="1"/>
  <c r="K369" i="1"/>
  <c r="L369" i="1"/>
  <c r="M369" i="1" s="1"/>
  <c r="N369" i="1"/>
  <c r="J370" i="1"/>
  <c r="K370" i="1"/>
  <c r="L370" i="1"/>
  <c r="M370" i="1" s="1"/>
  <c r="N370" i="1"/>
  <c r="J371" i="1"/>
  <c r="K371" i="1"/>
  <c r="L371" i="1"/>
  <c r="M371" i="1" s="1"/>
  <c r="N371" i="1"/>
  <c r="J372" i="1"/>
  <c r="K372" i="1"/>
  <c r="L372" i="1"/>
  <c r="M372" i="1" s="1"/>
  <c r="N372" i="1"/>
  <c r="J373" i="1"/>
  <c r="K373" i="1"/>
  <c r="L373" i="1"/>
  <c r="M373" i="1" s="1"/>
  <c r="N373" i="1"/>
  <c r="J374" i="1"/>
  <c r="K374" i="1"/>
  <c r="L374" i="1"/>
  <c r="M374" i="1" s="1"/>
  <c r="N374" i="1"/>
  <c r="J375" i="1"/>
  <c r="K375" i="1"/>
  <c r="L375" i="1"/>
  <c r="M375" i="1" s="1"/>
  <c r="N375" i="1"/>
  <c r="J376" i="1"/>
  <c r="K376" i="1"/>
  <c r="L376" i="1"/>
  <c r="M376" i="1" s="1"/>
  <c r="N376" i="1"/>
  <c r="J377" i="1"/>
  <c r="K377" i="1"/>
  <c r="L377" i="1"/>
  <c r="M377" i="1" s="1"/>
  <c r="N377" i="1"/>
  <c r="J378" i="1"/>
  <c r="K378" i="1"/>
  <c r="L378" i="1"/>
  <c r="M378" i="1" s="1"/>
  <c r="N378" i="1"/>
  <c r="J379" i="1"/>
  <c r="K379" i="1"/>
  <c r="L379" i="1"/>
  <c r="M379" i="1" s="1"/>
  <c r="N379" i="1"/>
  <c r="J380" i="1"/>
  <c r="K380" i="1"/>
  <c r="L380" i="1"/>
  <c r="M380" i="1" s="1"/>
  <c r="N380" i="1"/>
  <c r="J381" i="1"/>
  <c r="K381" i="1"/>
  <c r="L381" i="1"/>
  <c r="M381" i="1" s="1"/>
  <c r="N381" i="1"/>
  <c r="J382" i="1"/>
  <c r="K382" i="1"/>
  <c r="L382" i="1"/>
  <c r="M382" i="1" s="1"/>
  <c r="N382" i="1"/>
  <c r="J383" i="1"/>
  <c r="K383" i="1"/>
  <c r="L383" i="1"/>
  <c r="M383" i="1" s="1"/>
  <c r="N383" i="1"/>
  <c r="J384" i="1"/>
  <c r="K384" i="1"/>
  <c r="L384" i="1"/>
  <c r="M384" i="1" s="1"/>
  <c r="N384" i="1"/>
  <c r="J385" i="1"/>
  <c r="K385" i="1"/>
  <c r="L385" i="1"/>
  <c r="M385" i="1" s="1"/>
  <c r="N385" i="1"/>
  <c r="J386" i="1"/>
  <c r="K386" i="1"/>
  <c r="L386" i="1"/>
  <c r="M386" i="1" s="1"/>
  <c r="N386" i="1"/>
  <c r="J387" i="1"/>
  <c r="K387" i="1"/>
  <c r="L387" i="1"/>
  <c r="M387" i="1" s="1"/>
  <c r="N387" i="1"/>
  <c r="J388" i="1"/>
  <c r="K388" i="1"/>
  <c r="L388" i="1"/>
  <c r="M388" i="1" s="1"/>
  <c r="N388" i="1"/>
  <c r="J389" i="1"/>
  <c r="K389" i="1"/>
  <c r="L389" i="1"/>
  <c r="M389" i="1" s="1"/>
  <c r="N389" i="1"/>
  <c r="J390" i="1"/>
  <c r="K390" i="1"/>
  <c r="L390" i="1"/>
  <c r="M390" i="1" s="1"/>
  <c r="N390" i="1"/>
  <c r="J391" i="1"/>
  <c r="K391" i="1"/>
  <c r="L391" i="1"/>
  <c r="M391" i="1" s="1"/>
  <c r="N391" i="1"/>
  <c r="J392" i="1"/>
  <c r="K392" i="1"/>
  <c r="L392" i="1"/>
  <c r="M392" i="1" s="1"/>
  <c r="N392" i="1"/>
  <c r="J393" i="1"/>
  <c r="K393" i="1"/>
  <c r="L393" i="1"/>
  <c r="M393" i="1" s="1"/>
  <c r="N393" i="1"/>
  <c r="J394" i="1"/>
  <c r="K394" i="1"/>
  <c r="L394" i="1"/>
  <c r="M394" i="1" s="1"/>
  <c r="N394" i="1"/>
  <c r="J395" i="1"/>
  <c r="K395" i="1"/>
  <c r="L395" i="1"/>
  <c r="M395" i="1" s="1"/>
  <c r="N395" i="1"/>
  <c r="J396" i="1"/>
  <c r="K396" i="1"/>
  <c r="L396" i="1"/>
  <c r="M396" i="1" s="1"/>
  <c r="N396" i="1"/>
  <c r="J397" i="1"/>
  <c r="K397" i="1"/>
  <c r="L397" i="1"/>
  <c r="M397" i="1" s="1"/>
  <c r="N397" i="1"/>
  <c r="J398" i="1"/>
  <c r="K398" i="1"/>
  <c r="L398" i="1"/>
  <c r="M398" i="1" s="1"/>
  <c r="N398" i="1"/>
  <c r="J399" i="1"/>
  <c r="K399" i="1"/>
  <c r="L399" i="1"/>
  <c r="M399" i="1" s="1"/>
  <c r="N399" i="1"/>
  <c r="J400" i="1"/>
  <c r="K400" i="1"/>
  <c r="L400" i="1"/>
  <c r="M400" i="1" s="1"/>
  <c r="N400" i="1"/>
  <c r="J401" i="1"/>
  <c r="K401" i="1"/>
  <c r="L401" i="1"/>
  <c r="M401" i="1" s="1"/>
  <c r="N401" i="1"/>
  <c r="J402" i="1"/>
  <c r="K402" i="1"/>
  <c r="L402" i="1"/>
  <c r="M402" i="1" s="1"/>
  <c r="N402" i="1"/>
  <c r="J403" i="1"/>
  <c r="K403" i="1"/>
  <c r="L403" i="1"/>
  <c r="M403" i="1" s="1"/>
  <c r="N403" i="1"/>
  <c r="J404" i="1"/>
  <c r="K404" i="1"/>
  <c r="L404" i="1"/>
  <c r="M404" i="1" s="1"/>
  <c r="N404" i="1"/>
  <c r="J405" i="1"/>
  <c r="K405" i="1"/>
  <c r="L405" i="1"/>
  <c r="M405" i="1" s="1"/>
  <c r="N405" i="1"/>
  <c r="J406" i="1"/>
  <c r="K406" i="1"/>
  <c r="L406" i="1"/>
  <c r="M406" i="1" s="1"/>
  <c r="N406" i="1"/>
  <c r="J407" i="1"/>
  <c r="K407" i="1"/>
  <c r="L407" i="1"/>
  <c r="M407" i="1" s="1"/>
  <c r="N407" i="1"/>
  <c r="J408" i="1"/>
  <c r="K408" i="1"/>
  <c r="L408" i="1"/>
  <c r="M408" i="1" s="1"/>
  <c r="N408" i="1"/>
  <c r="J409" i="1"/>
  <c r="K409" i="1"/>
  <c r="L409" i="1"/>
  <c r="M409" i="1" s="1"/>
  <c r="N409" i="1"/>
  <c r="J410" i="1"/>
  <c r="K410" i="1"/>
  <c r="L410" i="1"/>
  <c r="M410" i="1" s="1"/>
  <c r="N410" i="1"/>
  <c r="J411" i="1"/>
  <c r="K411" i="1"/>
  <c r="L411" i="1"/>
  <c r="M411" i="1" s="1"/>
  <c r="N411" i="1"/>
  <c r="J412" i="1"/>
  <c r="K412" i="1"/>
  <c r="L412" i="1"/>
  <c r="M412" i="1" s="1"/>
  <c r="N412" i="1"/>
  <c r="J413" i="1"/>
  <c r="K413" i="1"/>
  <c r="L413" i="1"/>
  <c r="M413" i="1" s="1"/>
  <c r="N413" i="1"/>
  <c r="J414" i="1"/>
  <c r="K414" i="1"/>
  <c r="L414" i="1"/>
  <c r="M414" i="1" s="1"/>
  <c r="N414" i="1"/>
  <c r="J415" i="1"/>
  <c r="K415" i="1"/>
  <c r="L415" i="1"/>
  <c r="M415" i="1" s="1"/>
  <c r="N415" i="1"/>
  <c r="J416" i="1"/>
  <c r="K416" i="1"/>
  <c r="L416" i="1"/>
  <c r="M416" i="1" s="1"/>
  <c r="N416" i="1"/>
  <c r="J417" i="1"/>
  <c r="K417" i="1"/>
  <c r="L417" i="1"/>
  <c r="M417" i="1" s="1"/>
  <c r="N417" i="1"/>
  <c r="J418" i="1"/>
  <c r="K418" i="1"/>
  <c r="L418" i="1"/>
  <c r="M418" i="1" s="1"/>
  <c r="N418" i="1"/>
  <c r="J419" i="1"/>
  <c r="K419" i="1"/>
  <c r="L419" i="1"/>
  <c r="M419" i="1" s="1"/>
  <c r="N419" i="1"/>
  <c r="J420" i="1"/>
  <c r="K420" i="1"/>
  <c r="L420" i="1"/>
  <c r="M420" i="1" s="1"/>
  <c r="N420" i="1"/>
  <c r="J421" i="1"/>
  <c r="K421" i="1"/>
  <c r="L421" i="1"/>
  <c r="M421" i="1" s="1"/>
  <c r="N421" i="1"/>
  <c r="J422" i="1"/>
  <c r="K422" i="1"/>
  <c r="L422" i="1"/>
  <c r="M422" i="1" s="1"/>
  <c r="N422" i="1"/>
  <c r="J423" i="1"/>
  <c r="K423" i="1"/>
  <c r="L423" i="1"/>
  <c r="M423" i="1" s="1"/>
  <c r="N423" i="1"/>
  <c r="J424" i="1"/>
  <c r="K424" i="1"/>
  <c r="L424" i="1"/>
  <c r="M424" i="1" s="1"/>
  <c r="N424" i="1"/>
  <c r="J425" i="1"/>
  <c r="K425" i="1"/>
  <c r="L425" i="1"/>
  <c r="M425" i="1" s="1"/>
  <c r="N425" i="1"/>
  <c r="J426" i="1"/>
  <c r="K426" i="1"/>
  <c r="L426" i="1"/>
  <c r="M426" i="1" s="1"/>
  <c r="N426" i="1"/>
  <c r="J427" i="1"/>
  <c r="K427" i="1"/>
  <c r="L427" i="1"/>
  <c r="M427" i="1" s="1"/>
  <c r="N427" i="1"/>
  <c r="J428" i="1"/>
  <c r="K428" i="1"/>
  <c r="L428" i="1"/>
  <c r="M428" i="1" s="1"/>
  <c r="N428" i="1"/>
  <c r="J429" i="1"/>
  <c r="K429" i="1"/>
  <c r="L429" i="1"/>
  <c r="M429" i="1" s="1"/>
  <c r="N429" i="1"/>
  <c r="J430" i="1"/>
  <c r="K430" i="1"/>
  <c r="L430" i="1"/>
  <c r="M430" i="1" s="1"/>
  <c r="N430" i="1"/>
  <c r="J431" i="1"/>
  <c r="K431" i="1"/>
  <c r="L431" i="1"/>
  <c r="M431" i="1" s="1"/>
  <c r="N431" i="1"/>
  <c r="J432" i="1"/>
  <c r="K432" i="1"/>
  <c r="L432" i="1"/>
  <c r="M432" i="1" s="1"/>
  <c r="N432" i="1"/>
  <c r="J433" i="1"/>
  <c r="K433" i="1"/>
  <c r="L433" i="1"/>
  <c r="M433" i="1" s="1"/>
  <c r="N433" i="1"/>
  <c r="J434" i="1"/>
  <c r="K434" i="1"/>
  <c r="L434" i="1"/>
  <c r="M434" i="1" s="1"/>
  <c r="N434" i="1"/>
  <c r="J435" i="1"/>
  <c r="K435" i="1"/>
  <c r="L435" i="1"/>
  <c r="M435" i="1" s="1"/>
  <c r="N435" i="1"/>
  <c r="J436" i="1"/>
  <c r="K436" i="1"/>
  <c r="L436" i="1"/>
  <c r="M436" i="1" s="1"/>
  <c r="N436" i="1"/>
  <c r="J437" i="1"/>
  <c r="K437" i="1"/>
  <c r="L437" i="1"/>
  <c r="M437" i="1" s="1"/>
  <c r="N437" i="1"/>
  <c r="J438" i="1"/>
  <c r="K438" i="1"/>
  <c r="L438" i="1"/>
  <c r="M438" i="1" s="1"/>
  <c r="N438" i="1"/>
  <c r="J439" i="1"/>
  <c r="K439" i="1"/>
  <c r="L439" i="1"/>
  <c r="M439" i="1" s="1"/>
  <c r="N439" i="1"/>
  <c r="J440" i="1"/>
  <c r="K440" i="1"/>
  <c r="L440" i="1"/>
  <c r="M440" i="1" s="1"/>
  <c r="N440" i="1"/>
  <c r="J441" i="1"/>
  <c r="K441" i="1"/>
  <c r="L441" i="1"/>
  <c r="M441" i="1" s="1"/>
  <c r="N441" i="1"/>
  <c r="J442" i="1"/>
  <c r="K442" i="1"/>
  <c r="L442" i="1"/>
  <c r="M442" i="1" s="1"/>
  <c r="N442" i="1"/>
  <c r="J443" i="1"/>
  <c r="K443" i="1"/>
  <c r="L443" i="1"/>
  <c r="M443" i="1" s="1"/>
  <c r="N443" i="1"/>
  <c r="J444" i="1"/>
  <c r="K444" i="1"/>
  <c r="L444" i="1"/>
  <c r="M444" i="1" s="1"/>
  <c r="N444" i="1"/>
  <c r="J445" i="1"/>
  <c r="K445" i="1"/>
  <c r="L445" i="1"/>
  <c r="M445" i="1" s="1"/>
  <c r="N445" i="1"/>
  <c r="J446" i="1"/>
  <c r="K446" i="1"/>
  <c r="L446" i="1"/>
  <c r="M446" i="1" s="1"/>
  <c r="N446" i="1"/>
  <c r="J447" i="1"/>
  <c r="K447" i="1"/>
  <c r="L447" i="1"/>
  <c r="M447" i="1" s="1"/>
  <c r="N447" i="1"/>
  <c r="J448" i="1"/>
  <c r="K448" i="1"/>
  <c r="L448" i="1"/>
  <c r="M448" i="1" s="1"/>
  <c r="N448" i="1"/>
  <c r="J449" i="1"/>
  <c r="K449" i="1"/>
  <c r="L449" i="1"/>
  <c r="M449" i="1" s="1"/>
  <c r="N449" i="1"/>
  <c r="J450" i="1"/>
  <c r="K450" i="1"/>
  <c r="L450" i="1"/>
  <c r="M450" i="1" s="1"/>
  <c r="N450" i="1"/>
  <c r="J451" i="1"/>
  <c r="K451" i="1"/>
  <c r="L451" i="1"/>
  <c r="M451" i="1" s="1"/>
  <c r="N451" i="1"/>
  <c r="J452" i="1"/>
  <c r="K452" i="1"/>
  <c r="L452" i="1"/>
  <c r="M452" i="1" s="1"/>
  <c r="N452" i="1"/>
  <c r="J453" i="1"/>
  <c r="K453" i="1"/>
  <c r="L453" i="1"/>
  <c r="M453" i="1" s="1"/>
  <c r="N453" i="1"/>
  <c r="J454" i="1"/>
  <c r="K454" i="1"/>
  <c r="L454" i="1"/>
  <c r="M454" i="1" s="1"/>
  <c r="N454" i="1"/>
  <c r="J455" i="1"/>
  <c r="K455" i="1"/>
  <c r="L455" i="1"/>
  <c r="M455" i="1" s="1"/>
  <c r="N455" i="1"/>
  <c r="J456" i="1"/>
  <c r="K456" i="1"/>
  <c r="L456" i="1"/>
  <c r="M456" i="1" s="1"/>
  <c r="N456" i="1"/>
  <c r="J457" i="1"/>
  <c r="K457" i="1"/>
  <c r="L457" i="1"/>
  <c r="M457" i="1" s="1"/>
  <c r="N457" i="1"/>
  <c r="J458" i="1"/>
  <c r="K458" i="1"/>
  <c r="L458" i="1"/>
  <c r="M458" i="1" s="1"/>
  <c r="N458" i="1"/>
  <c r="J459" i="1"/>
  <c r="K459" i="1"/>
  <c r="L459" i="1"/>
  <c r="M459" i="1" s="1"/>
  <c r="N459" i="1"/>
  <c r="J460" i="1"/>
  <c r="K460" i="1"/>
  <c r="L460" i="1"/>
  <c r="M460" i="1" s="1"/>
  <c r="N460" i="1"/>
  <c r="J461" i="1"/>
  <c r="K461" i="1"/>
  <c r="L461" i="1"/>
  <c r="M461" i="1" s="1"/>
  <c r="N461" i="1"/>
  <c r="J462" i="1"/>
  <c r="K462" i="1"/>
  <c r="L462" i="1"/>
  <c r="M462" i="1" s="1"/>
  <c r="N462" i="1"/>
  <c r="J463" i="1"/>
  <c r="K463" i="1"/>
  <c r="L463" i="1"/>
  <c r="M463" i="1" s="1"/>
  <c r="N463" i="1"/>
  <c r="J464" i="1"/>
  <c r="K464" i="1"/>
  <c r="L464" i="1"/>
  <c r="M464" i="1" s="1"/>
  <c r="N464" i="1"/>
  <c r="J465" i="1"/>
  <c r="K465" i="1"/>
  <c r="L465" i="1"/>
  <c r="M465" i="1" s="1"/>
  <c r="N465" i="1"/>
  <c r="J466" i="1"/>
  <c r="K466" i="1"/>
  <c r="L466" i="1"/>
  <c r="M466" i="1" s="1"/>
  <c r="N466" i="1"/>
  <c r="J467" i="1"/>
  <c r="K467" i="1"/>
  <c r="L467" i="1"/>
  <c r="M467" i="1" s="1"/>
  <c r="N467" i="1"/>
  <c r="J468" i="1"/>
  <c r="K468" i="1"/>
  <c r="L468" i="1"/>
  <c r="M468" i="1" s="1"/>
  <c r="N468" i="1"/>
  <c r="J469" i="1"/>
  <c r="K469" i="1"/>
  <c r="L469" i="1"/>
  <c r="M469" i="1" s="1"/>
  <c r="N469" i="1"/>
  <c r="J470" i="1"/>
  <c r="K470" i="1"/>
  <c r="L470" i="1"/>
  <c r="M470" i="1" s="1"/>
  <c r="N470" i="1"/>
  <c r="J471" i="1"/>
  <c r="K471" i="1"/>
  <c r="L471" i="1"/>
  <c r="M471" i="1" s="1"/>
  <c r="N471" i="1"/>
  <c r="J472" i="1"/>
  <c r="K472" i="1"/>
  <c r="L472" i="1"/>
  <c r="M472" i="1" s="1"/>
  <c r="N472" i="1"/>
  <c r="J473" i="1"/>
  <c r="K473" i="1"/>
  <c r="L473" i="1"/>
  <c r="M473" i="1" s="1"/>
  <c r="N473" i="1"/>
  <c r="J474" i="1"/>
  <c r="K474" i="1"/>
  <c r="L474" i="1"/>
  <c r="M474" i="1" s="1"/>
  <c r="N474" i="1"/>
  <c r="J475" i="1"/>
  <c r="K475" i="1"/>
  <c r="L475" i="1"/>
  <c r="M475" i="1" s="1"/>
  <c r="N475" i="1"/>
  <c r="J476" i="1"/>
  <c r="K476" i="1"/>
  <c r="L476" i="1"/>
  <c r="M476" i="1" s="1"/>
  <c r="N476" i="1"/>
  <c r="J477" i="1"/>
  <c r="K477" i="1"/>
  <c r="L477" i="1"/>
  <c r="M477" i="1" s="1"/>
  <c r="N477" i="1"/>
  <c r="J478" i="1"/>
  <c r="K478" i="1"/>
  <c r="L478" i="1"/>
  <c r="M478" i="1" s="1"/>
  <c r="N478" i="1"/>
  <c r="J479" i="1"/>
  <c r="K479" i="1"/>
  <c r="L479" i="1"/>
  <c r="M479" i="1" s="1"/>
  <c r="N479" i="1"/>
  <c r="J480" i="1"/>
  <c r="K480" i="1"/>
  <c r="L480" i="1"/>
  <c r="M480" i="1" s="1"/>
  <c r="N480" i="1"/>
  <c r="J481" i="1"/>
  <c r="K481" i="1"/>
  <c r="L481" i="1"/>
  <c r="M481" i="1" s="1"/>
  <c r="N481" i="1"/>
  <c r="J482" i="1"/>
  <c r="K482" i="1"/>
  <c r="L482" i="1"/>
  <c r="M482" i="1" s="1"/>
  <c r="N482" i="1"/>
  <c r="J483" i="1"/>
  <c r="K483" i="1"/>
  <c r="L483" i="1"/>
  <c r="M483" i="1" s="1"/>
  <c r="N483" i="1"/>
  <c r="J484" i="1"/>
  <c r="K484" i="1"/>
  <c r="L484" i="1"/>
  <c r="M484" i="1" s="1"/>
  <c r="N484" i="1"/>
  <c r="J485" i="1"/>
  <c r="K485" i="1"/>
  <c r="L485" i="1"/>
  <c r="M485" i="1" s="1"/>
  <c r="N485" i="1"/>
  <c r="J486" i="1"/>
  <c r="K486" i="1"/>
  <c r="L486" i="1"/>
  <c r="M486" i="1" s="1"/>
  <c r="N486" i="1"/>
  <c r="J487" i="1"/>
  <c r="K487" i="1"/>
  <c r="L487" i="1"/>
  <c r="M487" i="1" s="1"/>
  <c r="N487" i="1"/>
  <c r="J488" i="1"/>
  <c r="K488" i="1"/>
  <c r="L488" i="1"/>
  <c r="M488" i="1" s="1"/>
  <c r="N488" i="1"/>
  <c r="J489" i="1"/>
  <c r="K489" i="1"/>
  <c r="L489" i="1"/>
  <c r="M489" i="1" s="1"/>
  <c r="N489" i="1"/>
  <c r="J490" i="1"/>
  <c r="K490" i="1"/>
  <c r="L490" i="1"/>
  <c r="M490" i="1" s="1"/>
  <c r="N490" i="1"/>
  <c r="J491" i="1"/>
  <c r="K491" i="1"/>
  <c r="L491" i="1"/>
  <c r="M491" i="1" s="1"/>
  <c r="N491" i="1"/>
  <c r="J492" i="1"/>
  <c r="K492" i="1"/>
  <c r="L492" i="1"/>
  <c r="M492" i="1" s="1"/>
  <c r="N492" i="1"/>
  <c r="J493" i="1"/>
  <c r="K493" i="1"/>
  <c r="L493" i="1"/>
  <c r="M493" i="1" s="1"/>
  <c r="N493" i="1"/>
  <c r="J494" i="1"/>
  <c r="K494" i="1"/>
  <c r="L494" i="1"/>
  <c r="M494" i="1" s="1"/>
  <c r="N494" i="1"/>
  <c r="J495" i="1"/>
  <c r="K495" i="1"/>
  <c r="L495" i="1"/>
  <c r="M495" i="1" s="1"/>
  <c r="N495" i="1"/>
  <c r="J496" i="1"/>
  <c r="K496" i="1"/>
  <c r="L496" i="1"/>
  <c r="M496" i="1" s="1"/>
  <c r="N496" i="1"/>
  <c r="J497" i="1"/>
  <c r="K497" i="1"/>
  <c r="L497" i="1"/>
  <c r="M497" i="1" s="1"/>
  <c r="N497" i="1"/>
  <c r="J498" i="1"/>
  <c r="K498" i="1"/>
  <c r="L498" i="1"/>
  <c r="M498" i="1" s="1"/>
  <c r="N498" i="1"/>
  <c r="J499" i="1"/>
  <c r="K499" i="1"/>
  <c r="L499" i="1"/>
  <c r="M499" i="1" s="1"/>
  <c r="N499" i="1"/>
  <c r="J500" i="1"/>
  <c r="K500" i="1"/>
  <c r="L500" i="1"/>
  <c r="M500" i="1" s="1"/>
  <c r="N500" i="1"/>
  <c r="J501" i="1"/>
  <c r="K501" i="1"/>
  <c r="L501" i="1"/>
  <c r="M501" i="1" s="1"/>
  <c r="N501" i="1"/>
  <c r="J502" i="1"/>
  <c r="K502" i="1"/>
  <c r="L502" i="1"/>
  <c r="M502" i="1" s="1"/>
  <c r="N502" i="1"/>
  <c r="J503" i="1"/>
  <c r="K503" i="1"/>
  <c r="L503" i="1"/>
  <c r="M503" i="1" s="1"/>
  <c r="N503" i="1"/>
  <c r="J504" i="1"/>
  <c r="K504" i="1"/>
  <c r="L504" i="1"/>
  <c r="M504" i="1" s="1"/>
  <c r="N504" i="1"/>
  <c r="J505" i="1"/>
  <c r="K505" i="1"/>
  <c r="L505" i="1"/>
  <c r="M505" i="1" s="1"/>
  <c r="N505" i="1"/>
  <c r="J506" i="1"/>
  <c r="K506" i="1"/>
  <c r="L506" i="1"/>
  <c r="M506" i="1" s="1"/>
  <c r="N506" i="1"/>
  <c r="J507" i="1"/>
  <c r="K507" i="1"/>
  <c r="L507" i="1"/>
  <c r="M507" i="1" s="1"/>
  <c r="N507" i="1"/>
  <c r="J508" i="1"/>
  <c r="K508" i="1"/>
  <c r="L508" i="1"/>
  <c r="M508" i="1" s="1"/>
  <c r="N508" i="1"/>
  <c r="J509" i="1"/>
  <c r="K509" i="1"/>
  <c r="L509" i="1"/>
  <c r="M509" i="1" s="1"/>
  <c r="N509" i="1"/>
  <c r="J510" i="1"/>
  <c r="K510" i="1"/>
  <c r="L510" i="1"/>
  <c r="M510" i="1" s="1"/>
  <c r="N510" i="1"/>
  <c r="J511" i="1"/>
  <c r="K511" i="1"/>
  <c r="L511" i="1"/>
  <c r="M511" i="1" s="1"/>
  <c r="N511" i="1"/>
  <c r="J512" i="1"/>
  <c r="K512" i="1"/>
  <c r="L512" i="1"/>
  <c r="M512" i="1" s="1"/>
  <c r="N512" i="1"/>
  <c r="J513" i="1"/>
  <c r="K513" i="1"/>
  <c r="L513" i="1"/>
  <c r="M513" i="1" s="1"/>
  <c r="N513" i="1"/>
  <c r="J514" i="1"/>
  <c r="K514" i="1"/>
  <c r="L514" i="1"/>
  <c r="M514" i="1" s="1"/>
  <c r="N514" i="1"/>
  <c r="J515" i="1"/>
  <c r="K515" i="1"/>
  <c r="L515" i="1"/>
  <c r="M515" i="1" s="1"/>
  <c r="N515" i="1"/>
  <c r="J516" i="1"/>
  <c r="K516" i="1"/>
  <c r="L516" i="1"/>
  <c r="M516" i="1" s="1"/>
  <c r="N516" i="1"/>
  <c r="J517" i="1"/>
  <c r="K517" i="1"/>
  <c r="L517" i="1"/>
  <c r="M517" i="1" s="1"/>
  <c r="N517" i="1"/>
  <c r="J518" i="1"/>
  <c r="K518" i="1"/>
  <c r="L518" i="1"/>
  <c r="M518" i="1" s="1"/>
  <c r="N518" i="1"/>
  <c r="J519" i="1"/>
  <c r="K519" i="1"/>
  <c r="L519" i="1"/>
  <c r="M519" i="1" s="1"/>
  <c r="N519" i="1"/>
  <c r="J520" i="1"/>
  <c r="K520" i="1"/>
  <c r="L520" i="1"/>
  <c r="M520" i="1" s="1"/>
  <c r="N520" i="1"/>
  <c r="J521" i="1"/>
  <c r="K521" i="1"/>
  <c r="L521" i="1"/>
  <c r="M521" i="1" s="1"/>
  <c r="N521" i="1"/>
  <c r="J522" i="1"/>
  <c r="K522" i="1"/>
  <c r="L522" i="1"/>
  <c r="M522" i="1" s="1"/>
  <c r="N522" i="1"/>
  <c r="J523" i="1"/>
  <c r="K523" i="1"/>
  <c r="L523" i="1"/>
  <c r="M523" i="1" s="1"/>
  <c r="N523" i="1"/>
  <c r="J524" i="1"/>
  <c r="K524" i="1"/>
  <c r="L524" i="1"/>
  <c r="M524" i="1" s="1"/>
  <c r="N524" i="1"/>
  <c r="J525" i="1"/>
  <c r="K525" i="1"/>
  <c r="L525" i="1"/>
  <c r="M525" i="1" s="1"/>
  <c r="N525" i="1"/>
  <c r="J526" i="1"/>
  <c r="K526" i="1"/>
  <c r="L526" i="1"/>
  <c r="M526" i="1" s="1"/>
  <c r="N526" i="1"/>
  <c r="J527" i="1"/>
  <c r="K527" i="1"/>
  <c r="L527" i="1"/>
  <c r="M527" i="1" s="1"/>
  <c r="N527" i="1"/>
  <c r="J528" i="1"/>
  <c r="K528" i="1"/>
  <c r="L528" i="1"/>
  <c r="M528" i="1" s="1"/>
  <c r="N528" i="1"/>
  <c r="J529" i="1"/>
  <c r="K529" i="1"/>
  <c r="L529" i="1"/>
  <c r="M529" i="1" s="1"/>
  <c r="N529" i="1"/>
  <c r="J530" i="1"/>
  <c r="K530" i="1"/>
  <c r="L530" i="1"/>
  <c r="M530" i="1" s="1"/>
  <c r="N530" i="1"/>
  <c r="J531" i="1"/>
  <c r="K531" i="1"/>
  <c r="L531" i="1"/>
  <c r="M531" i="1" s="1"/>
  <c r="N531" i="1"/>
  <c r="J532" i="1"/>
  <c r="K532" i="1"/>
  <c r="L532" i="1"/>
  <c r="M532" i="1" s="1"/>
  <c r="N532" i="1"/>
  <c r="J533" i="1"/>
  <c r="K533" i="1"/>
  <c r="L533" i="1"/>
  <c r="M533" i="1" s="1"/>
  <c r="N533" i="1"/>
  <c r="J534" i="1"/>
  <c r="K534" i="1"/>
  <c r="L534" i="1"/>
  <c r="M534" i="1" s="1"/>
  <c r="N534" i="1"/>
  <c r="J535" i="1"/>
  <c r="K535" i="1"/>
  <c r="L535" i="1"/>
  <c r="M535" i="1" s="1"/>
  <c r="N535" i="1"/>
  <c r="J536" i="1"/>
  <c r="K536" i="1"/>
  <c r="L536" i="1"/>
  <c r="M536" i="1" s="1"/>
  <c r="N536" i="1"/>
  <c r="J537" i="1"/>
  <c r="K537" i="1"/>
  <c r="L537" i="1"/>
  <c r="M537" i="1" s="1"/>
  <c r="N537" i="1"/>
  <c r="J538" i="1"/>
  <c r="K538" i="1"/>
  <c r="L538" i="1"/>
  <c r="M538" i="1" s="1"/>
  <c r="N538" i="1"/>
  <c r="J539" i="1"/>
  <c r="K539" i="1"/>
  <c r="L539" i="1"/>
  <c r="M539" i="1" s="1"/>
  <c r="N539" i="1"/>
  <c r="J540" i="1"/>
  <c r="K540" i="1"/>
  <c r="L540" i="1"/>
  <c r="M540" i="1" s="1"/>
  <c r="N540" i="1"/>
  <c r="J541" i="1"/>
  <c r="K541" i="1"/>
  <c r="L541" i="1"/>
  <c r="M541" i="1" s="1"/>
  <c r="N541" i="1"/>
  <c r="J542" i="1"/>
  <c r="K542" i="1"/>
  <c r="L542" i="1"/>
  <c r="M542" i="1" s="1"/>
  <c r="N542" i="1"/>
  <c r="J543" i="1"/>
  <c r="K543" i="1"/>
  <c r="L543" i="1"/>
  <c r="M543" i="1" s="1"/>
  <c r="N543" i="1"/>
  <c r="J544" i="1"/>
  <c r="K544" i="1"/>
  <c r="L544" i="1"/>
  <c r="M544" i="1" s="1"/>
  <c r="N544" i="1"/>
  <c r="J545" i="1"/>
  <c r="K545" i="1"/>
  <c r="L545" i="1"/>
  <c r="M545" i="1" s="1"/>
  <c r="N545" i="1"/>
  <c r="J546" i="1"/>
  <c r="K546" i="1"/>
  <c r="L546" i="1"/>
  <c r="M546" i="1" s="1"/>
  <c r="N546" i="1"/>
  <c r="J547" i="1"/>
  <c r="K547" i="1"/>
  <c r="L547" i="1"/>
  <c r="M547" i="1" s="1"/>
  <c r="N547" i="1"/>
  <c r="J548" i="1"/>
  <c r="K548" i="1"/>
  <c r="L548" i="1"/>
  <c r="M548" i="1" s="1"/>
  <c r="N548" i="1"/>
  <c r="J549" i="1"/>
  <c r="K549" i="1"/>
  <c r="L549" i="1"/>
  <c r="M549" i="1" s="1"/>
  <c r="N549" i="1"/>
  <c r="J550" i="1"/>
  <c r="K550" i="1"/>
  <c r="L550" i="1"/>
  <c r="M550" i="1" s="1"/>
  <c r="N550" i="1"/>
  <c r="J551" i="1"/>
  <c r="K551" i="1"/>
  <c r="L551" i="1"/>
  <c r="M551" i="1" s="1"/>
  <c r="N551" i="1"/>
  <c r="J552" i="1"/>
  <c r="K552" i="1"/>
  <c r="L552" i="1"/>
  <c r="M552" i="1" s="1"/>
  <c r="N552" i="1"/>
  <c r="J553" i="1"/>
  <c r="K553" i="1"/>
  <c r="L553" i="1"/>
  <c r="M553" i="1" s="1"/>
  <c r="N553" i="1"/>
  <c r="J554" i="1"/>
  <c r="K554" i="1"/>
  <c r="L554" i="1"/>
  <c r="M554" i="1" s="1"/>
  <c r="N554" i="1"/>
  <c r="J555" i="1"/>
  <c r="K555" i="1"/>
  <c r="L555" i="1"/>
  <c r="M555" i="1" s="1"/>
  <c r="N555" i="1"/>
  <c r="J556" i="1"/>
  <c r="K556" i="1"/>
  <c r="L556" i="1"/>
  <c r="M556" i="1" s="1"/>
  <c r="N556" i="1"/>
  <c r="J557" i="1"/>
  <c r="K557" i="1"/>
  <c r="L557" i="1"/>
  <c r="M557" i="1" s="1"/>
  <c r="N557" i="1"/>
  <c r="J558" i="1"/>
  <c r="K558" i="1"/>
  <c r="L558" i="1"/>
  <c r="M558" i="1" s="1"/>
  <c r="N558" i="1"/>
  <c r="J559" i="1"/>
  <c r="K559" i="1"/>
  <c r="L559" i="1"/>
  <c r="M559" i="1" s="1"/>
  <c r="N559" i="1"/>
  <c r="J560" i="1"/>
  <c r="K560" i="1"/>
  <c r="L560" i="1"/>
  <c r="M560" i="1" s="1"/>
  <c r="N560" i="1"/>
  <c r="J561" i="1"/>
  <c r="K561" i="1"/>
  <c r="L561" i="1"/>
  <c r="M561" i="1" s="1"/>
  <c r="N561" i="1"/>
  <c r="J562" i="1"/>
  <c r="K562" i="1"/>
  <c r="L562" i="1"/>
  <c r="M562" i="1" s="1"/>
  <c r="N562" i="1"/>
  <c r="J563" i="1"/>
  <c r="K563" i="1"/>
  <c r="L563" i="1"/>
  <c r="M563" i="1" s="1"/>
  <c r="N563" i="1"/>
  <c r="J564" i="1"/>
  <c r="K564" i="1"/>
  <c r="L564" i="1"/>
  <c r="M564" i="1" s="1"/>
  <c r="N564" i="1"/>
  <c r="J565" i="1"/>
  <c r="K565" i="1"/>
  <c r="L565" i="1"/>
  <c r="M565" i="1" s="1"/>
  <c r="N565" i="1"/>
  <c r="J566" i="1"/>
  <c r="K566" i="1"/>
  <c r="L566" i="1"/>
  <c r="M566" i="1" s="1"/>
  <c r="N566" i="1"/>
  <c r="J567" i="1"/>
  <c r="K567" i="1"/>
  <c r="L567" i="1"/>
  <c r="M567" i="1" s="1"/>
  <c r="N567" i="1"/>
  <c r="J568" i="1"/>
  <c r="K568" i="1"/>
  <c r="L568" i="1"/>
  <c r="M568" i="1" s="1"/>
  <c r="N568" i="1"/>
  <c r="J569" i="1"/>
  <c r="K569" i="1"/>
  <c r="L569" i="1"/>
  <c r="M569" i="1" s="1"/>
  <c r="N569" i="1"/>
  <c r="J570" i="1"/>
  <c r="K570" i="1"/>
  <c r="L570" i="1"/>
  <c r="M570" i="1" s="1"/>
  <c r="N570" i="1"/>
  <c r="J571" i="1"/>
  <c r="K571" i="1"/>
  <c r="L571" i="1"/>
  <c r="M571" i="1" s="1"/>
  <c r="N571" i="1"/>
  <c r="J572" i="1"/>
  <c r="K572" i="1"/>
  <c r="L572" i="1"/>
  <c r="M572" i="1" s="1"/>
  <c r="N572" i="1"/>
  <c r="J573" i="1"/>
  <c r="K573" i="1"/>
  <c r="L573" i="1"/>
  <c r="M573" i="1" s="1"/>
  <c r="N573" i="1"/>
  <c r="J574" i="1"/>
  <c r="K574" i="1"/>
  <c r="L574" i="1"/>
  <c r="M574" i="1" s="1"/>
  <c r="N574" i="1"/>
  <c r="J575" i="1"/>
  <c r="K575" i="1"/>
  <c r="L575" i="1"/>
  <c r="M575" i="1" s="1"/>
  <c r="N575" i="1"/>
  <c r="J576" i="1"/>
  <c r="K576" i="1"/>
  <c r="L576" i="1"/>
  <c r="M576" i="1" s="1"/>
  <c r="N576" i="1"/>
  <c r="J577" i="1"/>
  <c r="K577" i="1"/>
  <c r="L577" i="1"/>
  <c r="M577" i="1" s="1"/>
  <c r="N577" i="1"/>
  <c r="J578" i="1"/>
  <c r="K578" i="1"/>
  <c r="L578" i="1"/>
  <c r="M578" i="1" s="1"/>
  <c r="N578" i="1"/>
  <c r="J579" i="1"/>
  <c r="K579" i="1"/>
  <c r="L579" i="1"/>
  <c r="M579" i="1" s="1"/>
  <c r="N579" i="1"/>
  <c r="J580" i="1"/>
  <c r="K580" i="1"/>
  <c r="L580" i="1"/>
  <c r="M580" i="1" s="1"/>
  <c r="N580" i="1"/>
  <c r="J581" i="1"/>
  <c r="K581" i="1"/>
  <c r="L581" i="1"/>
  <c r="M581" i="1" s="1"/>
  <c r="N581" i="1"/>
  <c r="J582" i="1"/>
  <c r="K582" i="1"/>
  <c r="L582" i="1"/>
  <c r="M582" i="1" s="1"/>
  <c r="N582" i="1"/>
  <c r="J583" i="1"/>
  <c r="K583" i="1"/>
  <c r="L583" i="1"/>
  <c r="M583" i="1" s="1"/>
  <c r="N583" i="1"/>
  <c r="J584" i="1"/>
  <c r="K584" i="1"/>
  <c r="L584" i="1"/>
  <c r="M584" i="1" s="1"/>
  <c r="N584" i="1"/>
  <c r="J585" i="1"/>
  <c r="K585" i="1"/>
  <c r="L585" i="1"/>
  <c r="M585" i="1" s="1"/>
  <c r="N585" i="1"/>
  <c r="J586" i="1"/>
  <c r="K586" i="1"/>
  <c r="L586" i="1"/>
  <c r="M586" i="1" s="1"/>
  <c r="N586" i="1"/>
  <c r="J587" i="1"/>
  <c r="K587" i="1"/>
  <c r="L587" i="1"/>
  <c r="M587" i="1" s="1"/>
  <c r="N587" i="1"/>
  <c r="J588" i="1"/>
  <c r="K588" i="1"/>
  <c r="L588" i="1"/>
  <c r="M588" i="1" s="1"/>
  <c r="N588" i="1"/>
  <c r="J589" i="1"/>
  <c r="K589" i="1"/>
  <c r="L589" i="1"/>
  <c r="M589" i="1" s="1"/>
  <c r="N589" i="1"/>
  <c r="J590" i="1"/>
  <c r="K590" i="1"/>
  <c r="L590" i="1"/>
  <c r="M590" i="1" s="1"/>
  <c r="N590" i="1"/>
  <c r="J591" i="1"/>
  <c r="K591" i="1"/>
  <c r="L591" i="1"/>
  <c r="M591" i="1" s="1"/>
  <c r="N591" i="1"/>
  <c r="J592" i="1"/>
  <c r="K592" i="1"/>
  <c r="L592" i="1"/>
  <c r="M592" i="1" s="1"/>
  <c r="N592" i="1"/>
  <c r="J593" i="1"/>
  <c r="K593" i="1"/>
  <c r="L593" i="1"/>
  <c r="M593" i="1" s="1"/>
  <c r="N593" i="1"/>
  <c r="J594" i="1"/>
  <c r="K594" i="1"/>
  <c r="L594" i="1"/>
  <c r="M594" i="1" s="1"/>
  <c r="N594" i="1"/>
  <c r="J595" i="1"/>
  <c r="K595" i="1"/>
  <c r="L595" i="1"/>
  <c r="M595" i="1" s="1"/>
  <c r="N595" i="1"/>
  <c r="J596" i="1"/>
  <c r="K596" i="1"/>
  <c r="L596" i="1"/>
  <c r="M596" i="1" s="1"/>
  <c r="N596" i="1"/>
  <c r="J597" i="1"/>
  <c r="K597" i="1"/>
  <c r="L597" i="1"/>
  <c r="M597" i="1" s="1"/>
  <c r="N597" i="1"/>
  <c r="J598" i="1"/>
  <c r="K598" i="1"/>
  <c r="L598" i="1"/>
  <c r="M598" i="1" s="1"/>
  <c r="N598" i="1"/>
  <c r="J599" i="1"/>
  <c r="K599" i="1"/>
  <c r="L599" i="1"/>
  <c r="M599" i="1" s="1"/>
  <c r="N599" i="1"/>
  <c r="J600" i="1"/>
  <c r="K600" i="1"/>
  <c r="L600" i="1"/>
  <c r="M600" i="1" s="1"/>
  <c r="N600" i="1"/>
  <c r="J601" i="1"/>
  <c r="K601" i="1"/>
  <c r="L601" i="1"/>
  <c r="M601" i="1" s="1"/>
  <c r="N601" i="1"/>
  <c r="J602" i="1"/>
  <c r="K602" i="1"/>
  <c r="L602" i="1"/>
  <c r="M602" i="1" s="1"/>
  <c r="N602" i="1"/>
  <c r="J603" i="1"/>
  <c r="K603" i="1"/>
  <c r="L603" i="1"/>
  <c r="M603" i="1" s="1"/>
  <c r="N603" i="1"/>
  <c r="J604" i="1"/>
  <c r="K604" i="1"/>
  <c r="L604" i="1"/>
  <c r="M604" i="1" s="1"/>
  <c r="N604" i="1"/>
  <c r="J605" i="1"/>
  <c r="K605" i="1"/>
  <c r="L605" i="1"/>
  <c r="M605" i="1" s="1"/>
  <c r="N605" i="1"/>
  <c r="J606" i="1"/>
  <c r="K606" i="1"/>
  <c r="L606" i="1"/>
  <c r="M606" i="1" s="1"/>
  <c r="N606" i="1"/>
  <c r="J607" i="1"/>
  <c r="K607" i="1"/>
  <c r="L607" i="1"/>
  <c r="M607" i="1" s="1"/>
  <c r="N607" i="1"/>
  <c r="J608" i="1"/>
  <c r="K608" i="1"/>
  <c r="L608" i="1"/>
  <c r="M608" i="1" s="1"/>
  <c r="N608" i="1"/>
  <c r="J609" i="1"/>
  <c r="K609" i="1"/>
  <c r="L609" i="1"/>
  <c r="M609" i="1" s="1"/>
  <c r="N609" i="1"/>
  <c r="J610" i="1"/>
  <c r="K610" i="1"/>
  <c r="L610" i="1"/>
  <c r="M610" i="1" s="1"/>
  <c r="N610" i="1"/>
  <c r="J611" i="1"/>
  <c r="K611" i="1"/>
  <c r="L611" i="1"/>
  <c r="M611" i="1" s="1"/>
  <c r="N611" i="1"/>
  <c r="J612" i="1"/>
  <c r="K612" i="1"/>
  <c r="L612" i="1"/>
  <c r="M612" i="1" s="1"/>
  <c r="N612" i="1"/>
  <c r="J613" i="1"/>
  <c r="K613" i="1"/>
  <c r="L613" i="1"/>
  <c r="M613" i="1" s="1"/>
  <c r="N613" i="1"/>
  <c r="J614" i="1"/>
  <c r="K614" i="1"/>
  <c r="L614" i="1"/>
  <c r="M614" i="1" s="1"/>
  <c r="N614" i="1"/>
  <c r="J615" i="1"/>
  <c r="K615" i="1"/>
  <c r="L615" i="1"/>
  <c r="M615" i="1" s="1"/>
  <c r="N615" i="1"/>
  <c r="J616" i="1"/>
  <c r="K616" i="1"/>
  <c r="L616" i="1"/>
  <c r="M616" i="1" s="1"/>
  <c r="N616" i="1"/>
  <c r="J617" i="1"/>
  <c r="K617" i="1"/>
  <c r="L617" i="1"/>
  <c r="M617" i="1" s="1"/>
  <c r="N617" i="1"/>
  <c r="J618" i="1"/>
  <c r="K618" i="1"/>
  <c r="L618" i="1"/>
  <c r="M618" i="1" s="1"/>
  <c r="N618" i="1"/>
  <c r="J619" i="1"/>
  <c r="K619" i="1"/>
  <c r="L619" i="1"/>
  <c r="M619" i="1" s="1"/>
  <c r="N619" i="1"/>
  <c r="J620" i="1"/>
  <c r="K620" i="1"/>
  <c r="L620" i="1"/>
  <c r="M620" i="1" s="1"/>
  <c r="N620" i="1"/>
  <c r="J621" i="1"/>
  <c r="K621" i="1"/>
  <c r="L621" i="1"/>
  <c r="M621" i="1" s="1"/>
  <c r="N621" i="1"/>
  <c r="J622" i="1"/>
  <c r="K622" i="1"/>
  <c r="L622" i="1"/>
  <c r="M622" i="1" s="1"/>
  <c r="N622" i="1"/>
  <c r="J623" i="1"/>
  <c r="K623" i="1"/>
  <c r="L623" i="1"/>
  <c r="M623" i="1" s="1"/>
  <c r="N623" i="1"/>
  <c r="J624" i="1"/>
  <c r="K624" i="1"/>
  <c r="L624" i="1"/>
  <c r="M624" i="1" s="1"/>
  <c r="N624" i="1"/>
  <c r="J625" i="1"/>
  <c r="K625" i="1"/>
  <c r="L625" i="1"/>
  <c r="M625" i="1" s="1"/>
  <c r="N625" i="1"/>
  <c r="J626" i="1"/>
  <c r="K626" i="1"/>
  <c r="L626" i="1"/>
  <c r="M626" i="1" s="1"/>
  <c r="N626" i="1"/>
  <c r="J627" i="1"/>
  <c r="K627" i="1"/>
  <c r="L627" i="1"/>
  <c r="M627" i="1" s="1"/>
  <c r="N627" i="1"/>
  <c r="J628" i="1"/>
  <c r="K628" i="1"/>
  <c r="L628" i="1"/>
  <c r="M628" i="1" s="1"/>
  <c r="N628" i="1"/>
  <c r="J629" i="1"/>
  <c r="K629" i="1"/>
  <c r="L629" i="1"/>
  <c r="M629" i="1" s="1"/>
  <c r="N629" i="1"/>
  <c r="J630" i="1"/>
  <c r="K630" i="1"/>
  <c r="L630" i="1"/>
  <c r="M630" i="1" s="1"/>
  <c r="N630" i="1"/>
  <c r="J631" i="1"/>
  <c r="K631" i="1"/>
  <c r="L631" i="1"/>
  <c r="M631" i="1" s="1"/>
  <c r="N631" i="1"/>
  <c r="J632" i="1"/>
  <c r="K632" i="1"/>
  <c r="L632" i="1"/>
  <c r="M632" i="1" s="1"/>
  <c r="N632" i="1"/>
  <c r="J633" i="1"/>
  <c r="K633" i="1"/>
  <c r="L633" i="1"/>
  <c r="M633" i="1" s="1"/>
  <c r="N633" i="1"/>
  <c r="J634" i="1"/>
  <c r="K634" i="1"/>
  <c r="L634" i="1"/>
  <c r="M634" i="1" s="1"/>
  <c r="N634" i="1"/>
  <c r="J635" i="1"/>
  <c r="K635" i="1"/>
  <c r="L635" i="1"/>
  <c r="M635" i="1" s="1"/>
  <c r="N635" i="1"/>
  <c r="J636" i="1"/>
  <c r="K636" i="1"/>
  <c r="L636" i="1"/>
  <c r="M636" i="1" s="1"/>
  <c r="N636" i="1"/>
  <c r="J637" i="1"/>
  <c r="K637" i="1"/>
  <c r="L637" i="1"/>
  <c r="M637" i="1" s="1"/>
  <c r="N637" i="1"/>
  <c r="J638" i="1"/>
  <c r="K638" i="1"/>
  <c r="L638" i="1"/>
  <c r="M638" i="1" s="1"/>
  <c r="N638" i="1"/>
  <c r="J639" i="1"/>
  <c r="K639" i="1"/>
  <c r="L639" i="1"/>
  <c r="M639" i="1" s="1"/>
  <c r="N639" i="1"/>
  <c r="J640" i="1"/>
  <c r="K640" i="1"/>
  <c r="L640" i="1"/>
  <c r="M640" i="1" s="1"/>
  <c r="N640" i="1"/>
  <c r="J641" i="1"/>
  <c r="K641" i="1"/>
  <c r="L641" i="1"/>
  <c r="M641" i="1" s="1"/>
  <c r="N641" i="1"/>
  <c r="J642" i="1"/>
  <c r="K642" i="1"/>
  <c r="L642" i="1"/>
  <c r="M642" i="1" s="1"/>
  <c r="N642" i="1"/>
  <c r="J643" i="1"/>
  <c r="K643" i="1"/>
  <c r="L643" i="1"/>
  <c r="M643" i="1" s="1"/>
  <c r="N643" i="1"/>
  <c r="J644" i="1"/>
  <c r="K644" i="1"/>
  <c r="L644" i="1"/>
  <c r="M644" i="1" s="1"/>
  <c r="N644" i="1"/>
  <c r="J645" i="1"/>
  <c r="K645" i="1"/>
  <c r="L645" i="1"/>
  <c r="M645" i="1" s="1"/>
  <c r="N645" i="1"/>
  <c r="J646" i="1"/>
  <c r="K646" i="1"/>
  <c r="L646" i="1"/>
  <c r="M646" i="1" s="1"/>
  <c r="N646" i="1"/>
  <c r="J647" i="1"/>
  <c r="K647" i="1"/>
  <c r="L647" i="1"/>
  <c r="M647" i="1" s="1"/>
  <c r="N647" i="1"/>
  <c r="J648" i="1"/>
  <c r="K648" i="1"/>
  <c r="L648" i="1"/>
  <c r="M648" i="1" s="1"/>
  <c r="N648" i="1"/>
  <c r="J649" i="1"/>
  <c r="K649" i="1"/>
  <c r="L649" i="1"/>
  <c r="M649" i="1" s="1"/>
  <c r="N649" i="1"/>
  <c r="J650" i="1"/>
  <c r="K650" i="1"/>
  <c r="L650" i="1"/>
  <c r="M650" i="1" s="1"/>
  <c r="N650" i="1"/>
  <c r="J651" i="1"/>
  <c r="K651" i="1"/>
  <c r="L651" i="1"/>
  <c r="M651" i="1" s="1"/>
  <c r="N651" i="1"/>
  <c r="J652" i="1"/>
  <c r="K652" i="1"/>
  <c r="L652" i="1"/>
  <c r="M652" i="1" s="1"/>
  <c r="N652" i="1"/>
  <c r="J653" i="1"/>
  <c r="K653" i="1"/>
  <c r="L653" i="1"/>
  <c r="M653" i="1" s="1"/>
  <c r="N653" i="1"/>
  <c r="J654" i="1"/>
  <c r="K654" i="1"/>
  <c r="L654" i="1"/>
  <c r="M654" i="1" s="1"/>
  <c r="N654" i="1"/>
  <c r="J655" i="1"/>
  <c r="K655" i="1"/>
  <c r="L655" i="1"/>
  <c r="M655" i="1" s="1"/>
  <c r="N655" i="1"/>
  <c r="J656" i="1"/>
  <c r="K656" i="1"/>
  <c r="L656" i="1"/>
  <c r="M656" i="1" s="1"/>
  <c r="N656" i="1"/>
  <c r="J657" i="1"/>
  <c r="K657" i="1"/>
  <c r="L657" i="1"/>
  <c r="M657" i="1" s="1"/>
  <c r="N657" i="1"/>
  <c r="J658" i="1"/>
  <c r="K658" i="1"/>
  <c r="L658" i="1"/>
  <c r="M658" i="1" s="1"/>
  <c r="N658" i="1"/>
  <c r="J659" i="1"/>
  <c r="K659" i="1"/>
  <c r="L659" i="1"/>
  <c r="M659" i="1" s="1"/>
  <c r="N659" i="1"/>
  <c r="J660" i="1"/>
  <c r="K660" i="1"/>
  <c r="L660" i="1"/>
  <c r="M660" i="1" s="1"/>
  <c r="N660" i="1"/>
  <c r="J661" i="1"/>
  <c r="K661" i="1"/>
  <c r="L661" i="1"/>
  <c r="M661" i="1" s="1"/>
  <c r="N661" i="1"/>
  <c r="J662" i="1"/>
  <c r="K662" i="1"/>
  <c r="L662" i="1"/>
  <c r="M662" i="1" s="1"/>
  <c r="N662" i="1"/>
  <c r="J663" i="1"/>
  <c r="K663" i="1"/>
  <c r="L663" i="1"/>
  <c r="M663" i="1" s="1"/>
  <c r="N663" i="1"/>
  <c r="J664" i="1"/>
  <c r="K664" i="1"/>
  <c r="L664" i="1"/>
  <c r="M664" i="1" s="1"/>
  <c r="N664" i="1"/>
  <c r="J665" i="1"/>
  <c r="K665" i="1"/>
  <c r="L665" i="1"/>
  <c r="M665" i="1" s="1"/>
  <c r="N665" i="1"/>
  <c r="J666" i="1"/>
  <c r="K666" i="1"/>
  <c r="L666" i="1"/>
  <c r="M666" i="1" s="1"/>
  <c r="N666" i="1"/>
  <c r="J667" i="1"/>
  <c r="K667" i="1"/>
  <c r="L667" i="1"/>
  <c r="M667" i="1" s="1"/>
  <c r="N667" i="1"/>
  <c r="J668" i="1"/>
  <c r="K668" i="1"/>
  <c r="L668" i="1"/>
  <c r="M668" i="1" s="1"/>
  <c r="N668" i="1"/>
  <c r="J669" i="1"/>
  <c r="K669" i="1"/>
  <c r="L669" i="1"/>
  <c r="M669" i="1" s="1"/>
  <c r="N669" i="1"/>
  <c r="J670" i="1"/>
  <c r="K670" i="1"/>
  <c r="L670" i="1"/>
  <c r="M670" i="1" s="1"/>
  <c r="N670" i="1"/>
  <c r="J671" i="1"/>
  <c r="K671" i="1"/>
  <c r="L671" i="1"/>
  <c r="M671" i="1" s="1"/>
  <c r="N671" i="1"/>
  <c r="J672" i="1"/>
  <c r="K672" i="1"/>
  <c r="L672" i="1"/>
  <c r="M672" i="1" s="1"/>
  <c r="N672" i="1"/>
  <c r="J673" i="1"/>
  <c r="K673" i="1"/>
  <c r="L673" i="1"/>
  <c r="M673" i="1" s="1"/>
  <c r="N673" i="1"/>
  <c r="J674" i="1"/>
  <c r="K674" i="1"/>
  <c r="L674" i="1"/>
  <c r="M674" i="1" s="1"/>
  <c r="N674" i="1"/>
  <c r="J675" i="1"/>
  <c r="K675" i="1"/>
  <c r="L675" i="1"/>
  <c r="M675" i="1" s="1"/>
  <c r="N675" i="1"/>
  <c r="J676" i="1"/>
  <c r="K676" i="1"/>
  <c r="L676" i="1"/>
  <c r="M676" i="1" s="1"/>
  <c r="N676" i="1"/>
  <c r="J677" i="1"/>
  <c r="K677" i="1"/>
  <c r="L677" i="1"/>
  <c r="M677" i="1" s="1"/>
  <c r="N677" i="1"/>
  <c r="J678" i="1"/>
  <c r="K678" i="1"/>
  <c r="L678" i="1"/>
  <c r="M678" i="1" s="1"/>
  <c r="N678" i="1"/>
  <c r="J679" i="1"/>
  <c r="K679" i="1"/>
  <c r="L679" i="1"/>
  <c r="M679" i="1" s="1"/>
  <c r="N679" i="1"/>
  <c r="J680" i="1"/>
  <c r="K680" i="1"/>
  <c r="L680" i="1"/>
  <c r="M680" i="1" s="1"/>
  <c r="N680" i="1"/>
  <c r="J681" i="1"/>
  <c r="K681" i="1"/>
  <c r="L681" i="1"/>
  <c r="M681" i="1" s="1"/>
  <c r="N681" i="1"/>
  <c r="J682" i="1"/>
  <c r="K682" i="1"/>
  <c r="L682" i="1"/>
  <c r="M682" i="1" s="1"/>
  <c r="N682" i="1"/>
  <c r="J683" i="1"/>
  <c r="K683" i="1"/>
  <c r="L683" i="1"/>
  <c r="M683" i="1" s="1"/>
  <c r="N683" i="1"/>
  <c r="J684" i="1"/>
  <c r="K684" i="1"/>
  <c r="L684" i="1"/>
  <c r="M684" i="1" s="1"/>
  <c r="N684" i="1"/>
  <c r="J685" i="1"/>
  <c r="K685" i="1"/>
  <c r="L685" i="1"/>
  <c r="M685" i="1" s="1"/>
  <c r="N685" i="1"/>
  <c r="J686" i="1"/>
  <c r="K686" i="1"/>
  <c r="L686" i="1"/>
  <c r="M686" i="1" s="1"/>
  <c r="N686" i="1"/>
  <c r="J687" i="1"/>
  <c r="K687" i="1"/>
  <c r="L687" i="1"/>
  <c r="M687" i="1" s="1"/>
  <c r="N687" i="1"/>
  <c r="J688" i="1"/>
  <c r="K688" i="1"/>
  <c r="L688" i="1"/>
  <c r="M688" i="1" s="1"/>
  <c r="N688" i="1"/>
  <c r="J689" i="1"/>
  <c r="K689" i="1"/>
  <c r="L689" i="1"/>
  <c r="M689" i="1" s="1"/>
  <c r="N689" i="1"/>
  <c r="J690" i="1"/>
  <c r="K690" i="1"/>
  <c r="L690" i="1"/>
  <c r="M690" i="1" s="1"/>
  <c r="N690" i="1"/>
  <c r="J691" i="1"/>
  <c r="K691" i="1"/>
  <c r="L691" i="1"/>
  <c r="M691" i="1" s="1"/>
  <c r="N691" i="1"/>
  <c r="J692" i="1"/>
  <c r="K692" i="1"/>
  <c r="L692" i="1"/>
  <c r="M692" i="1" s="1"/>
  <c r="N692" i="1"/>
  <c r="J693" i="1"/>
  <c r="K693" i="1"/>
  <c r="L693" i="1"/>
  <c r="M693" i="1" s="1"/>
  <c r="N693" i="1"/>
  <c r="J694" i="1"/>
  <c r="K694" i="1"/>
  <c r="L694" i="1"/>
  <c r="M694" i="1" s="1"/>
  <c r="N694" i="1"/>
  <c r="J695" i="1"/>
  <c r="K695" i="1"/>
  <c r="L695" i="1"/>
  <c r="M695" i="1" s="1"/>
  <c r="N695" i="1"/>
  <c r="J696" i="1"/>
  <c r="K696" i="1"/>
  <c r="L696" i="1"/>
  <c r="M696" i="1" s="1"/>
  <c r="N696" i="1"/>
  <c r="J697" i="1"/>
  <c r="K697" i="1"/>
  <c r="L697" i="1"/>
  <c r="M697" i="1" s="1"/>
  <c r="N697" i="1"/>
  <c r="J698" i="1"/>
  <c r="K698" i="1"/>
  <c r="L698" i="1"/>
  <c r="M698" i="1" s="1"/>
  <c r="N698" i="1"/>
  <c r="J699" i="1"/>
  <c r="K699" i="1"/>
  <c r="L699" i="1"/>
  <c r="M699" i="1" s="1"/>
  <c r="N699" i="1"/>
  <c r="J700" i="1"/>
  <c r="K700" i="1"/>
  <c r="L700" i="1"/>
  <c r="M700" i="1" s="1"/>
  <c r="N700" i="1"/>
  <c r="J701" i="1"/>
  <c r="K701" i="1"/>
  <c r="L701" i="1"/>
  <c r="M701" i="1" s="1"/>
  <c r="N701" i="1"/>
  <c r="J702" i="1"/>
  <c r="K702" i="1"/>
  <c r="L702" i="1"/>
  <c r="M702" i="1" s="1"/>
  <c r="N702" i="1"/>
  <c r="J703" i="1"/>
  <c r="K703" i="1"/>
  <c r="L703" i="1"/>
  <c r="M703" i="1" s="1"/>
  <c r="N703" i="1"/>
  <c r="J704" i="1"/>
  <c r="K704" i="1"/>
  <c r="L704" i="1"/>
  <c r="M704" i="1" s="1"/>
  <c r="N704" i="1"/>
  <c r="J705" i="1"/>
  <c r="K705" i="1"/>
  <c r="L705" i="1"/>
  <c r="M705" i="1" s="1"/>
  <c r="N705" i="1"/>
  <c r="J706" i="1"/>
  <c r="K706" i="1"/>
  <c r="L706" i="1"/>
  <c r="M706" i="1" s="1"/>
  <c r="N706" i="1"/>
  <c r="J707" i="1"/>
  <c r="K707" i="1"/>
  <c r="L707" i="1"/>
  <c r="M707" i="1" s="1"/>
  <c r="N707" i="1"/>
  <c r="J708" i="1"/>
  <c r="K708" i="1"/>
  <c r="L708" i="1"/>
  <c r="M708" i="1" s="1"/>
  <c r="N708" i="1"/>
  <c r="J709" i="1"/>
  <c r="K709" i="1"/>
  <c r="L709" i="1"/>
  <c r="M709" i="1" s="1"/>
  <c r="N709" i="1"/>
  <c r="J710" i="1"/>
  <c r="K710" i="1"/>
  <c r="L710" i="1"/>
  <c r="M710" i="1" s="1"/>
  <c r="N710" i="1"/>
  <c r="J711" i="1"/>
  <c r="K711" i="1"/>
  <c r="L711" i="1"/>
  <c r="M711" i="1" s="1"/>
  <c r="N711" i="1"/>
  <c r="J712" i="1"/>
  <c r="K712" i="1"/>
  <c r="L712" i="1"/>
  <c r="M712" i="1" s="1"/>
  <c r="N712" i="1"/>
  <c r="J713" i="1"/>
  <c r="K713" i="1"/>
  <c r="L713" i="1"/>
  <c r="M713" i="1" s="1"/>
  <c r="N713" i="1"/>
  <c r="J714" i="1"/>
  <c r="K714" i="1"/>
  <c r="L714" i="1"/>
  <c r="M714" i="1" s="1"/>
  <c r="N714" i="1"/>
  <c r="J715" i="1"/>
  <c r="K715" i="1"/>
  <c r="L715" i="1"/>
  <c r="M715" i="1" s="1"/>
  <c r="N715" i="1"/>
  <c r="J716" i="1"/>
  <c r="K716" i="1"/>
  <c r="L716" i="1"/>
  <c r="M716" i="1" s="1"/>
  <c r="N716" i="1"/>
  <c r="J717" i="1"/>
  <c r="K717" i="1"/>
  <c r="L717" i="1"/>
  <c r="M717" i="1" s="1"/>
  <c r="N717" i="1"/>
  <c r="J718" i="1"/>
  <c r="K718" i="1"/>
  <c r="L718" i="1"/>
  <c r="M718" i="1" s="1"/>
  <c r="N718" i="1"/>
  <c r="J719" i="1"/>
  <c r="K719" i="1"/>
  <c r="L719" i="1"/>
  <c r="M719" i="1" s="1"/>
  <c r="N719" i="1"/>
  <c r="J720" i="1"/>
  <c r="K720" i="1"/>
  <c r="L720" i="1"/>
  <c r="M720" i="1" s="1"/>
  <c r="N720" i="1"/>
  <c r="J721" i="1"/>
  <c r="K721" i="1"/>
  <c r="L721" i="1"/>
  <c r="M721" i="1" s="1"/>
  <c r="N721" i="1"/>
  <c r="J722" i="1"/>
  <c r="K722" i="1"/>
  <c r="L722" i="1"/>
  <c r="M722" i="1" s="1"/>
  <c r="N722" i="1"/>
  <c r="J723" i="1"/>
  <c r="K723" i="1"/>
  <c r="L723" i="1"/>
  <c r="M723" i="1" s="1"/>
  <c r="N723" i="1"/>
  <c r="J724" i="1"/>
  <c r="K724" i="1"/>
  <c r="L724" i="1"/>
  <c r="M724" i="1" s="1"/>
  <c r="N724" i="1"/>
  <c r="J725" i="1"/>
  <c r="K725" i="1"/>
  <c r="L725" i="1"/>
  <c r="M725" i="1" s="1"/>
  <c r="N725" i="1"/>
  <c r="J726" i="1"/>
  <c r="K726" i="1"/>
  <c r="L726" i="1"/>
  <c r="M726" i="1" s="1"/>
  <c r="N726" i="1"/>
  <c r="J727" i="1"/>
  <c r="K727" i="1"/>
  <c r="L727" i="1"/>
  <c r="M727" i="1" s="1"/>
  <c r="N727" i="1"/>
  <c r="J728" i="1"/>
  <c r="K728" i="1"/>
  <c r="L728" i="1"/>
  <c r="M728" i="1" s="1"/>
  <c r="N728" i="1"/>
  <c r="J729" i="1"/>
  <c r="K729" i="1"/>
  <c r="L729" i="1"/>
  <c r="M729" i="1" s="1"/>
  <c r="N729" i="1"/>
  <c r="J730" i="1"/>
  <c r="K730" i="1"/>
  <c r="L730" i="1"/>
  <c r="M730" i="1" s="1"/>
  <c r="N730" i="1"/>
  <c r="J731" i="1"/>
  <c r="K731" i="1"/>
  <c r="L731" i="1"/>
  <c r="M731" i="1" s="1"/>
  <c r="N731" i="1"/>
  <c r="J732" i="1"/>
  <c r="K732" i="1"/>
  <c r="L732" i="1"/>
  <c r="M732" i="1" s="1"/>
  <c r="N732" i="1"/>
  <c r="J733" i="1"/>
  <c r="K733" i="1"/>
  <c r="L733" i="1"/>
  <c r="M733" i="1" s="1"/>
  <c r="N733" i="1"/>
  <c r="J734" i="1"/>
  <c r="K734" i="1"/>
  <c r="L734" i="1"/>
  <c r="M734" i="1" s="1"/>
  <c r="N734" i="1"/>
  <c r="J735" i="1"/>
  <c r="K735" i="1"/>
  <c r="L735" i="1"/>
  <c r="M735" i="1" s="1"/>
  <c r="N735" i="1"/>
  <c r="J736" i="1"/>
  <c r="K736" i="1"/>
  <c r="L736" i="1"/>
  <c r="M736" i="1" s="1"/>
  <c r="N736" i="1"/>
  <c r="J737" i="1"/>
  <c r="K737" i="1"/>
  <c r="L737" i="1"/>
  <c r="M737" i="1" s="1"/>
  <c r="N737" i="1"/>
  <c r="J738" i="1"/>
  <c r="K738" i="1"/>
  <c r="L738" i="1"/>
  <c r="M738" i="1" s="1"/>
  <c r="N738" i="1"/>
  <c r="J739" i="1"/>
  <c r="K739" i="1"/>
  <c r="L739" i="1"/>
  <c r="M739" i="1" s="1"/>
  <c r="N739" i="1"/>
  <c r="J740" i="1"/>
  <c r="K740" i="1"/>
  <c r="L740" i="1"/>
  <c r="M740" i="1" s="1"/>
  <c r="N740" i="1"/>
  <c r="J741" i="1"/>
  <c r="K741" i="1"/>
  <c r="L741" i="1"/>
  <c r="M741" i="1" s="1"/>
  <c r="N741" i="1"/>
  <c r="J742" i="1"/>
  <c r="K742" i="1"/>
  <c r="L742" i="1"/>
  <c r="M742" i="1" s="1"/>
  <c r="N742" i="1"/>
  <c r="J743" i="1"/>
  <c r="K743" i="1"/>
  <c r="L743" i="1"/>
  <c r="M743" i="1" s="1"/>
  <c r="N743" i="1"/>
  <c r="J744" i="1"/>
  <c r="K744" i="1"/>
  <c r="L744" i="1"/>
  <c r="M744" i="1" s="1"/>
  <c r="N744" i="1"/>
  <c r="J745" i="1"/>
  <c r="K745" i="1"/>
  <c r="L745" i="1"/>
  <c r="M745" i="1" s="1"/>
  <c r="N745" i="1"/>
  <c r="J746" i="1"/>
  <c r="K746" i="1"/>
  <c r="L746" i="1"/>
  <c r="M746" i="1" s="1"/>
  <c r="N746" i="1"/>
  <c r="J747" i="1"/>
  <c r="K747" i="1"/>
  <c r="L747" i="1"/>
  <c r="M747" i="1" s="1"/>
  <c r="N747" i="1"/>
  <c r="J748" i="1"/>
  <c r="K748" i="1"/>
  <c r="L748" i="1"/>
  <c r="M748" i="1" s="1"/>
  <c r="N748" i="1"/>
  <c r="J749" i="1"/>
  <c r="K749" i="1"/>
  <c r="L749" i="1"/>
  <c r="M749" i="1" s="1"/>
  <c r="N749" i="1"/>
  <c r="J750" i="1"/>
  <c r="K750" i="1"/>
  <c r="L750" i="1"/>
  <c r="M750" i="1" s="1"/>
  <c r="N750" i="1"/>
  <c r="J751" i="1"/>
  <c r="K751" i="1"/>
  <c r="L751" i="1"/>
  <c r="M751" i="1" s="1"/>
  <c r="N751" i="1"/>
  <c r="J752" i="1"/>
  <c r="K752" i="1"/>
  <c r="L752" i="1"/>
  <c r="M752" i="1" s="1"/>
  <c r="N752" i="1"/>
  <c r="J753" i="1"/>
  <c r="K753" i="1"/>
  <c r="L753" i="1"/>
  <c r="M753" i="1" s="1"/>
  <c r="N753" i="1"/>
  <c r="J754" i="1"/>
  <c r="K754" i="1"/>
  <c r="L754" i="1"/>
  <c r="M754" i="1" s="1"/>
  <c r="N754" i="1"/>
  <c r="J755" i="1"/>
  <c r="K755" i="1"/>
  <c r="L755" i="1"/>
  <c r="M755" i="1" s="1"/>
  <c r="N755" i="1"/>
  <c r="J756" i="1"/>
  <c r="K756" i="1"/>
  <c r="L756" i="1"/>
  <c r="M756" i="1" s="1"/>
  <c r="N756" i="1"/>
  <c r="J757" i="1"/>
  <c r="K757" i="1"/>
  <c r="L757" i="1"/>
  <c r="M757" i="1" s="1"/>
  <c r="N757" i="1"/>
  <c r="J758" i="1"/>
  <c r="K758" i="1"/>
  <c r="L758" i="1"/>
  <c r="M758" i="1" s="1"/>
  <c r="N758" i="1"/>
  <c r="J759" i="1"/>
  <c r="K759" i="1"/>
  <c r="L759" i="1"/>
  <c r="M759" i="1" s="1"/>
  <c r="N759" i="1"/>
  <c r="J760" i="1"/>
  <c r="K760" i="1"/>
  <c r="L760" i="1"/>
  <c r="M760" i="1" s="1"/>
  <c r="N760" i="1"/>
  <c r="J761" i="1"/>
  <c r="K761" i="1"/>
  <c r="L761" i="1"/>
  <c r="M761" i="1" s="1"/>
  <c r="N761" i="1"/>
  <c r="J762" i="1"/>
  <c r="K762" i="1"/>
  <c r="L762" i="1"/>
  <c r="M762" i="1" s="1"/>
  <c r="N762" i="1"/>
  <c r="J763" i="1"/>
  <c r="K763" i="1"/>
  <c r="L763" i="1"/>
  <c r="M763" i="1" s="1"/>
  <c r="N763" i="1"/>
  <c r="J764" i="1"/>
  <c r="K764" i="1"/>
  <c r="L764" i="1"/>
  <c r="M764" i="1" s="1"/>
  <c r="N764" i="1"/>
  <c r="J765" i="1"/>
  <c r="K765" i="1"/>
  <c r="L765" i="1"/>
  <c r="M765" i="1" s="1"/>
  <c r="N765" i="1"/>
  <c r="J766" i="1"/>
  <c r="K766" i="1"/>
  <c r="L766" i="1"/>
  <c r="M766" i="1" s="1"/>
  <c r="N766" i="1"/>
  <c r="J767" i="1"/>
  <c r="K767" i="1"/>
  <c r="L767" i="1"/>
  <c r="M767" i="1" s="1"/>
  <c r="N767" i="1"/>
  <c r="J768" i="1"/>
  <c r="K768" i="1"/>
  <c r="L768" i="1"/>
  <c r="M768" i="1" s="1"/>
  <c r="N768" i="1"/>
  <c r="J769" i="1"/>
  <c r="K769" i="1"/>
  <c r="L769" i="1"/>
  <c r="M769" i="1" s="1"/>
  <c r="N769" i="1"/>
  <c r="J770" i="1"/>
  <c r="K770" i="1"/>
  <c r="L770" i="1"/>
  <c r="M770" i="1" s="1"/>
  <c r="N770" i="1"/>
  <c r="J771" i="1"/>
  <c r="K771" i="1"/>
  <c r="L771" i="1"/>
  <c r="M771" i="1" s="1"/>
  <c r="N771" i="1"/>
  <c r="J772" i="1"/>
  <c r="K772" i="1"/>
  <c r="L772" i="1"/>
  <c r="M772" i="1" s="1"/>
  <c r="N772" i="1"/>
  <c r="J773" i="1"/>
  <c r="K773" i="1"/>
  <c r="L773" i="1"/>
  <c r="M773" i="1" s="1"/>
  <c r="N773" i="1"/>
  <c r="J774" i="1"/>
  <c r="K774" i="1"/>
  <c r="L774" i="1"/>
  <c r="M774" i="1" s="1"/>
  <c r="N774" i="1"/>
  <c r="J775" i="1"/>
  <c r="K775" i="1"/>
  <c r="L775" i="1"/>
  <c r="M775" i="1" s="1"/>
  <c r="N775" i="1"/>
  <c r="J776" i="1"/>
  <c r="K776" i="1"/>
  <c r="L776" i="1"/>
  <c r="M776" i="1" s="1"/>
  <c r="N776" i="1"/>
  <c r="J777" i="1"/>
  <c r="K777" i="1"/>
  <c r="L777" i="1"/>
  <c r="M777" i="1" s="1"/>
  <c r="N777" i="1"/>
  <c r="J778" i="1"/>
  <c r="K778" i="1"/>
  <c r="L778" i="1"/>
  <c r="M778" i="1" s="1"/>
  <c r="N778" i="1"/>
  <c r="J779" i="1"/>
  <c r="K779" i="1"/>
  <c r="L779" i="1"/>
  <c r="M779" i="1" s="1"/>
  <c r="N779" i="1"/>
  <c r="J780" i="1"/>
  <c r="K780" i="1"/>
  <c r="L780" i="1"/>
  <c r="M780" i="1" s="1"/>
  <c r="N780" i="1"/>
  <c r="J781" i="1"/>
  <c r="K781" i="1"/>
  <c r="L781" i="1"/>
  <c r="M781" i="1" s="1"/>
  <c r="N781" i="1"/>
  <c r="J782" i="1"/>
  <c r="K782" i="1"/>
  <c r="L782" i="1"/>
  <c r="M782" i="1" s="1"/>
  <c r="N782" i="1"/>
  <c r="J783" i="1"/>
  <c r="K783" i="1"/>
  <c r="L783" i="1"/>
  <c r="M783" i="1" s="1"/>
  <c r="N783" i="1"/>
  <c r="J784" i="1"/>
  <c r="K784" i="1"/>
  <c r="L784" i="1"/>
  <c r="M784" i="1" s="1"/>
  <c r="N784" i="1"/>
  <c r="J785" i="1"/>
  <c r="K785" i="1"/>
  <c r="L785" i="1"/>
  <c r="M785" i="1" s="1"/>
  <c r="N785" i="1"/>
  <c r="J786" i="1"/>
  <c r="K786" i="1"/>
  <c r="L786" i="1"/>
  <c r="M786" i="1" s="1"/>
  <c r="N786" i="1"/>
  <c r="J787" i="1"/>
  <c r="K787" i="1"/>
  <c r="L787" i="1"/>
  <c r="M787" i="1" s="1"/>
  <c r="N787" i="1"/>
  <c r="J788" i="1"/>
  <c r="K788" i="1"/>
  <c r="L788" i="1"/>
  <c r="M788" i="1" s="1"/>
  <c r="N788" i="1"/>
  <c r="J789" i="1"/>
  <c r="K789" i="1"/>
  <c r="L789" i="1"/>
  <c r="M789" i="1" s="1"/>
  <c r="N789" i="1"/>
  <c r="J790" i="1"/>
  <c r="K790" i="1"/>
  <c r="L790" i="1"/>
  <c r="M790" i="1" s="1"/>
  <c r="N790" i="1"/>
  <c r="J791" i="1"/>
  <c r="K791" i="1"/>
  <c r="L791" i="1"/>
  <c r="M791" i="1" s="1"/>
  <c r="N791" i="1"/>
  <c r="J792" i="1"/>
  <c r="K792" i="1"/>
  <c r="L792" i="1"/>
  <c r="M792" i="1" s="1"/>
  <c r="N792" i="1"/>
  <c r="J793" i="1"/>
  <c r="K793" i="1"/>
  <c r="L793" i="1"/>
  <c r="M793" i="1" s="1"/>
  <c r="N793" i="1"/>
  <c r="J794" i="1"/>
  <c r="K794" i="1"/>
  <c r="L794" i="1"/>
  <c r="M794" i="1" s="1"/>
  <c r="N794" i="1"/>
  <c r="J795" i="1"/>
  <c r="K795" i="1"/>
  <c r="L795" i="1"/>
  <c r="M795" i="1" s="1"/>
  <c r="N795" i="1"/>
  <c r="J796" i="1"/>
  <c r="K796" i="1"/>
  <c r="L796" i="1"/>
  <c r="M796" i="1" s="1"/>
  <c r="N796" i="1"/>
  <c r="J797" i="1"/>
  <c r="K797" i="1"/>
  <c r="L797" i="1"/>
  <c r="M797" i="1" s="1"/>
  <c r="N797" i="1"/>
  <c r="J798" i="1"/>
  <c r="K798" i="1"/>
  <c r="L798" i="1"/>
  <c r="M798" i="1" s="1"/>
  <c r="N798" i="1"/>
  <c r="J799" i="1"/>
  <c r="K799" i="1"/>
  <c r="L799" i="1"/>
  <c r="M799" i="1" s="1"/>
  <c r="N799" i="1"/>
  <c r="J800" i="1"/>
  <c r="K800" i="1"/>
  <c r="L800" i="1"/>
  <c r="M800" i="1" s="1"/>
  <c r="N800" i="1"/>
  <c r="J801" i="1"/>
  <c r="K801" i="1"/>
  <c r="L801" i="1"/>
  <c r="M801" i="1" s="1"/>
  <c r="N801" i="1"/>
  <c r="J802" i="1"/>
  <c r="K802" i="1"/>
  <c r="L802" i="1"/>
  <c r="M802" i="1" s="1"/>
  <c r="N802" i="1"/>
  <c r="J803" i="1"/>
  <c r="K803" i="1"/>
  <c r="L803" i="1"/>
  <c r="M803" i="1" s="1"/>
  <c r="N803" i="1"/>
  <c r="J804" i="1"/>
  <c r="K804" i="1"/>
  <c r="L804" i="1"/>
  <c r="M804" i="1" s="1"/>
  <c r="N804" i="1"/>
  <c r="J805" i="1"/>
  <c r="K805" i="1"/>
  <c r="L805" i="1"/>
  <c r="M805" i="1" s="1"/>
  <c r="N805" i="1"/>
  <c r="J806" i="1"/>
  <c r="K806" i="1"/>
  <c r="L806" i="1"/>
  <c r="M806" i="1" s="1"/>
  <c r="N806" i="1"/>
  <c r="J807" i="1"/>
  <c r="K807" i="1"/>
  <c r="L807" i="1"/>
  <c r="M807" i="1" s="1"/>
  <c r="N807" i="1"/>
  <c r="J808" i="1"/>
  <c r="K808" i="1"/>
  <c r="L808" i="1"/>
  <c r="M808" i="1" s="1"/>
  <c r="N808" i="1"/>
  <c r="J809" i="1"/>
  <c r="K809" i="1"/>
  <c r="L809" i="1"/>
  <c r="M809" i="1" s="1"/>
  <c r="N809" i="1"/>
  <c r="J810" i="1"/>
  <c r="K810" i="1"/>
  <c r="L810" i="1"/>
  <c r="M810" i="1" s="1"/>
  <c r="N810" i="1"/>
  <c r="J811" i="1"/>
  <c r="K811" i="1"/>
  <c r="L811" i="1"/>
  <c r="M811" i="1" s="1"/>
  <c r="N811" i="1"/>
  <c r="J812" i="1"/>
  <c r="K812" i="1"/>
  <c r="L812" i="1"/>
  <c r="M812" i="1" s="1"/>
  <c r="N812" i="1"/>
  <c r="J813" i="1"/>
  <c r="K813" i="1"/>
  <c r="L813" i="1"/>
  <c r="M813" i="1" s="1"/>
  <c r="N813" i="1"/>
  <c r="J814" i="1"/>
  <c r="K814" i="1"/>
  <c r="L814" i="1"/>
  <c r="M814" i="1" s="1"/>
  <c r="N814" i="1"/>
  <c r="J815" i="1"/>
  <c r="K815" i="1"/>
  <c r="L815" i="1"/>
  <c r="M815" i="1" s="1"/>
  <c r="N815" i="1"/>
  <c r="J816" i="1"/>
  <c r="K816" i="1"/>
  <c r="L816" i="1"/>
  <c r="M816" i="1" s="1"/>
  <c r="N816" i="1"/>
  <c r="J817" i="1"/>
  <c r="K817" i="1"/>
  <c r="L817" i="1"/>
  <c r="M817" i="1" s="1"/>
  <c r="N817" i="1"/>
  <c r="J818" i="1"/>
  <c r="K818" i="1"/>
  <c r="L818" i="1"/>
  <c r="M818" i="1" s="1"/>
  <c r="N818" i="1"/>
  <c r="J819" i="1"/>
  <c r="K819" i="1"/>
  <c r="L819" i="1"/>
  <c r="M819" i="1" s="1"/>
  <c r="N819" i="1"/>
  <c r="J820" i="1"/>
  <c r="K820" i="1"/>
  <c r="L820" i="1"/>
  <c r="M820" i="1" s="1"/>
  <c r="N820" i="1"/>
  <c r="J821" i="1"/>
  <c r="K821" i="1"/>
  <c r="L821" i="1"/>
  <c r="M821" i="1" s="1"/>
  <c r="N821" i="1"/>
  <c r="J822" i="1"/>
  <c r="K822" i="1"/>
  <c r="L822" i="1"/>
  <c r="M822" i="1" s="1"/>
  <c r="N822" i="1"/>
  <c r="J823" i="1"/>
  <c r="K823" i="1"/>
  <c r="L823" i="1"/>
  <c r="M823" i="1" s="1"/>
  <c r="N823" i="1"/>
  <c r="J824" i="1"/>
  <c r="K824" i="1"/>
  <c r="L824" i="1"/>
  <c r="M824" i="1" s="1"/>
  <c r="N824" i="1"/>
  <c r="J825" i="1"/>
  <c r="K825" i="1"/>
  <c r="L825" i="1"/>
  <c r="M825" i="1" s="1"/>
  <c r="N825" i="1"/>
  <c r="J826" i="1"/>
  <c r="K826" i="1"/>
  <c r="L826" i="1"/>
  <c r="M826" i="1" s="1"/>
  <c r="N826" i="1"/>
  <c r="J827" i="1"/>
  <c r="K827" i="1"/>
  <c r="L827" i="1"/>
  <c r="M827" i="1" s="1"/>
  <c r="N827" i="1"/>
  <c r="J828" i="1"/>
  <c r="K828" i="1"/>
  <c r="L828" i="1"/>
  <c r="M828" i="1" s="1"/>
  <c r="N828" i="1"/>
  <c r="J829" i="1"/>
  <c r="K829" i="1"/>
  <c r="L829" i="1"/>
  <c r="M829" i="1" s="1"/>
  <c r="N829" i="1"/>
  <c r="J830" i="1"/>
  <c r="K830" i="1"/>
  <c r="L830" i="1"/>
  <c r="M830" i="1" s="1"/>
  <c r="N830" i="1"/>
  <c r="J831" i="1"/>
  <c r="K831" i="1"/>
  <c r="L831" i="1"/>
  <c r="M831" i="1" s="1"/>
  <c r="N831" i="1"/>
  <c r="J832" i="1"/>
  <c r="K832" i="1"/>
  <c r="L832" i="1"/>
  <c r="M832" i="1" s="1"/>
  <c r="N832" i="1"/>
  <c r="J833" i="1"/>
  <c r="K833" i="1"/>
  <c r="L833" i="1"/>
  <c r="M833" i="1" s="1"/>
  <c r="N833" i="1"/>
  <c r="J834" i="1"/>
  <c r="K834" i="1"/>
  <c r="L834" i="1"/>
  <c r="M834" i="1" s="1"/>
  <c r="N834" i="1"/>
  <c r="J835" i="1"/>
  <c r="K835" i="1"/>
  <c r="L835" i="1"/>
  <c r="M835" i="1" s="1"/>
  <c r="N835" i="1"/>
  <c r="J836" i="1"/>
  <c r="K836" i="1"/>
  <c r="L836" i="1"/>
  <c r="M836" i="1" s="1"/>
  <c r="N836" i="1"/>
  <c r="J837" i="1"/>
  <c r="K837" i="1"/>
  <c r="L837" i="1"/>
  <c r="M837" i="1" s="1"/>
  <c r="N837" i="1"/>
  <c r="J838" i="1"/>
  <c r="K838" i="1"/>
  <c r="L838" i="1"/>
  <c r="M838" i="1" s="1"/>
  <c r="N838" i="1"/>
  <c r="J839" i="1"/>
  <c r="K839" i="1"/>
  <c r="L839" i="1"/>
  <c r="M839" i="1" s="1"/>
  <c r="N839" i="1"/>
  <c r="J840" i="1"/>
  <c r="K840" i="1"/>
  <c r="L840" i="1"/>
  <c r="M840" i="1" s="1"/>
  <c r="N840" i="1"/>
  <c r="J841" i="1"/>
  <c r="K841" i="1"/>
  <c r="L841" i="1"/>
  <c r="M841" i="1" s="1"/>
  <c r="N841" i="1"/>
  <c r="J842" i="1"/>
  <c r="K842" i="1"/>
  <c r="L842" i="1"/>
  <c r="M842" i="1" s="1"/>
  <c r="N842" i="1"/>
  <c r="J843" i="1"/>
  <c r="K843" i="1"/>
  <c r="L843" i="1"/>
  <c r="M843" i="1" s="1"/>
  <c r="N843" i="1"/>
  <c r="J844" i="1"/>
  <c r="K844" i="1"/>
  <c r="L844" i="1"/>
  <c r="M844" i="1" s="1"/>
  <c r="N844" i="1"/>
  <c r="J845" i="1"/>
  <c r="K845" i="1"/>
  <c r="L845" i="1"/>
  <c r="M845" i="1" s="1"/>
  <c r="N845" i="1"/>
  <c r="J846" i="1"/>
  <c r="K846" i="1"/>
  <c r="L846" i="1"/>
  <c r="M846" i="1" s="1"/>
  <c r="N846" i="1"/>
  <c r="J847" i="1"/>
  <c r="K847" i="1"/>
  <c r="L847" i="1"/>
  <c r="M847" i="1" s="1"/>
  <c r="N847" i="1"/>
  <c r="J848" i="1"/>
  <c r="K848" i="1"/>
  <c r="L848" i="1"/>
  <c r="M848" i="1" s="1"/>
  <c r="N848" i="1"/>
  <c r="J849" i="1"/>
  <c r="K849" i="1"/>
  <c r="L849" i="1"/>
  <c r="M849" i="1" s="1"/>
  <c r="N849" i="1"/>
  <c r="J850" i="1"/>
  <c r="K850" i="1"/>
  <c r="L850" i="1"/>
  <c r="M850" i="1" s="1"/>
  <c r="N850" i="1"/>
  <c r="J851" i="1"/>
  <c r="K851" i="1"/>
  <c r="L851" i="1"/>
  <c r="M851" i="1" s="1"/>
  <c r="N851" i="1"/>
  <c r="J852" i="1"/>
  <c r="K852" i="1"/>
  <c r="L852" i="1"/>
  <c r="M852" i="1" s="1"/>
  <c r="N852" i="1"/>
  <c r="J853" i="1"/>
  <c r="K853" i="1"/>
  <c r="L853" i="1"/>
  <c r="M853" i="1" s="1"/>
  <c r="N853" i="1"/>
  <c r="J854" i="1"/>
  <c r="K854" i="1"/>
  <c r="L854" i="1"/>
  <c r="M854" i="1" s="1"/>
  <c r="N854" i="1"/>
  <c r="J855" i="1"/>
  <c r="K855" i="1"/>
  <c r="L855" i="1"/>
  <c r="M855" i="1" s="1"/>
  <c r="N855" i="1"/>
  <c r="J856" i="1"/>
  <c r="K856" i="1"/>
  <c r="L856" i="1"/>
  <c r="M856" i="1" s="1"/>
  <c r="N856" i="1"/>
  <c r="J857" i="1"/>
  <c r="K857" i="1"/>
  <c r="L857" i="1"/>
  <c r="M857" i="1" s="1"/>
  <c r="N857" i="1"/>
  <c r="J858" i="1"/>
  <c r="K858" i="1"/>
  <c r="L858" i="1"/>
  <c r="M858" i="1" s="1"/>
  <c r="N858" i="1"/>
  <c r="J859" i="1"/>
  <c r="K859" i="1"/>
  <c r="L859" i="1"/>
  <c r="M859" i="1" s="1"/>
  <c r="N859" i="1"/>
  <c r="J860" i="1"/>
  <c r="K860" i="1"/>
  <c r="L860" i="1"/>
  <c r="M860" i="1" s="1"/>
  <c r="N860" i="1"/>
  <c r="J861" i="1"/>
  <c r="K861" i="1"/>
  <c r="L861" i="1"/>
  <c r="M861" i="1" s="1"/>
  <c r="N861" i="1"/>
  <c r="J862" i="1"/>
  <c r="K862" i="1"/>
  <c r="L862" i="1"/>
  <c r="M862" i="1" s="1"/>
  <c r="N862" i="1"/>
  <c r="J863" i="1"/>
  <c r="K863" i="1"/>
  <c r="L863" i="1"/>
  <c r="M863" i="1" s="1"/>
  <c r="N863" i="1"/>
  <c r="J864" i="1"/>
  <c r="K864" i="1"/>
  <c r="L864" i="1"/>
  <c r="M864" i="1" s="1"/>
  <c r="N864" i="1"/>
  <c r="J865" i="1"/>
  <c r="K865" i="1"/>
  <c r="L865" i="1"/>
  <c r="M865" i="1" s="1"/>
  <c r="N865" i="1"/>
  <c r="J866" i="1"/>
  <c r="K866" i="1"/>
  <c r="L866" i="1"/>
  <c r="M866" i="1" s="1"/>
  <c r="N866" i="1"/>
  <c r="J867" i="1"/>
  <c r="K867" i="1"/>
  <c r="L867" i="1"/>
  <c r="M867" i="1" s="1"/>
  <c r="N867" i="1"/>
  <c r="J868" i="1"/>
  <c r="K868" i="1"/>
  <c r="L868" i="1"/>
  <c r="M868" i="1" s="1"/>
  <c r="N868" i="1"/>
  <c r="J869" i="1"/>
  <c r="K869" i="1"/>
  <c r="L869" i="1"/>
  <c r="M869" i="1" s="1"/>
  <c r="N869" i="1"/>
  <c r="J870" i="1"/>
  <c r="K870" i="1"/>
  <c r="L870" i="1"/>
  <c r="M870" i="1" s="1"/>
  <c r="N870" i="1"/>
  <c r="J871" i="1"/>
  <c r="K871" i="1"/>
  <c r="L871" i="1"/>
  <c r="M871" i="1" s="1"/>
  <c r="N871" i="1"/>
  <c r="J872" i="1"/>
  <c r="K872" i="1"/>
  <c r="L872" i="1"/>
  <c r="M872" i="1" s="1"/>
  <c r="N872" i="1"/>
  <c r="J873" i="1"/>
  <c r="K873" i="1"/>
  <c r="L873" i="1"/>
  <c r="M873" i="1" s="1"/>
  <c r="N873" i="1"/>
  <c r="J874" i="1"/>
  <c r="K874" i="1"/>
  <c r="L874" i="1"/>
  <c r="M874" i="1" s="1"/>
  <c r="N874" i="1"/>
  <c r="J875" i="1"/>
  <c r="K875" i="1"/>
  <c r="L875" i="1"/>
  <c r="M875" i="1" s="1"/>
  <c r="N875" i="1"/>
  <c r="J876" i="1"/>
  <c r="K876" i="1"/>
  <c r="L876" i="1"/>
  <c r="M876" i="1" s="1"/>
  <c r="N876" i="1"/>
  <c r="J877" i="1"/>
  <c r="K877" i="1"/>
  <c r="L877" i="1"/>
  <c r="M877" i="1" s="1"/>
  <c r="N877" i="1"/>
  <c r="J878" i="1"/>
  <c r="K878" i="1"/>
  <c r="L878" i="1"/>
  <c r="M878" i="1" s="1"/>
  <c r="N878" i="1"/>
  <c r="J879" i="1"/>
  <c r="K879" i="1"/>
  <c r="L879" i="1"/>
  <c r="M879" i="1" s="1"/>
  <c r="N879" i="1"/>
  <c r="J880" i="1"/>
  <c r="K880" i="1"/>
  <c r="L880" i="1"/>
  <c r="M880" i="1" s="1"/>
  <c r="N880" i="1"/>
  <c r="J881" i="1"/>
  <c r="K881" i="1"/>
  <c r="L881" i="1"/>
  <c r="M881" i="1" s="1"/>
  <c r="N881" i="1"/>
  <c r="J882" i="1"/>
  <c r="K882" i="1"/>
  <c r="L882" i="1"/>
  <c r="M882" i="1" s="1"/>
  <c r="N882" i="1"/>
  <c r="J883" i="1"/>
  <c r="K883" i="1"/>
  <c r="L883" i="1"/>
  <c r="M883" i="1" s="1"/>
  <c r="N883" i="1"/>
  <c r="J884" i="1"/>
  <c r="K884" i="1"/>
  <c r="L884" i="1"/>
  <c r="M884" i="1" s="1"/>
  <c r="N884" i="1"/>
  <c r="J885" i="1"/>
  <c r="K885" i="1"/>
  <c r="L885" i="1"/>
  <c r="M885" i="1" s="1"/>
  <c r="N885" i="1"/>
  <c r="J886" i="1"/>
  <c r="K886" i="1"/>
  <c r="L886" i="1"/>
  <c r="M886" i="1" s="1"/>
  <c r="N886" i="1"/>
  <c r="J887" i="1"/>
  <c r="K887" i="1"/>
  <c r="L887" i="1"/>
  <c r="M887" i="1" s="1"/>
  <c r="N887" i="1"/>
  <c r="J888" i="1"/>
  <c r="K888" i="1"/>
  <c r="L888" i="1"/>
  <c r="M888" i="1" s="1"/>
  <c r="N888" i="1"/>
  <c r="J889" i="1"/>
  <c r="K889" i="1"/>
  <c r="L889" i="1"/>
  <c r="M889" i="1" s="1"/>
  <c r="N889" i="1"/>
  <c r="J890" i="1"/>
  <c r="K890" i="1"/>
  <c r="L890" i="1"/>
  <c r="M890" i="1" s="1"/>
  <c r="N890" i="1"/>
  <c r="J891" i="1"/>
  <c r="K891" i="1"/>
  <c r="L891" i="1"/>
  <c r="M891" i="1" s="1"/>
  <c r="N891" i="1"/>
  <c r="J892" i="1"/>
  <c r="K892" i="1"/>
  <c r="L892" i="1"/>
  <c r="M892" i="1" s="1"/>
  <c r="N892" i="1"/>
  <c r="J893" i="1"/>
  <c r="K893" i="1"/>
  <c r="L893" i="1"/>
  <c r="M893" i="1" s="1"/>
  <c r="N893" i="1"/>
  <c r="J894" i="1"/>
  <c r="K894" i="1"/>
  <c r="L894" i="1"/>
  <c r="M894" i="1" s="1"/>
  <c r="N894" i="1"/>
  <c r="J895" i="1"/>
  <c r="K895" i="1"/>
  <c r="L895" i="1"/>
  <c r="M895" i="1" s="1"/>
  <c r="N895" i="1"/>
  <c r="J896" i="1"/>
  <c r="K896" i="1"/>
  <c r="L896" i="1"/>
  <c r="M896" i="1" s="1"/>
  <c r="N896" i="1"/>
  <c r="J897" i="1"/>
  <c r="K897" i="1"/>
  <c r="L897" i="1"/>
  <c r="M897" i="1" s="1"/>
  <c r="N897" i="1"/>
  <c r="J898" i="1"/>
  <c r="K898" i="1"/>
  <c r="L898" i="1"/>
  <c r="M898" i="1" s="1"/>
  <c r="N898" i="1"/>
  <c r="J899" i="1"/>
  <c r="K899" i="1"/>
  <c r="L899" i="1"/>
  <c r="M899" i="1" s="1"/>
  <c r="N899" i="1"/>
  <c r="J900" i="1"/>
  <c r="K900" i="1"/>
  <c r="L900" i="1"/>
  <c r="M900" i="1" s="1"/>
  <c r="N900" i="1"/>
  <c r="J901" i="1"/>
  <c r="K901" i="1"/>
  <c r="L901" i="1"/>
  <c r="M901" i="1" s="1"/>
  <c r="N901" i="1"/>
  <c r="J902" i="1"/>
  <c r="K902" i="1"/>
  <c r="L902" i="1"/>
  <c r="M902" i="1" s="1"/>
  <c r="N902" i="1"/>
  <c r="J903" i="1"/>
  <c r="K903" i="1"/>
  <c r="L903" i="1"/>
  <c r="M903" i="1" s="1"/>
  <c r="N903" i="1"/>
  <c r="J904" i="1"/>
  <c r="K904" i="1"/>
  <c r="L904" i="1"/>
  <c r="M904" i="1" s="1"/>
  <c r="N904" i="1"/>
  <c r="J905" i="1"/>
  <c r="K905" i="1"/>
  <c r="L905" i="1"/>
  <c r="M905" i="1" s="1"/>
  <c r="N905" i="1"/>
  <c r="J906" i="1"/>
  <c r="K906" i="1"/>
  <c r="L906" i="1"/>
  <c r="M906" i="1" s="1"/>
  <c r="N906" i="1"/>
  <c r="J907" i="1"/>
  <c r="K907" i="1"/>
  <c r="L907" i="1"/>
  <c r="M907" i="1" s="1"/>
  <c r="N907" i="1"/>
  <c r="J908" i="1"/>
  <c r="K908" i="1"/>
  <c r="L908" i="1"/>
  <c r="M908" i="1" s="1"/>
  <c r="N908" i="1"/>
  <c r="J909" i="1"/>
  <c r="K909" i="1"/>
  <c r="L909" i="1"/>
  <c r="M909" i="1" s="1"/>
  <c r="N909" i="1"/>
  <c r="J910" i="1"/>
  <c r="K910" i="1"/>
  <c r="L910" i="1"/>
  <c r="M910" i="1" s="1"/>
  <c r="N910" i="1"/>
  <c r="J911" i="1"/>
  <c r="K911" i="1"/>
  <c r="L911" i="1"/>
  <c r="M911" i="1" s="1"/>
  <c r="N911" i="1"/>
  <c r="J912" i="1"/>
  <c r="K912" i="1"/>
  <c r="L912" i="1"/>
  <c r="M912" i="1" s="1"/>
  <c r="N912" i="1"/>
  <c r="J913" i="1"/>
  <c r="K913" i="1"/>
  <c r="L913" i="1"/>
  <c r="M913" i="1" s="1"/>
  <c r="N913" i="1"/>
  <c r="J914" i="1"/>
  <c r="K914" i="1"/>
  <c r="L914" i="1"/>
  <c r="M914" i="1" s="1"/>
  <c r="N914" i="1"/>
  <c r="J915" i="1"/>
  <c r="K915" i="1"/>
  <c r="L915" i="1"/>
  <c r="M915" i="1" s="1"/>
  <c r="N915" i="1"/>
  <c r="J916" i="1"/>
  <c r="K916" i="1"/>
  <c r="L916" i="1"/>
  <c r="M916" i="1" s="1"/>
  <c r="N916" i="1"/>
  <c r="J917" i="1"/>
  <c r="K917" i="1"/>
  <c r="L917" i="1"/>
  <c r="M917" i="1" s="1"/>
  <c r="N917" i="1"/>
  <c r="J918" i="1"/>
  <c r="K918" i="1"/>
  <c r="L918" i="1"/>
  <c r="M918" i="1" s="1"/>
  <c r="N918" i="1"/>
  <c r="J919" i="1"/>
  <c r="K919" i="1"/>
  <c r="L919" i="1"/>
  <c r="M919" i="1" s="1"/>
  <c r="N919" i="1"/>
  <c r="J920" i="1"/>
  <c r="K920" i="1"/>
  <c r="L920" i="1"/>
  <c r="M920" i="1" s="1"/>
  <c r="N920" i="1"/>
  <c r="J921" i="1"/>
  <c r="K921" i="1"/>
  <c r="L921" i="1"/>
  <c r="M921" i="1" s="1"/>
  <c r="N921" i="1"/>
  <c r="J922" i="1"/>
  <c r="K922" i="1"/>
  <c r="L922" i="1"/>
  <c r="M922" i="1" s="1"/>
  <c r="N922" i="1"/>
  <c r="J923" i="1"/>
  <c r="K923" i="1"/>
  <c r="L923" i="1"/>
  <c r="M923" i="1" s="1"/>
  <c r="N923" i="1"/>
  <c r="J924" i="1"/>
  <c r="K924" i="1"/>
  <c r="L924" i="1"/>
  <c r="M924" i="1" s="1"/>
  <c r="N924" i="1"/>
  <c r="J925" i="1"/>
  <c r="K925" i="1"/>
  <c r="L925" i="1"/>
  <c r="M925" i="1" s="1"/>
  <c r="N925" i="1"/>
  <c r="J926" i="1"/>
  <c r="K926" i="1"/>
  <c r="L926" i="1"/>
  <c r="M926" i="1" s="1"/>
  <c r="N926" i="1"/>
  <c r="J927" i="1"/>
  <c r="K927" i="1"/>
  <c r="L927" i="1"/>
  <c r="M927" i="1" s="1"/>
  <c r="N927" i="1"/>
  <c r="J928" i="1"/>
  <c r="K928" i="1"/>
  <c r="L928" i="1"/>
  <c r="M928" i="1" s="1"/>
  <c r="N928" i="1"/>
  <c r="J929" i="1"/>
  <c r="K929" i="1"/>
  <c r="L929" i="1"/>
  <c r="M929" i="1" s="1"/>
  <c r="N929" i="1"/>
  <c r="J930" i="1"/>
  <c r="K930" i="1"/>
  <c r="L930" i="1"/>
  <c r="M930" i="1" s="1"/>
  <c r="N930" i="1"/>
  <c r="J931" i="1"/>
  <c r="K931" i="1"/>
  <c r="L931" i="1"/>
  <c r="M931" i="1" s="1"/>
  <c r="N931" i="1"/>
  <c r="J932" i="1"/>
  <c r="K932" i="1"/>
  <c r="L932" i="1"/>
  <c r="M932" i="1" s="1"/>
  <c r="N932" i="1"/>
  <c r="J933" i="1"/>
  <c r="K933" i="1"/>
  <c r="L933" i="1"/>
  <c r="M933" i="1" s="1"/>
  <c r="N933" i="1"/>
  <c r="J934" i="1"/>
  <c r="K934" i="1"/>
  <c r="L934" i="1"/>
  <c r="M934" i="1" s="1"/>
  <c r="N934" i="1"/>
  <c r="J935" i="1"/>
  <c r="K935" i="1"/>
  <c r="L935" i="1"/>
  <c r="M935" i="1" s="1"/>
  <c r="N935" i="1"/>
  <c r="J936" i="1"/>
  <c r="K936" i="1"/>
  <c r="L936" i="1"/>
  <c r="M936" i="1" s="1"/>
  <c r="N936" i="1"/>
  <c r="J937" i="1"/>
  <c r="K937" i="1"/>
  <c r="L937" i="1"/>
  <c r="M937" i="1" s="1"/>
  <c r="N937" i="1"/>
  <c r="J938" i="1"/>
  <c r="K938" i="1"/>
  <c r="L938" i="1"/>
  <c r="M938" i="1" s="1"/>
  <c r="N938" i="1"/>
  <c r="J939" i="1"/>
  <c r="K939" i="1"/>
  <c r="L939" i="1"/>
  <c r="M939" i="1" s="1"/>
  <c r="N939" i="1"/>
  <c r="J940" i="1"/>
  <c r="K940" i="1"/>
  <c r="L940" i="1"/>
  <c r="M940" i="1" s="1"/>
  <c r="N940" i="1"/>
  <c r="J941" i="1"/>
  <c r="K941" i="1"/>
  <c r="L941" i="1"/>
  <c r="M941" i="1" s="1"/>
  <c r="N941" i="1"/>
  <c r="J942" i="1"/>
  <c r="K942" i="1"/>
  <c r="L942" i="1"/>
  <c r="M942" i="1" s="1"/>
  <c r="N942" i="1"/>
  <c r="J943" i="1"/>
  <c r="K943" i="1"/>
  <c r="L943" i="1"/>
  <c r="M943" i="1" s="1"/>
  <c r="N943" i="1"/>
  <c r="J944" i="1"/>
  <c r="K944" i="1"/>
  <c r="L944" i="1"/>
  <c r="M944" i="1" s="1"/>
  <c r="N944" i="1"/>
  <c r="J945" i="1"/>
  <c r="K945" i="1"/>
  <c r="L945" i="1"/>
  <c r="M945" i="1" s="1"/>
  <c r="N945" i="1"/>
  <c r="J946" i="1"/>
  <c r="K946" i="1"/>
  <c r="L946" i="1"/>
  <c r="M946" i="1" s="1"/>
  <c r="N946" i="1"/>
  <c r="J947" i="1"/>
  <c r="K947" i="1"/>
  <c r="L947" i="1"/>
  <c r="M947" i="1" s="1"/>
  <c r="N947" i="1"/>
  <c r="J948" i="1"/>
  <c r="K948" i="1"/>
  <c r="L948" i="1"/>
  <c r="M948" i="1" s="1"/>
  <c r="N948" i="1"/>
  <c r="J949" i="1"/>
  <c r="K949" i="1"/>
  <c r="L949" i="1"/>
  <c r="M949" i="1" s="1"/>
  <c r="N949" i="1"/>
  <c r="J950" i="1"/>
  <c r="K950" i="1"/>
  <c r="L950" i="1"/>
  <c r="M950" i="1" s="1"/>
  <c r="N950" i="1"/>
  <c r="J951" i="1"/>
  <c r="K951" i="1"/>
  <c r="L951" i="1"/>
  <c r="M951" i="1" s="1"/>
  <c r="N951" i="1"/>
  <c r="J952" i="1"/>
  <c r="K952" i="1"/>
  <c r="L952" i="1"/>
  <c r="M952" i="1" s="1"/>
  <c r="N952" i="1"/>
  <c r="J953" i="1"/>
  <c r="K953" i="1"/>
  <c r="L953" i="1"/>
  <c r="M953" i="1" s="1"/>
  <c r="N953" i="1"/>
  <c r="J954" i="1"/>
  <c r="K954" i="1"/>
  <c r="L954" i="1"/>
  <c r="M954" i="1" s="1"/>
  <c r="N954" i="1"/>
  <c r="J955" i="1"/>
  <c r="K955" i="1"/>
  <c r="L955" i="1"/>
  <c r="M955" i="1" s="1"/>
  <c r="N955" i="1"/>
  <c r="J956" i="1"/>
  <c r="K956" i="1"/>
  <c r="L956" i="1"/>
  <c r="M956" i="1" s="1"/>
  <c r="N956" i="1"/>
  <c r="J957" i="1"/>
  <c r="K957" i="1"/>
  <c r="L957" i="1"/>
  <c r="M957" i="1" s="1"/>
  <c r="N957" i="1"/>
  <c r="J958" i="1"/>
  <c r="K958" i="1"/>
  <c r="L958" i="1"/>
  <c r="M958" i="1" s="1"/>
  <c r="N958" i="1"/>
  <c r="J959" i="1"/>
  <c r="K959" i="1"/>
  <c r="L959" i="1"/>
  <c r="M959" i="1" s="1"/>
  <c r="N959" i="1"/>
  <c r="J960" i="1"/>
  <c r="K960" i="1"/>
  <c r="L960" i="1"/>
  <c r="M960" i="1" s="1"/>
  <c r="N960" i="1"/>
  <c r="J961" i="1"/>
  <c r="K961" i="1"/>
  <c r="L961" i="1"/>
  <c r="M961" i="1" s="1"/>
  <c r="N961" i="1"/>
  <c r="J962" i="1"/>
  <c r="K962" i="1"/>
  <c r="L962" i="1"/>
  <c r="M962" i="1" s="1"/>
  <c r="N962" i="1"/>
  <c r="J963" i="1"/>
  <c r="K963" i="1"/>
  <c r="L963" i="1"/>
  <c r="M963" i="1" s="1"/>
  <c r="N963" i="1"/>
  <c r="J964" i="1"/>
  <c r="K964" i="1"/>
  <c r="L964" i="1"/>
  <c r="M964" i="1" s="1"/>
  <c r="N964" i="1"/>
  <c r="J965" i="1"/>
  <c r="K965" i="1"/>
  <c r="L965" i="1"/>
  <c r="M965" i="1" s="1"/>
  <c r="N965" i="1"/>
  <c r="J966" i="1"/>
  <c r="K966" i="1"/>
  <c r="L966" i="1"/>
  <c r="M966" i="1" s="1"/>
  <c r="N966" i="1"/>
  <c r="J967" i="1"/>
  <c r="K967" i="1"/>
  <c r="L967" i="1"/>
  <c r="M967" i="1" s="1"/>
  <c r="N967" i="1"/>
  <c r="J968" i="1"/>
  <c r="K968" i="1"/>
  <c r="L968" i="1"/>
  <c r="M968" i="1" s="1"/>
  <c r="N968" i="1"/>
  <c r="J969" i="1"/>
  <c r="K969" i="1"/>
  <c r="L969" i="1"/>
  <c r="M969" i="1" s="1"/>
  <c r="N969" i="1"/>
  <c r="J970" i="1"/>
  <c r="K970" i="1"/>
  <c r="L970" i="1"/>
  <c r="M970" i="1" s="1"/>
  <c r="N970" i="1"/>
  <c r="J971" i="1"/>
  <c r="K971" i="1"/>
  <c r="L971" i="1"/>
  <c r="M971" i="1" s="1"/>
  <c r="N971" i="1"/>
  <c r="J972" i="1"/>
  <c r="K972" i="1"/>
  <c r="L972" i="1"/>
  <c r="M972" i="1" s="1"/>
  <c r="N972" i="1"/>
  <c r="J973" i="1"/>
  <c r="K973" i="1"/>
  <c r="L973" i="1"/>
  <c r="M973" i="1" s="1"/>
  <c r="N973" i="1"/>
  <c r="J974" i="1"/>
  <c r="K974" i="1"/>
  <c r="L974" i="1"/>
  <c r="M974" i="1" s="1"/>
  <c r="N974" i="1"/>
  <c r="J975" i="1"/>
  <c r="K975" i="1"/>
  <c r="L975" i="1"/>
  <c r="M975" i="1" s="1"/>
  <c r="N975" i="1"/>
  <c r="J976" i="1"/>
  <c r="K976" i="1"/>
  <c r="L976" i="1"/>
  <c r="M976" i="1" s="1"/>
  <c r="N976" i="1"/>
  <c r="J977" i="1"/>
  <c r="K977" i="1"/>
  <c r="L977" i="1"/>
  <c r="M977" i="1" s="1"/>
  <c r="N977" i="1"/>
  <c r="J978" i="1"/>
  <c r="K978" i="1"/>
  <c r="L978" i="1"/>
  <c r="M978" i="1" s="1"/>
  <c r="N978" i="1"/>
  <c r="J979" i="1"/>
  <c r="K979" i="1"/>
  <c r="L979" i="1"/>
  <c r="M979" i="1" s="1"/>
  <c r="N979" i="1"/>
  <c r="J980" i="1"/>
  <c r="K980" i="1"/>
  <c r="L980" i="1"/>
  <c r="M980" i="1" s="1"/>
  <c r="N980" i="1"/>
  <c r="J981" i="1"/>
  <c r="K981" i="1"/>
  <c r="L981" i="1"/>
  <c r="M981" i="1" s="1"/>
  <c r="N981" i="1"/>
  <c r="J982" i="1"/>
  <c r="K982" i="1"/>
  <c r="L982" i="1"/>
  <c r="M982" i="1" s="1"/>
  <c r="N982" i="1"/>
  <c r="J983" i="1"/>
  <c r="K983" i="1"/>
  <c r="L983" i="1"/>
  <c r="M983" i="1" s="1"/>
  <c r="N983" i="1"/>
  <c r="J984" i="1"/>
  <c r="K984" i="1"/>
  <c r="L984" i="1"/>
  <c r="M984" i="1" s="1"/>
  <c r="N984" i="1"/>
  <c r="J985" i="1"/>
  <c r="K985" i="1"/>
  <c r="L985" i="1"/>
  <c r="M985" i="1" s="1"/>
  <c r="N985" i="1"/>
  <c r="J986" i="1"/>
  <c r="K986" i="1"/>
  <c r="L986" i="1"/>
  <c r="M986" i="1" s="1"/>
  <c r="N986" i="1"/>
  <c r="J987" i="1"/>
  <c r="K987" i="1"/>
  <c r="L987" i="1"/>
  <c r="M987" i="1" s="1"/>
  <c r="N987" i="1"/>
  <c r="J988" i="1"/>
  <c r="K988" i="1"/>
  <c r="L988" i="1"/>
  <c r="M988" i="1" s="1"/>
  <c r="N988" i="1"/>
  <c r="J989" i="1"/>
  <c r="K989" i="1"/>
  <c r="L989" i="1"/>
  <c r="M989" i="1" s="1"/>
  <c r="N989" i="1"/>
  <c r="J990" i="1"/>
  <c r="K990" i="1"/>
  <c r="L990" i="1"/>
  <c r="M990" i="1" s="1"/>
  <c r="N990" i="1"/>
  <c r="J991" i="1"/>
  <c r="K991" i="1"/>
  <c r="L991" i="1"/>
  <c r="M991" i="1" s="1"/>
  <c r="N991" i="1"/>
  <c r="J992" i="1"/>
  <c r="K992" i="1"/>
  <c r="L992" i="1"/>
  <c r="M992" i="1" s="1"/>
  <c r="N992" i="1"/>
  <c r="J993" i="1"/>
  <c r="K993" i="1"/>
  <c r="L993" i="1"/>
  <c r="M993" i="1" s="1"/>
  <c r="N993" i="1"/>
  <c r="J994" i="1"/>
  <c r="K994" i="1"/>
  <c r="L994" i="1"/>
  <c r="M994" i="1" s="1"/>
  <c r="N994" i="1"/>
  <c r="J995" i="1"/>
  <c r="K995" i="1"/>
  <c r="L995" i="1"/>
  <c r="M995" i="1" s="1"/>
  <c r="N995" i="1"/>
  <c r="J996" i="1"/>
  <c r="K996" i="1"/>
  <c r="L996" i="1"/>
  <c r="M996" i="1" s="1"/>
  <c r="N996" i="1"/>
  <c r="J997" i="1"/>
  <c r="K997" i="1"/>
  <c r="L997" i="1"/>
  <c r="M997" i="1" s="1"/>
  <c r="N997" i="1"/>
  <c r="J998" i="1"/>
  <c r="K998" i="1"/>
  <c r="L998" i="1"/>
  <c r="M998" i="1" s="1"/>
  <c r="N998" i="1"/>
  <c r="J999" i="1"/>
  <c r="K999" i="1"/>
  <c r="L999" i="1"/>
  <c r="M999" i="1" s="1"/>
  <c r="N999" i="1"/>
  <c r="J1000" i="1"/>
  <c r="K1000" i="1"/>
  <c r="L1000" i="1"/>
  <c r="M1000" i="1" s="1"/>
  <c r="N1000" i="1"/>
  <c r="J1001" i="1"/>
  <c r="K1001" i="1"/>
  <c r="L1001" i="1"/>
  <c r="M1001" i="1" s="1"/>
  <c r="N1001" i="1"/>
  <c r="J1002" i="1"/>
  <c r="K1002" i="1"/>
  <c r="L1002" i="1"/>
  <c r="M1002" i="1" s="1"/>
  <c r="N1002" i="1"/>
  <c r="J1003" i="1"/>
  <c r="K1003" i="1"/>
  <c r="L1003" i="1"/>
  <c r="M1003" i="1" s="1"/>
  <c r="N1003" i="1"/>
  <c r="J1004" i="1"/>
  <c r="K1004" i="1"/>
  <c r="L1004" i="1"/>
  <c r="M1004" i="1" s="1"/>
  <c r="N1004" i="1"/>
  <c r="J1005" i="1"/>
  <c r="K1005" i="1"/>
  <c r="L1005" i="1"/>
  <c r="M1005" i="1" s="1"/>
  <c r="N1005" i="1"/>
  <c r="J1006" i="1"/>
  <c r="K1006" i="1"/>
  <c r="L1006" i="1"/>
  <c r="M1006" i="1" s="1"/>
  <c r="N1006" i="1"/>
  <c r="J1007" i="1"/>
  <c r="K1007" i="1"/>
  <c r="L1007" i="1"/>
  <c r="M1007" i="1" s="1"/>
  <c r="N1007" i="1"/>
  <c r="J1008" i="1"/>
  <c r="K1008" i="1"/>
  <c r="L1008" i="1"/>
  <c r="M1008" i="1" s="1"/>
  <c r="N1008" i="1"/>
  <c r="J1009" i="1"/>
  <c r="K1009" i="1"/>
  <c r="L1009" i="1"/>
  <c r="M1009" i="1" s="1"/>
  <c r="N1009" i="1"/>
  <c r="J1010" i="1"/>
  <c r="K1010" i="1"/>
  <c r="L1010" i="1"/>
  <c r="M1010" i="1" s="1"/>
  <c r="N1010" i="1"/>
  <c r="J1011" i="1"/>
  <c r="K1011" i="1"/>
  <c r="L1011" i="1"/>
  <c r="M1011" i="1" s="1"/>
  <c r="N1011" i="1"/>
  <c r="J1012" i="1"/>
  <c r="K1012" i="1"/>
  <c r="L1012" i="1"/>
  <c r="M1012" i="1" s="1"/>
  <c r="N1012" i="1"/>
  <c r="J1013" i="1"/>
  <c r="K1013" i="1"/>
  <c r="L1013" i="1"/>
  <c r="M1013" i="1" s="1"/>
  <c r="N1013" i="1"/>
  <c r="J1014" i="1"/>
  <c r="K1014" i="1"/>
  <c r="L1014" i="1"/>
  <c r="M1014" i="1" s="1"/>
  <c r="N1014" i="1"/>
  <c r="J1015" i="1"/>
  <c r="K1015" i="1"/>
  <c r="L1015" i="1"/>
  <c r="M1015" i="1" s="1"/>
  <c r="N1015" i="1"/>
  <c r="J1016" i="1"/>
  <c r="K1016" i="1"/>
  <c r="L1016" i="1"/>
  <c r="M1016" i="1" s="1"/>
  <c r="N1016" i="1"/>
  <c r="J1017" i="1"/>
  <c r="K1017" i="1"/>
  <c r="L1017" i="1"/>
  <c r="M1017" i="1" s="1"/>
  <c r="N1017" i="1"/>
  <c r="J1018" i="1"/>
  <c r="K1018" i="1"/>
  <c r="L1018" i="1"/>
  <c r="M1018" i="1" s="1"/>
  <c r="N1018" i="1"/>
  <c r="J1019" i="1"/>
  <c r="K1019" i="1"/>
  <c r="L1019" i="1"/>
  <c r="M1019" i="1" s="1"/>
  <c r="N1019" i="1"/>
  <c r="J1020" i="1"/>
  <c r="K1020" i="1"/>
  <c r="L1020" i="1"/>
  <c r="M1020" i="1" s="1"/>
  <c r="N1020" i="1"/>
  <c r="J1021" i="1"/>
  <c r="K1021" i="1"/>
  <c r="L1021" i="1"/>
  <c r="M1021" i="1" s="1"/>
  <c r="N1021" i="1"/>
  <c r="J1022" i="1"/>
  <c r="K1022" i="1"/>
  <c r="L1022" i="1"/>
  <c r="M1022" i="1" s="1"/>
  <c r="N1022" i="1"/>
  <c r="J1023" i="1"/>
  <c r="K1023" i="1"/>
  <c r="L1023" i="1"/>
  <c r="M1023" i="1" s="1"/>
  <c r="N1023" i="1"/>
  <c r="J1024" i="1"/>
  <c r="K1024" i="1"/>
  <c r="L1024" i="1"/>
  <c r="M1024" i="1" s="1"/>
  <c r="N1024" i="1"/>
  <c r="J1025" i="1"/>
  <c r="K1025" i="1"/>
  <c r="L1025" i="1"/>
  <c r="M1025" i="1" s="1"/>
  <c r="N1025" i="1"/>
  <c r="J1026" i="1"/>
  <c r="K1026" i="1"/>
  <c r="L1026" i="1"/>
  <c r="M1026" i="1" s="1"/>
  <c r="N1026" i="1"/>
  <c r="J1027" i="1"/>
  <c r="K1027" i="1"/>
  <c r="L1027" i="1"/>
  <c r="M1027" i="1" s="1"/>
  <c r="N1027" i="1"/>
  <c r="J1028" i="1"/>
  <c r="K1028" i="1"/>
  <c r="L1028" i="1"/>
  <c r="M1028" i="1" s="1"/>
  <c r="N1028" i="1"/>
  <c r="J1029" i="1"/>
  <c r="K1029" i="1"/>
  <c r="L1029" i="1"/>
  <c r="M1029" i="1" s="1"/>
  <c r="N1029" i="1"/>
  <c r="J1030" i="1"/>
  <c r="K1030" i="1"/>
  <c r="L1030" i="1"/>
  <c r="M1030" i="1" s="1"/>
  <c r="N1030" i="1"/>
  <c r="J1031" i="1"/>
  <c r="K1031" i="1"/>
  <c r="L1031" i="1"/>
  <c r="M1031" i="1" s="1"/>
  <c r="N1031" i="1"/>
  <c r="J1032" i="1"/>
  <c r="K1032" i="1"/>
  <c r="L1032" i="1"/>
  <c r="M1032" i="1" s="1"/>
  <c r="N1032" i="1"/>
  <c r="J1033" i="1"/>
  <c r="K1033" i="1"/>
  <c r="L1033" i="1"/>
  <c r="M1033" i="1" s="1"/>
  <c r="N1033" i="1"/>
  <c r="J1034" i="1"/>
  <c r="K1034" i="1"/>
  <c r="L1034" i="1"/>
  <c r="M1034" i="1" s="1"/>
  <c r="N1034" i="1"/>
  <c r="J1035" i="1"/>
  <c r="K1035" i="1"/>
  <c r="L1035" i="1"/>
  <c r="M1035" i="1" s="1"/>
  <c r="N1035" i="1"/>
  <c r="J1036" i="1"/>
  <c r="K1036" i="1"/>
  <c r="L1036" i="1"/>
  <c r="M1036" i="1" s="1"/>
  <c r="N1036" i="1"/>
  <c r="J1037" i="1"/>
  <c r="K1037" i="1"/>
  <c r="L1037" i="1"/>
  <c r="M1037" i="1" s="1"/>
  <c r="N1037" i="1"/>
  <c r="J1038" i="1"/>
  <c r="K1038" i="1"/>
  <c r="L1038" i="1"/>
  <c r="M1038" i="1" s="1"/>
  <c r="N1038" i="1"/>
  <c r="J1039" i="1"/>
  <c r="K1039" i="1"/>
  <c r="L1039" i="1"/>
  <c r="M1039" i="1" s="1"/>
  <c r="N1039" i="1"/>
  <c r="J1040" i="1"/>
  <c r="K1040" i="1"/>
  <c r="L1040" i="1"/>
  <c r="M1040" i="1" s="1"/>
  <c r="N1040" i="1"/>
  <c r="J1041" i="1"/>
  <c r="K1041" i="1"/>
  <c r="L1041" i="1"/>
  <c r="M1041" i="1" s="1"/>
  <c r="N1041" i="1"/>
  <c r="J1042" i="1"/>
  <c r="K1042" i="1"/>
  <c r="L1042" i="1"/>
  <c r="M1042" i="1" s="1"/>
  <c r="N1042" i="1"/>
  <c r="J1043" i="1"/>
  <c r="K1043" i="1"/>
  <c r="L1043" i="1"/>
  <c r="M1043" i="1" s="1"/>
  <c r="N1043" i="1"/>
  <c r="J1044" i="1"/>
  <c r="K1044" i="1"/>
  <c r="L1044" i="1"/>
  <c r="M1044" i="1" s="1"/>
  <c r="N1044" i="1"/>
  <c r="J1045" i="1"/>
  <c r="K1045" i="1"/>
  <c r="L1045" i="1"/>
  <c r="M1045" i="1" s="1"/>
  <c r="N1045" i="1"/>
  <c r="J1046" i="1"/>
  <c r="K1046" i="1"/>
  <c r="L1046" i="1"/>
  <c r="M1046" i="1" s="1"/>
  <c r="N1046" i="1"/>
  <c r="J1047" i="1"/>
  <c r="K1047" i="1"/>
  <c r="L1047" i="1"/>
  <c r="M1047" i="1" s="1"/>
  <c r="N1047" i="1"/>
  <c r="J1048" i="1"/>
  <c r="K1048" i="1"/>
  <c r="L1048" i="1"/>
  <c r="M1048" i="1" s="1"/>
  <c r="N1048" i="1"/>
  <c r="J1049" i="1"/>
  <c r="K1049" i="1"/>
  <c r="L1049" i="1"/>
  <c r="M1049" i="1" s="1"/>
  <c r="N1049" i="1"/>
  <c r="J1050" i="1"/>
  <c r="K1050" i="1"/>
  <c r="L1050" i="1"/>
  <c r="M1050" i="1" s="1"/>
  <c r="N1050" i="1"/>
  <c r="J1051" i="1"/>
  <c r="K1051" i="1"/>
  <c r="L1051" i="1"/>
  <c r="M1051" i="1" s="1"/>
  <c r="N1051" i="1"/>
  <c r="J1052" i="1"/>
  <c r="K1052" i="1"/>
  <c r="L1052" i="1"/>
  <c r="M1052" i="1" s="1"/>
  <c r="N1052" i="1"/>
  <c r="J1053" i="1"/>
  <c r="K1053" i="1"/>
  <c r="L1053" i="1"/>
  <c r="M1053" i="1" s="1"/>
  <c r="N1053" i="1"/>
  <c r="J1054" i="1"/>
  <c r="K1054" i="1"/>
  <c r="L1054" i="1"/>
  <c r="M1054" i="1" s="1"/>
  <c r="N1054" i="1"/>
  <c r="J1055" i="1"/>
  <c r="K1055" i="1"/>
  <c r="L1055" i="1"/>
  <c r="M1055" i="1" s="1"/>
  <c r="N1055" i="1"/>
  <c r="J1056" i="1"/>
  <c r="K1056" i="1"/>
  <c r="L1056" i="1"/>
  <c r="M1056" i="1" s="1"/>
  <c r="N1056" i="1"/>
  <c r="J1057" i="1"/>
  <c r="K1057" i="1"/>
  <c r="L1057" i="1"/>
  <c r="M1057" i="1" s="1"/>
  <c r="N1057" i="1"/>
  <c r="J1058" i="1"/>
  <c r="K1058" i="1"/>
  <c r="L1058" i="1"/>
  <c r="M1058" i="1" s="1"/>
  <c r="N1058" i="1"/>
  <c r="J1059" i="1"/>
  <c r="K1059" i="1"/>
  <c r="L1059" i="1"/>
  <c r="M1059" i="1" s="1"/>
  <c r="N1059" i="1"/>
  <c r="J1060" i="1"/>
  <c r="K1060" i="1"/>
  <c r="L1060" i="1"/>
  <c r="M1060" i="1" s="1"/>
  <c r="N1060" i="1"/>
  <c r="J1061" i="1"/>
  <c r="K1061" i="1"/>
  <c r="L1061" i="1"/>
  <c r="M1061" i="1" s="1"/>
  <c r="N1061" i="1"/>
  <c r="J1062" i="1"/>
  <c r="K1062" i="1"/>
  <c r="L1062" i="1"/>
  <c r="M1062" i="1" s="1"/>
  <c r="N1062" i="1"/>
  <c r="J1063" i="1"/>
  <c r="K1063" i="1"/>
  <c r="L1063" i="1"/>
  <c r="M1063" i="1" s="1"/>
  <c r="N1063" i="1"/>
  <c r="J1064" i="1"/>
  <c r="K1064" i="1"/>
  <c r="L1064" i="1"/>
  <c r="M1064" i="1" s="1"/>
  <c r="N1064" i="1"/>
  <c r="J1065" i="1"/>
  <c r="K1065" i="1"/>
  <c r="L1065" i="1"/>
  <c r="M1065" i="1" s="1"/>
  <c r="N1065" i="1"/>
  <c r="J1066" i="1"/>
  <c r="K1066" i="1"/>
  <c r="L1066" i="1"/>
  <c r="M1066" i="1" s="1"/>
  <c r="N1066" i="1"/>
  <c r="J1067" i="1"/>
  <c r="K1067" i="1"/>
  <c r="L1067" i="1"/>
  <c r="M1067" i="1" s="1"/>
  <c r="N1067" i="1"/>
  <c r="J1068" i="1"/>
  <c r="K1068" i="1"/>
  <c r="L1068" i="1"/>
  <c r="M1068" i="1" s="1"/>
  <c r="N1068" i="1"/>
  <c r="J1069" i="1"/>
  <c r="K1069" i="1"/>
  <c r="L1069" i="1"/>
  <c r="M1069" i="1" s="1"/>
  <c r="N1069" i="1"/>
  <c r="J1070" i="1"/>
  <c r="K1070" i="1"/>
  <c r="L1070" i="1"/>
  <c r="M1070" i="1" s="1"/>
  <c r="N1070" i="1"/>
  <c r="J1071" i="1"/>
  <c r="K1071" i="1"/>
  <c r="L1071" i="1"/>
  <c r="M1071" i="1" s="1"/>
  <c r="N1071" i="1"/>
  <c r="J1072" i="1"/>
  <c r="K1072" i="1"/>
  <c r="L1072" i="1"/>
  <c r="M1072" i="1" s="1"/>
  <c r="N1072" i="1"/>
  <c r="J1073" i="1"/>
  <c r="K1073" i="1"/>
  <c r="L1073" i="1"/>
  <c r="M1073" i="1" s="1"/>
  <c r="N1073" i="1"/>
  <c r="J1074" i="1"/>
  <c r="K1074" i="1"/>
  <c r="L1074" i="1"/>
  <c r="M1074" i="1" s="1"/>
  <c r="N1074" i="1"/>
  <c r="J1075" i="1"/>
  <c r="K1075" i="1"/>
  <c r="L1075" i="1"/>
  <c r="M1075" i="1" s="1"/>
  <c r="N1075" i="1"/>
  <c r="J1076" i="1"/>
  <c r="K1076" i="1"/>
  <c r="L1076" i="1"/>
  <c r="M1076" i="1" s="1"/>
  <c r="N1076" i="1"/>
  <c r="J1077" i="1"/>
  <c r="K1077" i="1"/>
  <c r="L1077" i="1"/>
  <c r="M1077" i="1" s="1"/>
  <c r="N1077" i="1"/>
  <c r="J1078" i="1"/>
  <c r="K1078" i="1"/>
  <c r="L1078" i="1"/>
  <c r="M1078" i="1" s="1"/>
  <c r="N1078" i="1"/>
  <c r="J1079" i="1"/>
  <c r="K1079" i="1"/>
  <c r="L1079" i="1"/>
  <c r="M1079" i="1" s="1"/>
  <c r="N1079" i="1"/>
  <c r="J1080" i="1"/>
  <c r="K1080" i="1"/>
  <c r="L1080" i="1"/>
  <c r="M1080" i="1" s="1"/>
  <c r="N1080" i="1"/>
  <c r="J1081" i="1"/>
  <c r="K1081" i="1"/>
  <c r="L1081" i="1"/>
  <c r="M1081" i="1" s="1"/>
  <c r="N1081" i="1"/>
  <c r="J1082" i="1"/>
  <c r="K1082" i="1"/>
  <c r="L1082" i="1"/>
  <c r="M1082" i="1" s="1"/>
  <c r="N1082" i="1"/>
  <c r="J1083" i="1"/>
  <c r="K1083" i="1"/>
  <c r="L1083" i="1"/>
  <c r="M1083" i="1" s="1"/>
  <c r="N1083" i="1"/>
  <c r="J1084" i="1"/>
  <c r="K1084" i="1"/>
  <c r="L1084" i="1"/>
  <c r="M1084" i="1" s="1"/>
  <c r="N1084" i="1"/>
  <c r="J1085" i="1"/>
  <c r="K1085" i="1"/>
  <c r="L1085" i="1"/>
  <c r="M1085" i="1" s="1"/>
  <c r="N1085" i="1"/>
  <c r="J1086" i="1"/>
  <c r="K1086" i="1"/>
  <c r="L1086" i="1"/>
  <c r="M1086" i="1" s="1"/>
  <c r="N1086" i="1"/>
  <c r="J1087" i="1"/>
  <c r="K1087" i="1"/>
  <c r="L1087" i="1"/>
  <c r="M1087" i="1" s="1"/>
  <c r="N1087" i="1"/>
  <c r="J1088" i="1"/>
  <c r="K1088" i="1"/>
  <c r="L1088" i="1"/>
  <c r="M1088" i="1" s="1"/>
  <c r="N1088" i="1"/>
  <c r="J1089" i="1"/>
  <c r="K1089" i="1"/>
  <c r="L1089" i="1"/>
  <c r="M1089" i="1" s="1"/>
  <c r="N1089" i="1"/>
  <c r="J1090" i="1"/>
  <c r="K1090" i="1"/>
  <c r="L1090" i="1"/>
  <c r="M1090" i="1" s="1"/>
  <c r="N1090" i="1"/>
  <c r="J1091" i="1"/>
  <c r="K1091" i="1"/>
  <c r="L1091" i="1"/>
  <c r="M1091" i="1" s="1"/>
  <c r="N1091" i="1"/>
  <c r="J1092" i="1"/>
  <c r="K1092" i="1"/>
  <c r="L1092" i="1"/>
  <c r="M1092" i="1" s="1"/>
  <c r="N1092" i="1"/>
  <c r="J1093" i="1"/>
  <c r="K1093" i="1"/>
  <c r="L1093" i="1"/>
  <c r="M1093" i="1" s="1"/>
  <c r="N1093" i="1"/>
  <c r="J1094" i="1"/>
  <c r="K1094" i="1"/>
  <c r="L1094" i="1"/>
  <c r="M1094" i="1" s="1"/>
  <c r="N1094" i="1"/>
  <c r="J1095" i="1"/>
  <c r="K1095" i="1"/>
  <c r="L1095" i="1"/>
  <c r="M1095" i="1" s="1"/>
  <c r="N1095" i="1"/>
  <c r="J1096" i="1"/>
  <c r="K1096" i="1"/>
  <c r="L1096" i="1"/>
  <c r="M1096" i="1" s="1"/>
  <c r="N1096" i="1"/>
  <c r="J1097" i="1"/>
  <c r="K1097" i="1"/>
  <c r="L1097" i="1"/>
  <c r="M1097" i="1" s="1"/>
  <c r="N1097" i="1"/>
  <c r="J1098" i="1"/>
  <c r="K1098" i="1"/>
  <c r="L1098" i="1"/>
  <c r="M1098" i="1" s="1"/>
  <c r="N1098" i="1"/>
  <c r="J1099" i="1"/>
  <c r="K1099" i="1"/>
  <c r="L1099" i="1"/>
  <c r="M1099" i="1" s="1"/>
  <c r="N1099" i="1"/>
  <c r="J1100" i="1"/>
  <c r="K1100" i="1"/>
  <c r="L1100" i="1"/>
  <c r="M1100" i="1" s="1"/>
  <c r="N1100" i="1"/>
  <c r="J1101" i="1"/>
  <c r="K1101" i="1"/>
  <c r="L1101" i="1"/>
  <c r="M1101" i="1" s="1"/>
  <c r="N1101" i="1"/>
  <c r="J1102" i="1"/>
  <c r="K1102" i="1"/>
  <c r="L1102" i="1"/>
  <c r="M1102" i="1" s="1"/>
  <c r="N1102" i="1"/>
  <c r="J1103" i="1"/>
  <c r="K1103" i="1"/>
  <c r="L1103" i="1"/>
  <c r="M1103" i="1" s="1"/>
  <c r="N1103" i="1"/>
  <c r="J1104" i="1"/>
  <c r="K1104" i="1"/>
  <c r="L1104" i="1"/>
  <c r="M1104" i="1" s="1"/>
  <c r="N1104" i="1"/>
  <c r="J1105" i="1"/>
  <c r="K1105" i="1"/>
  <c r="L1105" i="1"/>
  <c r="M1105" i="1" s="1"/>
  <c r="N1105" i="1"/>
  <c r="J1106" i="1"/>
  <c r="K1106" i="1"/>
  <c r="L1106" i="1"/>
  <c r="M1106" i="1" s="1"/>
  <c r="N1106" i="1"/>
  <c r="J1107" i="1"/>
  <c r="K1107" i="1"/>
  <c r="L1107" i="1"/>
  <c r="M1107" i="1" s="1"/>
  <c r="N1107" i="1"/>
  <c r="J1108" i="1"/>
  <c r="K1108" i="1"/>
  <c r="L1108" i="1"/>
  <c r="M1108" i="1" s="1"/>
  <c r="N1108" i="1"/>
  <c r="J1109" i="1"/>
  <c r="K1109" i="1"/>
  <c r="L1109" i="1"/>
  <c r="M1109" i="1" s="1"/>
  <c r="N1109" i="1"/>
  <c r="J1110" i="1"/>
  <c r="K1110" i="1"/>
  <c r="L1110" i="1"/>
  <c r="M1110" i="1" s="1"/>
  <c r="N1110" i="1"/>
  <c r="J1111" i="1"/>
  <c r="K1111" i="1"/>
  <c r="L1111" i="1"/>
  <c r="M1111" i="1" s="1"/>
  <c r="N1111" i="1"/>
  <c r="J1112" i="1"/>
  <c r="K1112" i="1"/>
  <c r="L1112" i="1"/>
  <c r="M1112" i="1" s="1"/>
  <c r="N1112" i="1"/>
  <c r="J1113" i="1"/>
  <c r="K1113" i="1"/>
  <c r="L1113" i="1"/>
  <c r="M1113" i="1" s="1"/>
  <c r="N1113" i="1"/>
  <c r="J1114" i="1"/>
  <c r="K1114" i="1"/>
  <c r="L1114" i="1"/>
  <c r="M1114" i="1" s="1"/>
  <c r="N1114" i="1"/>
  <c r="J1115" i="1"/>
  <c r="K1115" i="1"/>
  <c r="L1115" i="1"/>
  <c r="M1115" i="1" s="1"/>
  <c r="N1115" i="1"/>
  <c r="J1116" i="1"/>
  <c r="K1116" i="1"/>
  <c r="L1116" i="1"/>
  <c r="M1116" i="1" s="1"/>
  <c r="N1116" i="1"/>
  <c r="J1117" i="1"/>
  <c r="K1117" i="1"/>
  <c r="L1117" i="1"/>
  <c r="M1117" i="1" s="1"/>
  <c r="N1117" i="1"/>
  <c r="J1118" i="1"/>
  <c r="K1118" i="1"/>
  <c r="L1118" i="1"/>
  <c r="M1118" i="1" s="1"/>
  <c r="N1118" i="1"/>
  <c r="J1119" i="1"/>
  <c r="K1119" i="1"/>
  <c r="L1119" i="1"/>
  <c r="M1119" i="1" s="1"/>
  <c r="N1119" i="1"/>
  <c r="J1120" i="1"/>
  <c r="K1120" i="1"/>
  <c r="L1120" i="1"/>
  <c r="M1120" i="1" s="1"/>
  <c r="N1120" i="1"/>
  <c r="J1121" i="1"/>
  <c r="K1121" i="1"/>
  <c r="L1121" i="1"/>
  <c r="M1121" i="1" s="1"/>
  <c r="N1121" i="1"/>
  <c r="J1122" i="1"/>
  <c r="K1122" i="1"/>
  <c r="L1122" i="1"/>
  <c r="M1122" i="1" s="1"/>
  <c r="N1122" i="1"/>
  <c r="J1123" i="1"/>
  <c r="K1123" i="1"/>
  <c r="L1123" i="1"/>
  <c r="M1123" i="1" s="1"/>
  <c r="N1123" i="1"/>
  <c r="J1124" i="1"/>
  <c r="K1124" i="1"/>
  <c r="L1124" i="1"/>
  <c r="M1124" i="1" s="1"/>
  <c r="N1124" i="1"/>
  <c r="J1125" i="1"/>
  <c r="K1125" i="1"/>
  <c r="L1125" i="1"/>
  <c r="M1125" i="1" s="1"/>
  <c r="N1125" i="1"/>
  <c r="J1126" i="1"/>
  <c r="K1126" i="1"/>
  <c r="L1126" i="1"/>
  <c r="M1126" i="1" s="1"/>
  <c r="N1126" i="1"/>
  <c r="J1127" i="1"/>
  <c r="K1127" i="1"/>
  <c r="L1127" i="1"/>
  <c r="M1127" i="1" s="1"/>
  <c r="N1127" i="1"/>
  <c r="J1128" i="1"/>
  <c r="K1128" i="1"/>
  <c r="L1128" i="1"/>
  <c r="M1128" i="1" s="1"/>
  <c r="N1128" i="1"/>
  <c r="J1129" i="1"/>
  <c r="K1129" i="1"/>
  <c r="L1129" i="1"/>
  <c r="M1129" i="1" s="1"/>
  <c r="N1129" i="1"/>
  <c r="J1130" i="1"/>
  <c r="K1130" i="1"/>
  <c r="L1130" i="1"/>
  <c r="M1130" i="1" s="1"/>
  <c r="N1130" i="1"/>
  <c r="J1131" i="1"/>
  <c r="K1131" i="1"/>
  <c r="L1131" i="1"/>
  <c r="M1131" i="1" s="1"/>
  <c r="N1131" i="1"/>
  <c r="J1132" i="1"/>
  <c r="K1132" i="1"/>
  <c r="L1132" i="1"/>
  <c r="M1132" i="1" s="1"/>
  <c r="N1132" i="1"/>
  <c r="J1133" i="1"/>
  <c r="K1133" i="1"/>
  <c r="L1133" i="1"/>
  <c r="M1133" i="1" s="1"/>
  <c r="N1133" i="1"/>
  <c r="J1134" i="1"/>
  <c r="K1134" i="1"/>
  <c r="L1134" i="1"/>
  <c r="M1134" i="1" s="1"/>
  <c r="N1134" i="1"/>
  <c r="J1135" i="1"/>
  <c r="K1135" i="1"/>
  <c r="L1135" i="1"/>
  <c r="M1135" i="1" s="1"/>
  <c r="N1135" i="1"/>
  <c r="J1136" i="1"/>
  <c r="K1136" i="1"/>
  <c r="L1136" i="1"/>
  <c r="M1136" i="1" s="1"/>
  <c r="N1136" i="1"/>
  <c r="J1137" i="1"/>
  <c r="K1137" i="1"/>
  <c r="L1137" i="1"/>
  <c r="M1137" i="1" s="1"/>
  <c r="N1137" i="1"/>
  <c r="J1138" i="1"/>
  <c r="K1138" i="1"/>
  <c r="L1138" i="1"/>
  <c r="M1138" i="1" s="1"/>
  <c r="N1138" i="1"/>
  <c r="J1139" i="1"/>
  <c r="K1139" i="1"/>
  <c r="L1139" i="1"/>
  <c r="M1139" i="1" s="1"/>
  <c r="N1139" i="1"/>
  <c r="J1140" i="1"/>
  <c r="K1140" i="1"/>
  <c r="L1140" i="1"/>
  <c r="M1140" i="1" s="1"/>
  <c r="N1140" i="1"/>
  <c r="J1141" i="1"/>
  <c r="K1141" i="1"/>
  <c r="L1141" i="1"/>
  <c r="M1141" i="1" s="1"/>
  <c r="N1141" i="1"/>
  <c r="J1142" i="1"/>
  <c r="K1142" i="1"/>
  <c r="L1142" i="1"/>
  <c r="M1142" i="1" s="1"/>
  <c r="N1142" i="1"/>
  <c r="J1143" i="1"/>
  <c r="K1143" i="1"/>
  <c r="L1143" i="1"/>
  <c r="M1143" i="1" s="1"/>
  <c r="N1143" i="1"/>
  <c r="J1144" i="1"/>
  <c r="K1144" i="1"/>
  <c r="L1144" i="1"/>
  <c r="M1144" i="1" s="1"/>
  <c r="N1144" i="1"/>
  <c r="J1145" i="1"/>
  <c r="K1145" i="1"/>
  <c r="L1145" i="1"/>
  <c r="M1145" i="1" s="1"/>
  <c r="N1145" i="1"/>
  <c r="J1146" i="1"/>
  <c r="K1146" i="1"/>
  <c r="L1146" i="1"/>
  <c r="M1146" i="1" s="1"/>
  <c r="N1146" i="1"/>
  <c r="J1147" i="1"/>
  <c r="K1147" i="1"/>
  <c r="L1147" i="1"/>
  <c r="M1147" i="1" s="1"/>
  <c r="N1147" i="1"/>
  <c r="J1148" i="1"/>
  <c r="K1148" i="1"/>
  <c r="L1148" i="1"/>
  <c r="M1148" i="1" s="1"/>
  <c r="N1148" i="1"/>
  <c r="J1149" i="1"/>
  <c r="K1149" i="1"/>
  <c r="L1149" i="1"/>
  <c r="M1149" i="1" s="1"/>
  <c r="N1149" i="1"/>
  <c r="J1150" i="1"/>
  <c r="K1150" i="1"/>
  <c r="L1150" i="1"/>
  <c r="M1150" i="1" s="1"/>
  <c r="N1150" i="1"/>
  <c r="J1151" i="1"/>
  <c r="K1151" i="1"/>
  <c r="L1151" i="1"/>
  <c r="M1151" i="1" s="1"/>
  <c r="N1151" i="1"/>
  <c r="J1152" i="1"/>
  <c r="K1152" i="1"/>
  <c r="L1152" i="1"/>
  <c r="M1152" i="1" s="1"/>
  <c r="N1152" i="1"/>
  <c r="J1153" i="1"/>
  <c r="K1153" i="1"/>
  <c r="L1153" i="1"/>
  <c r="M1153" i="1" s="1"/>
  <c r="N1153" i="1"/>
  <c r="J1154" i="1"/>
  <c r="K1154" i="1"/>
  <c r="L1154" i="1"/>
  <c r="M1154" i="1" s="1"/>
  <c r="N1154" i="1"/>
  <c r="J1155" i="1"/>
  <c r="K1155" i="1"/>
  <c r="L1155" i="1"/>
  <c r="M1155" i="1" s="1"/>
  <c r="N1155" i="1"/>
  <c r="J1156" i="1"/>
  <c r="K1156" i="1"/>
  <c r="L1156" i="1"/>
  <c r="M1156" i="1" s="1"/>
  <c r="N1156" i="1"/>
  <c r="J1157" i="1"/>
  <c r="K1157" i="1"/>
  <c r="L1157" i="1"/>
  <c r="M1157" i="1" s="1"/>
  <c r="N1157" i="1"/>
  <c r="J1158" i="1"/>
  <c r="K1158" i="1"/>
  <c r="L1158" i="1"/>
  <c r="M1158" i="1" s="1"/>
  <c r="N1158" i="1"/>
  <c r="J1159" i="1"/>
  <c r="K1159" i="1"/>
  <c r="L1159" i="1"/>
  <c r="M1159" i="1" s="1"/>
  <c r="N1159" i="1"/>
  <c r="J1160" i="1"/>
  <c r="K1160" i="1"/>
  <c r="L1160" i="1"/>
  <c r="M1160" i="1" s="1"/>
  <c r="N1160" i="1"/>
  <c r="J1161" i="1"/>
  <c r="K1161" i="1"/>
  <c r="L1161" i="1"/>
  <c r="M1161" i="1" s="1"/>
  <c r="N1161" i="1"/>
  <c r="J1162" i="1"/>
  <c r="K1162" i="1"/>
  <c r="L1162" i="1"/>
  <c r="M1162" i="1" s="1"/>
  <c r="N1162" i="1"/>
  <c r="J1163" i="1"/>
  <c r="K1163" i="1"/>
  <c r="L1163" i="1"/>
  <c r="M1163" i="1" s="1"/>
  <c r="N1163" i="1"/>
  <c r="J1164" i="1"/>
  <c r="K1164" i="1"/>
  <c r="L1164" i="1"/>
  <c r="M1164" i="1" s="1"/>
  <c r="N1164" i="1"/>
  <c r="J1165" i="1"/>
  <c r="K1165" i="1"/>
  <c r="L1165" i="1"/>
  <c r="M1165" i="1" s="1"/>
  <c r="N1165" i="1"/>
  <c r="J1166" i="1"/>
  <c r="K1166" i="1"/>
  <c r="L1166" i="1"/>
  <c r="M1166" i="1" s="1"/>
  <c r="N1166" i="1"/>
  <c r="J1167" i="1"/>
  <c r="K1167" i="1"/>
  <c r="L1167" i="1"/>
  <c r="M1167" i="1" s="1"/>
  <c r="N1167" i="1"/>
  <c r="J1168" i="1"/>
  <c r="K1168" i="1"/>
  <c r="L1168" i="1"/>
  <c r="M1168" i="1" s="1"/>
  <c r="N1168" i="1"/>
  <c r="J1169" i="1"/>
  <c r="K1169" i="1"/>
  <c r="L1169" i="1"/>
  <c r="M1169" i="1" s="1"/>
  <c r="N1169" i="1"/>
  <c r="J1170" i="1"/>
  <c r="K1170" i="1"/>
  <c r="L1170" i="1"/>
  <c r="M1170" i="1" s="1"/>
  <c r="N1170" i="1"/>
  <c r="J1171" i="1"/>
  <c r="K1171" i="1"/>
  <c r="L1171" i="1"/>
  <c r="M1171" i="1" s="1"/>
  <c r="N1171" i="1"/>
  <c r="J1172" i="1"/>
  <c r="K1172" i="1"/>
  <c r="L1172" i="1"/>
  <c r="M1172" i="1" s="1"/>
  <c r="N1172" i="1"/>
  <c r="J1173" i="1"/>
  <c r="K1173" i="1"/>
  <c r="L1173" i="1"/>
  <c r="M1173" i="1" s="1"/>
  <c r="N1173" i="1"/>
  <c r="J1174" i="1"/>
  <c r="K1174" i="1"/>
  <c r="L1174" i="1"/>
  <c r="M1174" i="1" s="1"/>
  <c r="N1174" i="1"/>
  <c r="J1175" i="1"/>
  <c r="K1175" i="1"/>
  <c r="L1175" i="1"/>
  <c r="M1175" i="1" s="1"/>
  <c r="N1175" i="1"/>
  <c r="J1176" i="1"/>
  <c r="K1176" i="1"/>
  <c r="L1176" i="1"/>
  <c r="M1176" i="1" s="1"/>
  <c r="N1176" i="1"/>
  <c r="J1177" i="1"/>
  <c r="K1177" i="1"/>
  <c r="L1177" i="1"/>
  <c r="M1177" i="1" s="1"/>
  <c r="N1177" i="1"/>
  <c r="J1178" i="1"/>
  <c r="K1178" i="1"/>
  <c r="L1178" i="1"/>
  <c r="M1178" i="1" s="1"/>
  <c r="N1178" i="1"/>
  <c r="J1179" i="1"/>
  <c r="K1179" i="1"/>
  <c r="L1179" i="1"/>
  <c r="M1179" i="1" s="1"/>
  <c r="N1179" i="1"/>
  <c r="J1180" i="1"/>
  <c r="K1180" i="1"/>
  <c r="L1180" i="1"/>
  <c r="M1180" i="1" s="1"/>
  <c r="N1180" i="1"/>
  <c r="J1181" i="1"/>
  <c r="K1181" i="1"/>
  <c r="L1181" i="1"/>
  <c r="M1181" i="1" s="1"/>
  <c r="N1181" i="1"/>
  <c r="J1182" i="1"/>
  <c r="K1182" i="1"/>
  <c r="L1182" i="1"/>
  <c r="M1182" i="1" s="1"/>
  <c r="N1182" i="1"/>
  <c r="J1183" i="1"/>
  <c r="K1183" i="1"/>
  <c r="L1183" i="1"/>
  <c r="M1183" i="1" s="1"/>
  <c r="N1183" i="1"/>
  <c r="J1184" i="1"/>
  <c r="K1184" i="1"/>
  <c r="L1184" i="1"/>
  <c r="M1184" i="1" s="1"/>
  <c r="N1184" i="1"/>
  <c r="J1185" i="1"/>
  <c r="K1185" i="1"/>
  <c r="L1185" i="1"/>
  <c r="M1185" i="1" s="1"/>
  <c r="N1185" i="1"/>
  <c r="J1186" i="1"/>
  <c r="K1186" i="1"/>
  <c r="L1186" i="1"/>
  <c r="M1186" i="1" s="1"/>
  <c r="N1186" i="1"/>
  <c r="J1187" i="1"/>
  <c r="K1187" i="1"/>
  <c r="L1187" i="1"/>
  <c r="M1187" i="1" s="1"/>
  <c r="N1187" i="1"/>
  <c r="J1188" i="1"/>
  <c r="K1188" i="1"/>
  <c r="L1188" i="1"/>
  <c r="M1188" i="1" s="1"/>
  <c r="N1188" i="1"/>
  <c r="J1189" i="1"/>
  <c r="K1189" i="1"/>
  <c r="L1189" i="1"/>
  <c r="M1189" i="1" s="1"/>
  <c r="N1189" i="1"/>
  <c r="J1190" i="1"/>
  <c r="K1190" i="1"/>
  <c r="L1190" i="1"/>
  <c r="M1190" i="1" s="1"/>
  <c r="N1190" i="1"/>
  <c r="J1191" i="1"/>
  <c r="K1191" i="1"/>
  <c r="L1191" i="1"/>
  <c r="M1191" i="1" s="1"/>
  <c r="N1191" i="1"/>
  <c r="J1192" i="1"/>
  <c r="K1192" i="1"/>
  <c r="L1192" i="1"/>
  <c r="M1192" i="1" s="1"/>
  <c r="N1192" i="1"/>
  <c r="J1193" i="1"/>
  <c r="K1193" i="1"/>
  <c r="L1193" i="1"/>
  <c r="M1193" i="1" s="1"/>
  <c r="N1193" i="1"/>
  <c r="J1194" i="1"/>
  <c r="K1194" i="1"/>
  <c r="L1194" i="1"/>
  <c r="M1194" i="1" s="1"/>
  <c r="N1194" i="1"/>
  <c r="J1195" i="1"/>
  <c r="K1195" i="1"/>
  <c r="L1195" i="1"/>
  <c r="M1195" i="1" s="1"/>
  <c r="N1195" i="1"/>
  <c r="J1196" i="1"/>
  <c r="K1196" i="1"/>
  <c r="L1196" i="1"/>
  <c r="M1196" i="1" s="1"/>
  <c r="N1196" i="1"/>
  <c r="J1197" i="1"/>
  <c r="K1197" i="1"/>
  <c r="L1197" i="1"/>
  <c r="M1197" i="1" s="1"/>
  <c r="N1197" i="1"/>
  <c r="J1198" i="1"/>
  <c r="K1198" i="1"/>
  <c r="L1198" i="1"/>
  <c r="M1198" i="1" s="1"/>
  <c r="N1198" i="1"/>
  <c r="J1199" i="1"/>
  <c r="K1199" i="1"/>
  <c r="L1199" i="1"/>
  <c r="M1199" i="1" s="1"/>
  <c r="N1199" i="1"/>
  <c r="J1200" i="1"/>
  <c r="K1200" i="1"/>
  <c r="L1200" i="1"/>
  <c r="M1200" i="1" s="1"/>
  <c r="N1200" i="1"/>
  <c r="J1201" i="1"/>
  <c r="K1201" i="1"/>
  <c r="L1201" i="1"/>
  <c r="M1201" i="1" s="1"/>
  <c r="N1201" i="1"/>
  <c r="J1202" i="1"/>
  <c r="K1202" i="1"/>
  <c r="L1202" i="1"/>
  <c r="M1202" i="1" s="1"/>
  <c r="N1202" i="1"/>
  <c r="J1203" i="1"/>
  <c r="K1203" i="1"/>
  <c r="L1203" i="1"/>
  <c r="M1203" i="1" s="1"/>
  <c r="N1203" i="1"/>
  <c r="J1204" i="1"/>
  <c r="K1204" i="1"/>
  <c r="L1204" i="1"/>
  <c r="M1204" i="1" s="1"/>
  <c r="N1204" i="1"/>
  <c r="J1205" i="1"/>
  <c r="K1205" i="1"/>
  <c r="L1205" i="1"/>
  <c r="M1205" i="1" s="1"/>
  <c r="N1205" i="1"/>
  <c r="J1206" i="1"/>
  <c r="K1206" i="1"/>
  <c r="L1206" i="1"/>
  <c r="M1206" i="1" s="1"/>
  <c r="N1206" i="1"/>
  <c r="J1207" i="1"/>
  <c r="K1207" i="1"/>
  <c r="L1207" i="1"/>
  <c r="M1207" i="1" s="1"/>
  <c r="N1207" i="1"/>
  <c r="J1208" i="1"/>
  <c r="K1208" i="1"/>
  <c r="L1208" i="1"/>
  <c r="M1208" i="1" s="1"/>
  <c r="N1208" i="1"/>
  <c r="J1209" i="1"/>
  <c r="K1209" i="1"/>
  <c r="L1209" i="1"/>
  <c r="M1209" i="1" s="1"/>
  <c r="N1209" i="1"/>
  <c r="J1210" i="1"/>
  <c r="K1210" i="1"/>
  <c r="L1210" i="1"/>
  <c r="M1210" i="1" s="1"/>
  <c r="N1210" i="1"/>
  <c r="J1211" i="1"/>
  <c r="K1211" i="1"/>
  <c r="L1211" i="1"/>
  <c r="M1211" i="1" s="1"/>
  <c r="N1211" i="1"/>
  <c r="J1212" i="1"/>
  <c r="K1212" i="1"/>
  <c r="L1212" i="1"/>
  <c r="M1212" i="1" s="1"/>
  <c r="N1212" i="1"/>
  <c r="J1213" i="1"/>
  <c r="K1213" i="1"/>
  <c r="L1213" i="1"/>
  <c r="M1213" i="1" s="1"/>
  <c r="N1213" i="1"/>
  <c r="J1214" i="1"/>
  <c r="K1214" i="1"/>
  <c r="L1214" i="1"/>
  <c r="M1214" i="1" s="1"/>
  <c r="N1214" i="1"/>
  <c r="J1215" i="1"/>
  <c r="K1215" i="1"/>
  <c r="L1215" i="1"/>
  <c r="M1215" i="1" s="1"/>
  <c r="N1215" i="1"/>
  <c r="J1216" i="1"/>
  <c r="K1216" i="1"/>
  <c r="L1216" i="1"/>
  <c r="M1216" i="1" s="1"/>
  <c r="N1216" i="1"/>
  <c r="J1217" i="1"/>
  <c r="K1217" i="1"/>
  <c r="L1217" i="1"/>
  <c r="M1217" i="1" s="1"/>
  <c r="N1217" i="1"/>
  <c r="J1218" i="1"/>
  <c r="K1218" i="1"/>
  <c r="L1218" i="1"/>
  <c r="M1218" i="1" s="1"/>
  <c r="N1218" i="1"/>
  <c r="J1219" i="1"/>
  <c r="K1219" i="1"/>
  <c r="L1219" i="1"/>
  <c r="M1219" i="1" s="1"/>
  <c r="N1219" i="1"/>
  <c r="J1220" i="1"/>
  <c r="K1220" i="1"/>
  <c r="L1220" i="1"/>
  <c r="M1220" i="1" s="1"/>
  <c r="N1220" i="1"/>
  <c r="J1221" i="1"/>
  <c r="K1221" i="1"/>
  <c r="L1221" i="1"/>
  <c r="M1221" i="1" s="1"/>
  <c r="N1221" i="1"/>
  <c r="J1222" i="1"/>
  <c r="K1222" i="1"/>
  <c r="L1222" i="1"/>
  <c r="M1222" i="1" s="1"/>
  <c r="N1222" i="1"/>
  <c r="J1223" i="1"/>
  <c r="K1223" i="1"/>
  <c r="L1223" i="1"/>
  <c r="M1223" i="1" s="1"/>
  <c r="N1223" i="1"/>
  <c r="J1224" i="1"/>
  <c r="K1224" i="1"/>
  <c r="L1224" i="1"/>
  <c r="M1224" i="1" s="1"/>
  <c r="N1224" i="1"/>
  <c r="J1225" i="1"/>
  <c r="K1225" i="1"/>
  <c r="L1225" i="1"/>
  <c r="M1225" i="1" s="1"/>
  <c r="N1225" i="1"/>
  <c r="J1226" i="1"/>
  <c r="K1226" i="1"/>
  <c r="L1226" i="1"/>
  <c r="M1226" i="1" s="1"/>
  <c r="N1226" i="1"/>
  <c r="J1227" i="1"/>
  <c r="K1227" i="1"/>
  <c r="L1227" i="1"/>
  <c r="M1227" i="1" s="1"/>
  <c r="N1227" i="1"/>
  <c r="J1228" i="1"/>
  <c r="K1228" i="1"/>
  <c r="L1228" i="1"/>
  <c r="M1228" i="1" s="1"/>
  <c r="N1228" i="1"/>
  <c r="J1229" i="1"/>
  <c r="K1229" i="1"/>
  <c r="L1229" i="1"/>
  <c r="M1229" i="1" s="1"/>
  <c r="N1229" i="1"/>
  <c r="J1230" i="1"/>
  <c r="K1230" i="1"/>
  <c r="L1230" i="1"/>
  <c r="M1230" i="1" s="1"/>
  <c r="N1230" i="1"/>
  <c r="J1231" i="1"/>
  <c r="K1231" i="1"/>
  <c r="L1231" i="1"/>
  <c r="M1231" i="1" s="1"/>
  <c r="N1231" i="1"/>
  <c r="J1232" i="1"/>
  <c r="K1232" i="1"/>
  <c r="L1232" i="1"/>
  <c r="M1232" i="1" s="1"/>
  <c r="N1232" i="1"/>
  <c r="J1233" i="1"/>
  <c r="K1233" i="1"/>
  <c r="L1233" i="1"/>
  <c r="M1233" i="1" s="1"/>
  <c r="N1233" i="1"/>
  <c r="J1234" i="1"/>
  <c r="K1234" i="1"/>
  <c r="L1234" i="1"/>
  <c r="M1234" i="1" s="1"/>
  <c r="N1234" i="1"/>
  <c r="J1235" i="1"/>
  <c r="K1235" i="1"/>
  <c r="L1235" i="1"/>
  <c r="M1235" i="1" s="1"/>
  <c r="N1235" i="1"/>
  <c r="J1236" i="1"/>
  <c r="K1236" i="1"/>
  <c r="L1236" i="1"/>
  <c r="M1236" i="1" s="1"/>
  <c r="N1236" i="1"/>
  <c r="J1237" i="1"/>
  <c r="K1237" i="1"/>
  <c r="L1237" i="1"/>
  <c r="M1237" i="1" s="1"/>
  <c r="N1237" i="1"/>
  <c r="J1238" i="1"/>
  <c r="K1238" i="1"/>
  <c r="L1238" i="1"/>
  <c r="M1238" i="1" s="1"/>
  <c r="N1238" i="1"/>
  <c r="J1239" i="1"/>
  <c r="K1239" i="1"/>
  <c r="L1239" i="1"/>
  <c r="M1239" i="1" s="1"/>
  <c r="N1239" i="1"/>
  <c r="J1240" i="1"/>
  <c r="K1240" i="1"/>
  <c r="L1240" i="1"/>
  <c r="M1240" i="1" s="1"/>
  <c r="N1240" i="1"/>
  <c r="J1241" i="1"/>
  <c r="K1241" i="1"/>
  <c r="L1241" i="1"/>
  <c r="M1241" i="1" s="1"/>
  <c r="N1241" i="1"/>
  <c r="J1242" i="1"/>
  <c r="K1242" i="1"/>
  <c r="L1242" i="1"/>
  <c r="M1242" i="1" s="1"/>
  <c r="N1242" i="1"/>
  <c r="J1243" i="1"/>
  <c r="K1243" i="1"/>
  <c r="L1243" i="1"/>
  <c r="M1243" i="1" s="1"/>
  <c r="N1243" i="1"/>
  <c r="J1244" i="1"/>
  <c r="K1244" i="1"/>
  <c r="L1244" i="1"/>
  <c r="M1244" i="1" s="1"/>
  <c r="N1244" i="1"/>
  <c r="J1245" i="1"/>
  <c r="K1245" i="1"/>
  <c r="L1245" i="1"/>
  <c r="M1245" i="1" s="1"/>
  <c r="N1245" i="1"/>
  <c r="J1246" i="1"/>
  <c r="K1246" i="1"/>
  <c r="L1246" i="1"/>
  <c r="M1246" i="1" s="1"/>
  <c r="N1246" i="1"/>
  <c r="J1247" i="1"/>
  <c r="K1247" i="1"/>
  <c r="L1247" i="1"/>
  <c r="M1247" i="1" s="1"/>
  <c r="N1247" i="1"/>
  <c r="J1248" i="1"/>
  <c r="K1248" i="1"/>
  <c r="L1248" i="1"/>
  <c r="M1248" i="1" s="1"/>
  <c r="N1248" i="1"/>
  <c r="J1249" i="1"/>
  <c r="K1249" i="1"/>
  <c r="L1249" i="1"/>
  <c r="M1249" i="1" s="1"/>
  <c r="N1249" i="1"/>
  <c r="J1250" i="1"/>
  <c r="K1250" i="1"/>
  <c r="L1250" i="1"/>
  <c r="M1250" i="1" s="1"/>
  <c r="N1250" i="1"/>
  <c r="J1251" i="1"/>
  <c r="K1251" i="1"/>
  <c r="L1251" i="1"/>
  <c r="M1251" i="1" s="1"/>
  <c r="N1251" i="1"/>
  <c r="J1252" i="1"/>
  <c r="K1252" i="1"/>
  <c r="L1252" i="1"/>
  <c r="M1252" i="1" s="1"/>
  <c r="N1252" i="1"/>
  <c r="J1253" i="1"/>
  <c r="K1253" i="1"/>
  <c r="L1253" i="1"/>
  <c r="M1253" i="1" s="1"/>
  <c r="N1253" i="1"/>
  <c r="J1254" i="1"/>
  <c r="K1254" i="1"/>
  <c r="L1254" i="1"/>
  <c r="M1254" i="1" s="1"/>
  <c r="N1254" i="1"/>
  <c r="J1255" i="1"/>
  <c r="K1255" i="1"/>
  <c r="L1255" i="1"/>
  <c r="M1255" i="1" s="1"/>
  <c r="N1255" i="1"/>
  <c r="J1256" i="1"/>
  <c r="K1256" i="1"/>
  <c r="L1256" i="1"/>
  <c r="M1256" i="1" s="1"/>
  <c r="N1256" i="1"/>
  <c r="J1257" i="1"/>
  <c r="K1257" i="1"/>
  <c r="L1257" i="1"/>
  <c r="M1257" i="1" s="1"/>
  <c r="N1257" i="1"/>
  <c r="J1258" i="1"/>
  <c r="K1258" i="1"/>
  <c r="L1258" i="1"/>
  <c r="M1258" i="1" s="1"/>
  <c r="N1258" i="1"/>
  <c r="J1259" i="1"/>
  <c r="K1259" i="1"/>
  <c r="L1259" i="1"/>
  <c r="M1259" i="1" s="1"/>
  <c r="N1259" i="1"/>
  <c r="J1260" i="1"/>
  <c r="K1260" i="1"/>
  <c r="L1260" i="1"/>
  <c r="M1260" i="1" s="1"/>
  <c r="N1260" i="1"/>
  <c r="J1261" i="1"/>
  <c r="K1261" i="1"/>
  <c r="L1261" i="1"/>
  <c r="M1261" i="1" s="1"/>
  <c r="N1261" i="1"/>
  <c r="J1262" i="1"/>
  <c r="K1262" i="1"/>
  <c r="L1262" i="1"/>
  <c r="M1262" i="1" s="1"/>
  <c r="N1262" i="1"/>
  <c r="J1263" i="1"/>
  <c r="K1263" i="1"/>
  <c r="L1263" i="1"/>
  <c r="M1263" i="1" s="1"/>
  <c r="N1263" i="1"/>
  <c r="J1264" i="1"/>
  <c r="K1264" i="1"/>
  <c r="L1264" i="1"/>
  <c r="M1264" i="1" s="1"/>
  <c r="N1264" i="1"/>
  <c r="J1265" i="1"/>
  <c r="K1265" i="1"/>
  <c r="L1265" i="1"/>
  <c r="M1265" i="1" s="1"/>
  <c r="N1265" i="1"/>
  <c r="J1266" i="1"/>
  <c r="K1266" i="1"/>
  <c r="L1266" i="1"/>
  <c r="M1266" i="1" s="1"/>
  <c r="N1266" i="1"/>
  <c r="J1267" i="1"/>
  <c r="K1267" i="1"/>
  <c r="L1267" i="1"/>
  <c r="M1267" i="1" s="1"/>
  <c r="N1267" i="1"/>
  <c r="J1268" i="1"/>
  <c r="K1268" i="1"/>
  <c r="L1268" i="1"/>
  <c r="M1268" i="1" s="1"/>
  <c r="N1268" i="1"/>
  <c r="J1269" i="1"/>
  <c r="K1269" i="1"/>
  <c r="L1269" i="1"/>
  <c r="M1269" i="1" s="1"/>
  <c r="N1269" i="1"/>
  <c r="J1270" i="1"/>
  <c r="K1270" i="1"/>
  <c r="L1270" i="1"/>
  <c r="M1270" i="1" s="1"/>
  <c r="N1270" i="1"/>
  <c r="J1271" i="1"/>
  <c r="K1271" i="1"/>
  <c r="L1271" i="1"/>
  <c r="M1271" i="1" s="1"/>
  <c r="N1271" i="1"/>
  <c r="J1272" i="1"/>
  <c r="K1272" i="1"/>
  <c r="L1272" i="1"/>
  <c r="M1272" i="1" s="1"/>
  <c r="N1272" i="1"/>
  <c r="J1273" i="1"/>
  <c r="K1273" i="1"/>
  <c r="L1273" i="1"/>
  <c r="M1273" i="1" s="1"/>
  <c r="N1273" i="1"/>
  <c r="J1274" i="1"/>
  <c r="K1274" i="1"/>
  <c r="L1274" i="1"/>
  <c r="M1274" i="1" s="1"/>
  <c r="N1274" i="1"/>
  <c r="J1275" i="1"/>
  <c r="K1275" i="1"/>
  <c r="L1275" i="1"/>
  <c r="M1275" i="1" s="1"/>
  <c r="N1275" i="1"/>
  <c r="J1276" i="1"/>
  <c r="K1276" i="1"/>
  <c r="L1276" i="1"/>
  <c r="M1276" i="1" s="1"/>
  <c r="N1276" i="1"/>
  <c r="J1277" i="1"/>
  <c r="K1277" i="1"/>
  <c r="L1277" i="1"/>
  <c r="M1277" i="1" s="1"/>
  <c r="N1277" i="1"/>
  <c r="J1278" i="1"/>
  <c r="K1278" i="1"/>
  <c r="L1278" i="1"/>
  <c r="M1278" i="1" s="1"/>
  <c r="N1278" i="1"/>
  <c r="J1279" i="1"/>
  <c r="K1279" i="1"/>
  <c r="L1279" i="1"/>
  <c r="M1279" i="1" s="1"/>
  <c r="N1279" i="1"/>
  <c r="J1280" i="1"/>
  <c r="K1280" i="1"/>
  <c r="L1280" i="1"/>
  <c r="M1280" i="1" s="1"/>
  <c r="N1280" i="1"/>
  <c r="J1281" i="1"/>
  <c r="K1281" i="1"/>
  <c r="L1281" i="1"/>
  <c r="M1281" i="1" s="1"/>
  <c r="N1281" i="1"/>
  <c r="J1282" i="1"/>
  <c r="K1282" i="1"/>
  <c r="L1282" i="1"/>
  <c r="M1282" i="1" s="1"/>
  <c r="N1282" i="1"/>
  <c r="J1283" i="1"/>
  <c r="K1283" i="1"/>
  <c r="L1283" i="1"/>
  <c r="M1283" i="1" s="1"/>
  <c r="N1283" i="1"/>
  <c r="J1284" i="1"/>
  <c r="K1284" i="1"/>
  <c r="L1284" i="1"/>
  <c r="M1284" i="1" s="1"/>
  <c r="N1284" i="1"/>
  <c r="J1285" i="1"/>
  <c r="K1285" i="1"/>
  <c r="L1285" i="1"/>
  <c r="M1285" i="1" s="1"/>
  <c r="N1285" i="1"/>
  <c r="J1286" i="1"/>
  <c r="K1286" i="1"/>
  <c r="L1286" i="1"/>
  <c r="M1286" i="1" s="1"/>
  <c r="N1286" i="1"/>
  <c r="J1287" i="1"/>
  <c r="K1287" i="1"/>
  <c r="L1287" i="1"/>
  <c r="M1287" i="1" s="1"/>
  <c r="N1287" i="1"/>
  <c r="J1288" i="1"/>
  <c r="K1288" i="1"/>
  <c r="L1288" i="1"/>
  <c r="M1288" i="1" s="1"/>
  <c r="N1288" i="1"/>
  <c r="J1289" i="1"/>
  <c r="K1289" i="1"/>
  <c r="L1289" i="1"/>
  <c r="M1289" i="1" s="1"/>
  <c r="N1289" i="1"/>
  <c r="J1290" i="1"/>
  <c r="K1290" i="1"/>
  <c r="L1290" i="1"/>
  <c r="M1290" i="1" s="1"/>
  <c r="N1290" i="1"/>
  <c r="J1291" i="1"/>
  <c r="K1291" i="1"/>
  <c r="L1291" i="1"/>
  <c r="M1291" i="1" s="1"/>
  <c r="N1291" i="1"/>
  <c r="J1292" i="1"/>
  <c r="K1292" i="1"/>
  <c r="L1292" i="1"/>
  <c r="M1292" i="1" s="1"/>
  <c r="N1292" i="1"/>
  <c r="J1293" i="1"/>
  <c r="K1293" i="1"/>
  <c r="L1293" i="1"/>
  <c r="M1293" i="1" s="1"/>
  <c r="N1293" i="1"/>
  <c r="J1294" i="1"/>
  <c r="K1294" i="1"/>
  <c r="L1294" i="1"/>
  <c r="M1294" i="1" s="1"/>
  <c r="N1294" i="1"/>
  <c r="J1295" i="1"/>
  <c r="K1295" i="1"/>
  <c r="L1295" i="1"/>
  <c r="M1295" i="1" s="1"/>
  <c r="N1295" i="1"/>
  <c r="J1296" i="1"/>
  <c r="K1296" i="1"/>
  <c r="L1296" i="1"/>
  <c r="M1296" i="1" s="1"/>
  <c r="N1296" i="1"/>
  <c r="J1297" i="1"/>
  <c r="K1297" i="1"/>
  <c r="L1297" i="1"/>
  <c r="M1297" i="1" s="1"/>
  <c r="N1297" i="1"/>
  <c r="J1298" i="1"/>
  <c r="K1298" i="1"/>
  <c r="L1298" i="1"/>
  <c r="M1298" i="1" s="1"/>
  <c r="N1298" i="1"/>
  <c r="J1299" i="1"/>
  <c r="K1299" i="1"/>
  <c r="L1299" i="1"/>
  <c r="M1299" i="1" s="1"/>
  <c r="N1299" i="1"/>
  <c r="J1300" i="1"/>
  <c r="K1300" i="1"/>
  <c r="L1300" i="1"/>
  <c r="M1300" i="1" s="1"/>
  <c r="N1300" i="1"/>
  <c r="J1301" i="1"/>
  <c r="K1301" i="1"/>
  <c r="L1301" i="1"/>
  <c r="M1301" i="1" s="1"/>
  <c r="N1301" i="1"/>
  <c r="J1302" i="1"/>
  <c r="K1302" i="1"/>
  <c r="L1302" i="1"/>
  <c r="M1302" i="1" s="1"/>
  <c r="N1302" i="1"/>
  <c r="J1303" i="1"/>
  <c r="K1303" i="1"/>
  <c r="L1303" i="1"/>
  <c r="M1303" i="1" s="1"/>
  <c r="N1303" i="1"/>
  <c r="J1304" i="1"/>
  <c r="K1304" i="1"/>
  <c r="L1304" i="1"/>
  <c r="M1304" i="1" s="1"/>
  <c r="N1304" i="1"/>
  <c r="J1305" i="1"/>
  <c r="K1305" i="1"/>
  <c r="L1305" i="1"/>
  <c r="M1305" i="1" s="1"/>
  <c r="N1305" i="1"/>
  <c r="J1306" i="1"/>
  <c r="K1306" i="1"/>
  <c r="L1306" i="1"/>
  <c r="M1306" i="1" s="1"/>
  <c r="N1306" i="1"/>
  <c r="J1307" i="1"/>
  <c r="K1307" i="1"/>
  <c r="L1307" i="1"/>
  <c r="M1307" i="1" s="1"/>
  <c r="N1307" i="1"/>
  <c r="J1308" i="1"/>
  <c r="K1308" i="1"/>
  <c r="L1308" i="1"/>
  <c r="M1308" i="1" s="1"/>
  <c r="N1308" i="1"/>
  <c r="J1309" i="1"/>
  <c r="K1309" i="1"/>
  <c r="L1309" i="1"/>
  <c r="M1309" i="1" s="1"/>
  <c r="N1309" i="1"/>
  <c r="J1310" i="1"/>
  <c r="K1310" i="1"/>
  <c r="L1310" i="1"/>
  <c r="M1310" i="1" s="1"/>
  <c r="N1310" i="1"/>
  <c r="J1311" i="1"/>
  <c r="K1311" i="1"/>
  <c r="L1311" i="1"/>
  <c r="M1311" i="1" s="1"/>
  <c r="N1311" i="1"/>
  <c r="J1312" i="1"/>
  <c r="K1312" i="1"/>
  <c r="L1312" i="1"/>
  <c r="M1312" i="1" s="1"/>
  <c r="N1312" i="1"/>
  <c r="J1313" i="1"/>
  <c r="K1313" i="1"/>
  <c r="L1313" i="1"/>
  <c r="M1313" i="1" s="1"/>
  <c r="N1313" i="1"/>
  <c r="J1314" i="1"/>
  <c r="K1314" i="1"/>
  <c r="L1314" i="1"/>
  <c r="M1314" i="1" s="1"/>
  <c r="N1314" i="1"/>
  <c r="J1315" i="1"/>
  <c r="K1315" i="1"/>
  <c r="L1315" i="1"/>
  <c r="M1315" i="1" s="1"/>
  <c r="N1315" i="1"/>
  <c r="J1316" i="1"/>
  <c r="K1316" i="1"/>
  <c r="L1316" i="1"/>
  <c r="M1316" i="1" s="1"/>
  <c r="N1316" i="1"/>
  <c r="J1317" i="1"/>
  <c r="K1317" i="1"/>
  <c r="L1317" i="1"/>
  <c r="M1317" i="1" s="1"/>
  <c r="N1317" i="1"/>
  <c r="J1318" i="1"/>
  <c r="K1318" i="1"/>
  <c r="L1318" i="1"/>
  <c r="M1318" i="1" s="1"/>
  <c r="N1318" i="1"/>
  <c r="J1319" i="1"/>
  <c r="K1319" i="1"/>
  <c r="L1319" i="1"/>
  <c r="M1319" i="1" s="1"/>
  <c r="N1319" i="1"/>
  <c r="J1320" i="1"/>
  <c r="K1320" i="1"/>
  <c r="L1320" i="1"/>
  <c r="M1320" i="1" s="1"/>
  <c r="N1320" i="1"/>
  <c r="J1321" i="1"/>
  <c r="K1321" i="1"/>
  <c r="L1321" i="1"/>
  <c r="M1321" i="1" s="1"/>
  <c r="N1321" i="1"/>
  <c r="J1322" i="1"/>
  <c r="K1322" i="1"/>
  <c r="L1322" i="1"/>
  <c r="M1322" i="1" s="1"/>
  <c r="N1322" i="1"/>
  <c r="J1323" i="1"/>
  <c r="K1323" i="1"/>
  <c r="L1323" i="1"/>
  <c r="M1323" i="1" s="1"/>
  <c r="N1323" i="1"/>
  <c r="J1324" i="1"/>
  <c r="K1324" i="1"/>
  <c r="L1324" i="1"/>
  <c r="M1324" i="1" s="1"/>
  <c r="N1324" i="1"/>
  <c r="J1325" i="1"/>
  <c r="K1325" i="1"/>
  <c r="L1325" i="1"/>
  <c r="M1325" i="1" s="1"/>
  <c r="N1325" i="1"/>
  <c r="J1326" i="1"/>
  <c r="K1326" i="1"/>
  <c r="L1326" i="1"/>
  <c r="M1326" i="1" s="1"/>
  <c r="N1326" i="1"/>
  <c r="J1327" i="1"/>
  <c r="K1327" i="1"/>
  <c r="L1327" i="1"/>
  <c r="M1327" i="1" s="1"/>
  <c r="N1327" i="1"/>
  <c r="J1328" i="1"/>
  <c r="K1328" i="1"/>
  <c r="L1328" i="1"/>
  <c r="M1328" i="1" s="1"/>
  <c r="N1328" i="1"/>
  <c r="J1329" i="1"/>
  <c r="K1329" i="1"/>
  <c r="L1329" i="1"/>
  <c r="M1329" i="1" s="1"/>
  <c r="N1329" i="1"/>
  <c r="J1330" i="1"/>
  <c r="K1330" i="1"/>
  <c r="L1330" i="1"/>
  <c r="M1330" i="1" s="1"/>
  <c r="N1330" i="1"/>
  <c r="J1331" i="1"/>
  <c r="K1331" i="1"/>
  <c r="L1331" i="1"/>
  <c r="M1331" i="1" s="1"/>
  <c r="N1331" i="1"/>
  <c r="J1332" i="1"/>
  <c r="K1332" i="1"/>
  <c r="L1332" i="1"/>
  <c r="M1332" i="1" s="1"/>
  <c r="N1332" i="1"/>
  <c r="J1333" i="1"/>
  <c r="K1333" i="1"/>
  <c r="L1333" i="1"/>
  <c r="M1333" i="1" s="1"/>
  <c r="N1333" i="1"/>
  <c r="J1334" i="1"/>
  <c r="K1334" i="1"/>
  <c r="L1334" i="1"/>
  <c r="M1334" i="1" s="1"/>
  <c r="N1334" i="1"/>
  <c r="J1335" i="1"/>
  <c r="K1335" i="1"/>
  <c r="L1335" i="1"/>
  <c r="M1335" i="1" s="1"/>
  <c r="N1335" i="1"/>
  <c r="J1336" i="1"/>
  <c r="K1336" i="1"/>
  <c r="L1336" i="1"/>
  <c r="M1336" i="1" s="1"/>
  <c r="N1336" i="1"/>
  <c r="J1337" i="1"/>
  <c r="K1337" i="1"/>
  <c r="L1337" i="1"/>
  <c r="M1337" i="1" s="1"/>
  <c r="N1337" i="1"/>
  <c r="J1338" i="1"/>
  <c r="K1338" i="1"/>
  <c r="L1338" i="1"/>
  <c r="M1338" i="1" s="1"/>
  <c r="N1338" i="1"/>
  <c r="J1339" i="1"/>
  <c r="K1339" i="1"/>
  <c r="L1339" i="1"/>
  <c r="M1339" i="1" s="1"/>
  <c r="N1339" i="1"/>
  <c r="J1340" i="1"/>
  <c r="K1340" i="1"/>
  <c r="L1340" i="1"/>
  <c r="M1340" i="1" s="1"/>
  <c r="N1340" i="1"/>
  <c r="J1341" i="1"/>
  <c r="K1341" i="1"/>
  <c r="L1341" i="1"/>
  <c r="M1341" i="1" s="1"/>
  <c r="N1341" i="1"/>
  <c r="J1342" i="1"/>
  <c r="K1342" i="1"/>
  <c r="L1342" i="1"/>
  <c r="M1342" i="1" s="1"/>
  <c r="N1342" i="1"/>
  <c r="J1343" i="1"/>
  <c r="K1343" i="1"/>
  <c r="L1343" i="1"/>
  <c r="M1343" i="1" s="1"/>
  <c r="N1343" i="1"/>
  <c r="J1344" i="1"/>
  <c r="K1344" i="1"/>
  <c r="L1344" i="1"/>
  <c r="M1344" i="1" s="1"/>
  <c r="N1344" i="1"/>
  <c r="J1345" i="1"/>
  <c r="K1345" i="1"/>
  <c r="L1345" i="1"/>
  <c r="M1345" i="1" s="1"/>
  <c r="N1345" i="1"/>
  <c r="J1346" i="1"/>
  <c r="K1346" i="1"/>
  <c r="L1346" i="1"/>
  <c r="M1346" i="1" s="1"/>
  <c r="N1346" i="1"/>
  <c r="J1347" i="1"/>
  <c r="K1347" i="1"/>
  <c r="L1347" i="1"/>
  <c r="M1347" i="1" s="1"/>
  <c r="N1347" i="1"/>
  <c r="J1348" i="1"/>
  <c r="K1348" i="1"/>
  <c r="L1348" i="1"/>
  <c r="M1348" i="1" s="1"/>
  <c r="N1348" i="1"/>
  <c r="J1349" i="1"/>
  <c r="K1349" i="1"/>
  <c r="L1349" i="1"/>
  <c r="M1349" i="1" s="1"/>
  <c r="N1349" i="1"/>
  <c r="J1350" i="1"/>
  <c r="K1350" i="1"/>
  <c r="L1350" i="1"/>
  <c r="M1350" i="1" s="1"/>
  <c r="N1350" i="1"/>
  <c r="J1351" i="1"/>
  <c r="K1351" i="1"/>
  <c r="L1351" i="1"/>
  <c r="M1351" i="1" s="1"/>
  <c r="N1351" i="1"/>
  <c r="J1352" i="1"/>
  <c r="K1352" i="1"/>
  <c r="L1352" i="1"/>
  <c r="M1352" i="1" s="1"/>
  <c r="N1352" i="1"/>
  <c r="J1353" i="1"/>
  <c r="K1353" i="1"/>
  <c r="L1353" i="1"/>
  <c r="M1353" i="1" s="1"/>
  <c r="N1353" i="1"/>
  <c r="J1354" i="1"/>
  <c r="K1354" i="1"/>
  <c r="L1354" i="1"/>
  <c r="M1354" i="1" s="1"/>
  <c r="N1354" i="1"/>
  <c r="J1355" i="1"/>
  <c r="K1355" i="1"/>
  <c r="L1355" i="1"/>
  <c r="M1355" i="1" s="1"/>
  <c r="N1355" i="1"/>
  <c r="J1356" i="1"/>
  <c r="K1356" i="1"/>
  <c r="L1356" i="1"/>
  <c r="M1356" i="1" s="1"/>
  <c r="N1356" i="1"/>
  <c r="J1357" i="1"/>
  <c r="K1357" i="1"/>
  <c r="L1357" i="1"/>
  <c r="M1357" i="1" s="1"/>
  <c r="N1357" i="1"/>
  <c r="J1358" i="1"/>
  <c r="K1358" i="1"/>
  <c r="L1358" i="1"/>
  <c r="M1358" i="1" s="1"/>
  <c r="N1358" i="1"/>
  <c r="J1359" i="1"/>
  <c r="K1359" i="1"/>
  <c r="L1359" i="1"/>
  <c r="M1359" i="1" s="1"/>
  <c r="N1359" i="1"/>
  <c r="J1360" i="1"/>
  <c r="K1360" i="1"/>
  <c r="L1360" i="1"/>
  <c r="M1360" i="1" s="1"/>
  <c r="N1360" i="1"/>
  <c r="J1361" i="1"/>
  <c r="K1361" i="1"/>
  <c r="L1361" i="1"/>
  <c r="M1361" i="1" s="1"/>
  <c r="N1361" i="1"/>
  <c r="J1362" i="1"/>
  <c r="K1362" i="1"/>
  <c r="L1362" i="1"/>
  <c r="M1362" i="1" s="1"/>
  <c r="N1362" i="1"/>
  <c r="J1363" i="1"/>
  <c r="K1363" i="1"/>
  <c r="L1363" i="1"/>
  <c r="M1363" i="1" s="1"/>
  <c r="N1363" i="1"/>
  <c r="J1364" i="1"/>
  <c r="K1364" i="1"/>
  <c r="L1364" i="1"/>
  <c r="M1364" i="1" s="1"/>
  <c r="N1364" i="1"/>
  <c r="J1365" i="1"/>
  <c r="K1365" i="1"/>
  <c r="L1365" i="1"/>
  <c r="M1365" i="1" s="1"/>
  <c r="N1365" i="1"/>
  <c r="J1366" i="1"/>
  <c r="K1366" i="1"/>
  <c r="L1366" i="1"/>
  <c r="M1366" i="1" s="1"/>
  <c r="N1366" i="1"/>
  <c r="J1367" i="1"/>
  <c r="K1367" i="1"/>
  <c r="L1367" i="1"/>
  <c r="M1367" i="1" s="1"/>
  <c r="N1367" i="1"/>
  <c r="J1368" i="1"/>
  <c r="K1368" i="1"/>
  <c r="L1368" i="1"/>
  <c r="M1368" i="1" s="1"/>
  <c r="N1368" i="1"/>
  <c r="J1369" i="1"/>
  <c r="K1369" i="1"/>
  <c r="L1369" i="1"/>
  <c r="M1369" i="1" s="1"/>
  <c r="N1369" i="1"/>
  <c r="J1370" i="1"/>
  <c r="K1370" i="1"/>
  <c r="L1370" i="1"/>
  <c r="M1370" i="1" s="1"/>
  <c r="N1370" i="1"/>
  <c r="J1371" i="1"/>
  <c r="K1371" i="1"/>
  <c r="L1371" i="1"/>
  <c r="M1371" i="1" s="1"/>
  <c r="N1371" i="1"/>
  <c r="J1372" i="1"/>
  <c r="K1372" i="1"/>
  <c r="L1372" i="1"/>
  <c r="M1372" i="1" s="1"/>
  <c r="N1372" i="1"/>
  <c r="J1373" i="1"/>
  <c r="K1373" i="1"/>
  <c r="L1373" i="1"/>
  <c r="M1373" i="1" s="1"/>
  <c r="N1373" i="1"/>
  <c r="J1374" i="1"/>
  <c r="K1374" i="1"/>
  <c r="L1374" i="1"/>
  <c r="M1374" i="1" s="1"/>
  <c r="N1374" i="1"/>
  <c r="J1375" i="1"/>
  <c r="K1375" i="1"/>
  <c r="L1375" i="1"/>
  <c r="M1375" i="1" s="1"/>
  <c r="N1375" i="1"/>
  <c r="J1376" i="1"/>
  <c r="K1376" i="1"/>
  <c r="L1376" i="1"/>
  <c r="M1376" i="1" s="1"/>
  <c r="N1376" i="1"/>
  <c r="J1377" i="1"/>
  <c r="K1377" i="1"/>
  <c r="L1377" i="1"/>
  <c r="M1377" i="1" s="1"/>
  <c r="N1377" i="1"/>
  <c r="J1378" i="1"/>
  <c r="K1378" i="1"/>
  <c r="L1378" i="1"/>
  <c r="M1378" i="1" s="1"/>
  <c r="N1378" i="1"/>
  <c r="J1379" i="1"/>
  <c r="K1379" i="1"/>
  <c r="L1379" i="1"/>
  <c r="M1379" i="1" s="1"/>
  <c r="N1379" i="1"/>
  <c r="J1380" i="1"/>
  <c r="K1380" i="1"/>
  <c r="L1380" i="1"/>
  <c r="M1380" i="1" s="1"/>
  <c r="N1380" i="1"/>
  <c r="J1381" i="1"/>
  <c r="K1381" i="1"/>
  <c r="L1381" i="1"/>
  <c r="M1381" i="1" s="1"/>
  <c r="N1381" i="1"/>
  <c r="J1382" i="1"/>
  <c r="K1382" i="1"/>
  <c r="L1382" i="1"/>
  <c r="M1382" i="1" s="1"/>
  <c r="N1382" i="1"/>
  <c r="J1383" i="1"/>
  <c r="K1383" i="1"/>
  <c r="L1383" i="1"/>
  <c r="M1383" i="1" s="1"/>
  <c r="N1383" i="1"/>
  <c r="J1384" i="1"/>
  <c r="K1384" i="1"/>
  <c r="L1384" i="1"/>
  <c r="M1384" i="1" s="1"/>
  <c r="N1384" i="1"/>
  <c r="J1385" i="1"/>
  <c r="K1385" i="1"/>
  <c r="L1385" i="1"/>
  <c r="M1385" i="1" s="1"/>
  <c r="N1385" i="1"/>
  <c r="J1386" i="1"/>
  <c r="K1386" i="1"/>
  <c r="L1386" i="1"/>
  <c r="M1386" i="1" s="1"/>
  <c r="N1386" i="1"/>
  <c r="J1387" i="1"/>
  <c r="K1387" i="1"/>
  <c r="L1387" i="1"/>
  <c r="M1387" i="1" s="1"/>
  <c r="N1387" i="1"/>
  <c r="J1388" i="1"/>
  <c r="K1388" i="1"/>
  <c r="L1388" i="1"/>
  <c r="M1388" i="1" s="1"/>
  <c r="N1388" i="1"/>
  <c r="J1389" i="1"/>
  <c r="K1389" i="1"/>
  <c r="L1389" i="1"/>
  <c r="M1389" i="1" s="1"/>
  <c r="N1389" i="1"/>
  <c r="J1390" i="1"/>
  <c r="K1390" i="1"/>
  <c r="L1390" i="1"/>
  <c r="M1390" i="1" s="1"/>
  <c r="N1390" i="1"/>
  <c r="J1391" i="1"/>
  <c r="K1391" i="1"/>
  <c r="L1391" i="1"/>
  <c r="M1391" i="1" s="1"/>
  <c r="N1391" i="1"/>
  <c r="J1392" i="1"/>
  <c r="K1392" i="1"/>
  <c r="L1392" i="1"/>
  <c r="M1392" i="1" s="1"/>
  <c r="N1392" i="1"/>
  <c r="J1393" i="1"/>
  <c r="K1393" i="1"/>
  <c r="L1393" i="1"/>
  <c r="M1393" i="1" s="1"/>
  <c r="N1393" i="1"/>
  <c r="J1394" i="1"/>
  <c r="K1394" i="1"/>
  <c r="L1394" i="1"/>
  <c r="M1394" i="1" s="1"/>
  <c r="N1394" i="1"/>
  <c r="J1395" i="1"/>
  <c r="K1395" i="1"/>
  <c r="L1395" i="1"/>
  <c r="M1395" i="1" s="1"/>
  <c r="N1395" i="1"/>
  <c r="J1396" i="1"/>
  <c r="K1396" i="1"/>
  <c r="L1396" i="1"/>
  <c r="M1396" i="1" s="1"/>
  <c r="N1396" i="1"/>
  <c r="J1397" i="1"/>
  <c r="K1397" i="1"/>
  <c r="L1397" i="1"/>
  <c r="M1397" i="1" s="1"/>
  <c r="N1397" i="1"/>
  <c r="J1398" i="1"/>
  <c r="K1398" i="1"/>
  <c r="L1398" i="1"/>
  <c r="M1398" i="1" s="1"/>
  <c r="N1398" i="1"/>
  <c r="J1399" i="1"/>
  <c r="K1399" i="1"/>
  <c r="L1399" i="1"/>
  <c r="M1399" i="1" s="1"/>
  <c r="N1399" i="1"/>
  <c r="J1400" i="1"/>
  <c r="K1400" i="1"/>
  <c r="L1400" i="1"/>
  <c r="M1400" i="1" s="1"/>
  <c r="N1400" i="1"/>
  <c r="J1401" i="1"/>
  <c r="K1401" i="1"/>
  <c r="L1401" i="1"/>
  <c r="M1401" i="1" s="1"/>
  <c r="N1401" i="1"/>
  <c r="J1402" i="1"/>
  <c r="K1402" i="1"/>
  <c r="L1402" i="1"/>
  <c r="M1402" i="1" s="1"/>
  <c r="N1402" i="1"/>
  <c r="J1403" i="1"/>
  <c r="K1403" i="1"/>
  <c r="L1403" i="1"/>
  <c r="M1403" i="1" s="1"/>
  <c r="N1403" i="1"/>
  <c r="J1404" i="1"/>
  <c r="K1404" i="1"/>
  <c r="L1404" i="1"/>
  <c r="M1404" i="1" s="1"/>
  <c r="N1404" i="1"/>
  <c r="J1405" i="1"/>
  <c r="K1405" i="1"/>
  <c r="L1405" i="1"/>
  <c r="M1405" i="1" s="1"/>
  <c r="N1405" i="1"/>
  <c r="J1406" i="1"/>
  <c r="K1406" i="1"/>
  <c r="L1406" i="1"/>
  <c r="M1406" i="1" s="1"/>
  <c r="N1406" i="1"/>
  <c r="J1407" i="1"/>
  <c r="K1407" i="1"/>
  <c r="L1407" i="1"/>
  <c r="M1407" i="1" s="1"/>
  <c r="N1407" i="1"/>
  <c r="J1408" i="1"/>
  <c r="K1408" i="1"/>
  <c r="L1408" i="1"/>
  <c r="M1408" i="1" s="1"/>
  <c r="N1408" i="1"/>
  <c r="J1409" i="1"/>
  <c r="K1409" i="1"/>
  <c r="L1409" i="1"/>
  <c r="M1409" i="1" s="1"/>
  <c r="N1409" i="1"/>
  <c r="J1410" i="1"/>
  <c r="K1410" i="1"/>
  <c r="L1410" i="1"/>
  <c r="M1410" i="1" s="1"/>
  <c r="N1410" i="1"/>
  <c r="J1411" i="1"/>
  <c r="K1411" i="1"/>
  <c r="L1411" i="1"/>
  <c r="M1411" i="1" s="1"/>
  <c r="N1411" i="1"/>
  <c r="J1412" i="1"/>
  <c r="K1412" i="1"/>
  <c r="L1412" i="1"/>
  <c r="M1412" i="1" s="1"/>
  <c r="N1412" i="1"/>
  <c r="J1413" i="1"/>
  <c r="K1413" i="1"/>
  <c r="L1413" i="1"/>
  <c r="M1413" i="1" s="1"/>
  <c r="N1413" i="1"/>
  <c r="J1414" i="1"/>
  <c r="K1414" i="1"/>
  <c r="L1414" i="1"/>
  <c r="M1414" i="1" s="1"/>
  <c r="N1414" i="1"/>
  <c r="J1415" i="1"/>
  <c r="K1415" i="1"/>
  <c r="L1415" i="1"/>
  <c r="M1415" i="1" s="1"/>
  <c r="N1415" i="1"/>
  <c r="J1416" i="1"/>
  <c r="K1416" i="1"/>
  <c r="L1416" i="1"/>
  <c r="M1416" i="1" s="1"/>
  <c r="N1416" i="1"/>
  <c r="J1417" i="1"/>
  <c r="K1417" i="1"/>
  <c r="L1417" i="1"/>
  <c r="M1417" i="1" s="1"/>
  <c r="N1417" i="1"/>
  <c r="J1418" i="1"/>
  <c r="K1418" i="1"/>
  <c r="L1418" i="1"/>
  <c r="M1418" i="1" s="1"/>
  <c r="N1418" i="1"/>
  <c r="J1419" i="1"/>
  <c r="K1419" i="1"/>
  <c r="L1419" i="1"/>
  <c r="M1419" i="1" s="1"/>
  <c r="N1419" i="1"/>
  <c r="J1420" i="1"/>
  <c r="K1420" i="1"/>
  <c r="L1420" i="1"/>
  <c r="M1420" i="1" s="1"/>
  <c r="N1420" i="1"/>
  <c r="J1421" i="1"/>
  <c r="K1421" i="1"/>
  <c r="L1421" i="1"/>
  <c r="M1421" i="1" s="1"/>
  <c r="N1421" i="1"/>
  <c r="J1422" i="1"/>
  <c r="K1422" i="1"/>
  <c r="L1422" i="1"/>
  <c r="M1422" i="1" s="1"/>
  <c r="N1422" i="1"/>
  <c r="J1423" i="1"/>
  <c r="K1423" i="1"/>
  <c r="L1423" i="1"/>
  <c r="M1423" i="1" s="1"/>
  <c r="N1423" i="1"/>
  <c r="J1424" i="1"/>
  <c r="K1424" i="1"/>
  <c r="L1424" i="1"/>
  <c r="M1424" i="1" s="1"/>
  <c r="N1424" i="1"/>
  <c r="J1425" i="1"/>
  <c r="K1425" i="1"/>
  <c r="L1425" i="1"/>
  <c r="M1425" i="1" s="1"/>
  <c r="N1425" i="1"/>
  <c r="J1426" i="1"/>
  <c r="K1426" i="1"/>
  <c r="L1426" i="1"/>
  <c r="M1426" i="1" s="1"/>
  <c r="N1426" i="1"/>
  <c r="J1427" i="1"/>
  <c r="K1427" i="1"/>
  <c r="L1427" i="1"/>
  <c r="M1427" i="1" s="1"/>
  <c r="N1427" i="1"/>
  <c r="J1428" i="1"/>
  <c r="K1428" i="1"/>
  <c r="L1428" i="1"/>
  <c r="M1428" i="1" s="1"/>
  <c r="N1428" i="1"/>
  <c r="J1429" i="1"/>
  <c r="K1429" i="1"/>
  <c r="L1429" i="1"/>
  <c r="M1429" i="1" s="1"/>
  <c r="N1429" i="1"/>
  <c r="J1430" i="1"/>
  <c r="K1430" i="1"/>
  <c r="L1430" i="1"/>
  <c r="M1430" i="1" s="1"/>
  <c r="N1430" i="1"/>
  <c r="J1431" i="1"/>
  <c r="K1431" i="1"/>
  <c r="L1431" i="1"/>
  <c r="M1431" i="1" s="1"/>
  <c r="N1431" i="1"/>
  <c r="J1432" i="1"/>
  <c r="K1432" i="1"/>
  <c r="L1432" i="1"/>
  <c r="M1432" i="1" s="1"/>
  <c r="N1432" i="1"/>
  <c r="J1433" i="1"/>
  <c r="K1433" i="1"/>
  <c r="L1433" i="1"/>
  <c r="M1433" i="1" s="1"/>
  <c r="N1433" i="1"/>
  <c r="J1434" i="1"/>
  <c r="K1434" i="1"/>
  <c r="L1434" i="1"/>
  <c r="M1434" i="1" s="1"/>
  <c r="N1434" i="1"/>
  <c r="J1435" i="1"/>
  <c r="K1435" i="1"/>
  <c r="L1435" i="1"/>
  <c r="M1435" i="1" s="1"/>
  <c r="N1435" i="1"/>
  <c r="J1436" i="1"/>
  <c r="K1436" i="1"/>
  <c r="L1436" i="1"/>
  <c r="M1436" i="1" s="1"/>
  <c r="N1436" i="1"/>
  <c r="J1437" i="1"/>
  <c r="K1437" i="1"/>
  <c r="L1437" i="1"/>
  <c r="M1437" i="1" s="1"/>
  <c r="N1437" i="1"/>
  <c r="J1438" i="1"/>
  <c r="K1438" i="1"/>
  <c r="L1438" i="1"/>
  <c r="M1438" i="1" s="1"/>
  <c r="N1438" i="1"/>
  <c r="J1439" i="1"/>
  <c r="K1439" i="1"/>
  <c r="L1439" i="1"/>
  <c r="M1439" i="1" s="1"/>
  <c r="N1439" i="1"/>
  <c r="J1440" i="1"/>
  <c r="K1440" i="1"/>
  <c r="L1440" i="1"/>
  <c r="M1440" i="1" s="1"/>
  <c r="N1440" i="1"/>
  <c r="J1441" i="1"/>
  <c r="K1441" i="1"/>
  <c r="L1441" i="1"/>
  <c r="M1441" i="1" s="1"/>
  <c r="N1441" i="1"/>
  <c r="J1442" i="1"/>
  <c r="K1442" i="1"/>
  <c r="L1442" i="1"/>
  <c r="M1442" i="1" s="1"/>
  <c r="N1442" i="1"/>
  <c r="J1443" i="1"/>
  <c r="K1443" i="1"/>
  <c r="L1443" i="1"/>
  <c r="M1443" i="1" s="1"/>
  <c r="N1443" i="1"/>
  <c r="J1444" i="1"/>
  <c r="K1444" i="1"/>
  <c r="L1444" i="1"/>
  <c r="M1444" i="1" s="1"/>
  <c r="N1444" i="1"/>
  <c r="J1445" i="1"/>
  <c r="K1445" i="1"/>
  <c r="L1445" i="1"/>
  <c r="M1445" i="1" s="1"/>
  <c r="N1445" i="1"/>
  <c r="J1446" i="1"/>
  <c r="K1446" i="1"/>
  <c r="L1446" i="1"/>
  <c r="M1446" i="1" s="1"/>
  <c r="N1446" i="1"/>
  <c r="J1447" i="1"/>
  <c r="K1447" i="1"/>
  <c r="L1447" i="1"/>
  <c r="M1447" i="1" s="1"/>
  <c r="N1447" i="1"/>
  <c r="J1448" i="1"/>
  <c r="K1448" i="1"/>
  <c r="L1448" i="1"/>
  <c r="M1448" i="1" s="1"/>
  <c r="N1448" i="1"/>
  <c r="J1449" i="1"/>
  <c r="K1449" i="1"/>
  <c r="L1449" i="1"/>
  <c r="M1449" i="1" s="1"/>
  <c r="N1449" i="1"/>
  <c r="J1450" i="1"/>
  <c r="K1450" i="1"/>
  <c r="L1450" i="1"/>
  <c r="M1450" i="1" s="1"/>
  <c r="N1450" i="1"/>
  <c r="J1451" i="1"/>
  <c r="K1451" i="1"/>
  <c r="L1451" i="1"/>
  <c r="M1451" i="1" s="1"/>
  <c r="N1451" i="1"/>
  <c r="J1452" i="1"/>
  <c r="K1452" i="1"/>
  <c r="L1452" i="1"/>
  <c r="M1452" i="1" s="1"/>
  <c r="N1452" i="1"/>
  <c r="J1453" i="1"/>
  <c r="K1453" i="1"/>
  <c r="L1453" i="1"/>
  <c r="M1453" i="1" s="1"/>
  <c r="N1453" i="1"/>
  <c r="J1454" i="1"/>
  <c r="K1454" i="1"/>
  <c r="L1454" i="1"/>
  <c r="M1454" i="1" s="1"/>
  <c r="N1454" i="1"/>
  <c r="J1455" i="1"/>
  <c r="K1455" i="1"/>
  <c r="L1455" i="1"/>
  <c r="M1455" i="1" s="1"/>
  <c r="N1455" i="1"/>
  <c r="J1456" i="1"/>
  <c r="K1456" i="1"/>
  <c r="L1456" i="1"/>
  <c r="M1456" i="1" s="1"/>
  <c r="N1456" i="1"/>
  <c r="J1457" i="1"/>
  <c r="K1457" i="1"/>
  <c r="L1457" i="1"/>
  <c r="M1457" i="1" s="1"/>
  <c r="N1457" i="1"/>
  <c r="J1458" i="1"/>
  <c r="K1458" i="1"/>
  <c r="L1458" i="1"/>
  <c r="M1458" i="1" s="1"/>
  <c r="N1458" i="1"/>
  <c r="J1459" i="1"/>
  <c r="K1459" i="1"/>
  <c r="L1459" i="1"/>
  <c r="M1459" i="1" s="1"/>
  <c r="N1459" i="1"/>
  <c r="J1460" i="1"/>
  <c r="K1460" i="1"/>
  <c r="L1460" i="1"/>
  <c r="M1460" i="1" s="1"/>
  <c r="N1460" i="1"/>
  <c r="J1461" i="1"/>
  <c r="K1461" i="1"/>
  <c r="L1461" i="1"/>
  <c r="M1461" i="1" s="1"/>
  <c r="N1461" i="1"/>
  <c r="J1462" i="1"/>
  <c r="K1462" i="1"/>
  <c r="L1462" i="1"/>
  <c r="M1462" i="1" s="1"/>
  <c r="N1462" i="1"/>
  <c r="J1463" i="1"/>
  <c r="K1463" i="1"/>
  <c r="L1463" i="1"/>
  <c r="M1463" i="1" s="1"/>
  <c r="N1463" i="1"/>
  <c r="J1464" i="1"/>
  <c r="K1464" i="1"/>
  <c r="L1464" i="1"/>
  <c r="M1464" i="1" s="1"/>
  <c r="N1464" i="1"/>
  <c r="J1465" i="1"/>
  <c r="K1465" i="1"/>
  <c r="L1465" i="1"/>
  <c r="M1465" i="1" s="1"/>
  <c r="N1465" i="1"/>
  <c r="J1466" i="1"/>
  <c r="K1466" i="1"/>
  <c r="L1466" i="1"/>
  <c r="M1466" i="1" s="1"/>
  <c r="N1466" i="1"/>
  <c r="J1467" i="1"/>
  <c r="K1467" i="1"/>
  <c r="L1467" i="1"/>
  <c r="M1467" i="1" s="1"/>
  <c r="N1467" i="1"/>
  <c r="J1468" i="1"/>
  <c r="K1468" i="1"/>
  <c r="L1468" i="1"/>
  <c r="M1468" i="1" s="1"/>
  <c r="N1468" i="1"/>
  <c r="J1469" i="1"/>
  <c r="K1469" i="1"/>
  <c r="L1469" i="1"/>
  <c r="M1469" i="1" s="1"/>
  <c r="N1469" i="1"/>
  <c r="J1470" i="1"/>
  <c r="K1470" i="1"/>
  <c r="L1470" i="1"/>
  <c r="M1470" i="1" s="1"/>
  <c r="N1470" i="1"/>
  <c r="J1471" i="1"/>
  <c r="K1471" i="1"/>
  <c r="L1471" i="1"/>
  <c r="M1471" i="1" s="1"/>
  <c r="N1471" i="1"/>
  <c r="J1472" i="1"/>
  <c r="K1472" i="1"/>
  <c r="L1472" i="1"/>
  <c r="M1472" i="1" s="1"/>
  <c r="N1472" i="1"/>
  <c r="J1473" i="1"/>
  <c r="K1473" i="1"/>
  <c r="L1473" i="1"/>
  <c r="M1473" i="1" s="1"/>
  <c r="N1473" i="1"/>
  <c r="J1474" i="1"/>
  <c r="K1474" i="1"/>
  <c r="L1474" i="1"/>
  <c r="M1474" i="1" s="1"/>
  <c r="N1474" i="1"/>
  <c r="J1475" i="1"/>
  <c r="K1475" i="1"/>
  <c r="L1475" i="1"/>
  <c r="M1475" i="1" s="1"/>
  <c r="N1475" i="1"/>
  <c r="J1476" i="1"/>
  <c r="K1476" i="1"/>
  <c r="L1476" i="1"/>
  <c r="M1476" i="1" s="1"/>
  <c r="N1476" i="1"/>
  <c r="J1477" i="1"/>
  <c r="K1477" i="1"/>
  <c r="L1477" i="1"/>
  <c r="M1477" i="1" s="1"/>
  <c r="N1477" i="1"/>
  <c r="J1478" i="1"/>
  <c r="K1478" i="1"/>
  <c r="L1478" i="1"/>
  <c r="M1478" i="1" s="1"/>
  <c r="N1478" i="1"/>
  <c r="J1479" i="1"/>
  <c r="K1479" i="1"/>
  <c r="L1479" i="1"/>
  <c r="M1479" i="1" s="1"/>
  <c r="N1479" i="1"/>
  <c r="J1480" i="1"/>
  <c r="K1480" i="1"/>
  <c r="L1480" i="1"/>
  <c r="M1480" i="1" s="1"/>
  <c r="N1480" i="1"/>
  <c r="J1481" i="1"/>
  <c r="K1481" i="1"/>
  <c r="L1481" i="1"/>
  <c r="M1481" i="1" s="1"/>
  <c r="N1481" i="1"/>
  <c r="J1482" i="1"/>
  <c r="K1482" i="1"/>
  <c r="L1482" i="1"/>
  <c r="M1482" i="1" s="1"/>
  <c r="N1482" i="1"/>
  <c r="J1483" i="1"/>
  <c r="K1483" i="1"/>
  <c r="L1483" i="1"/>
  <c r="M1483" i="1" s="1"/>
  <c r="N1483" i="1"/>
  <c r="J1484" i="1"/>
  <c r="K1484" i="1"/>
  <c r="L1484" i="1"/>
  <c r="M1484" i="1" s="1"/>
  <c r="N1484" i="1"/>
  <c r="J1485" i="1"/>
  <c r="K1485" i="1"/>
  <c r="L1485" i="1"/>
  <c r="M1485" i="1" s="1"/>
  <c r="N1485" i="1"/>
  <c r="J1486" i="1"/>
  <c r="K1486" i="1"/>
  <c r="L1486" i="1"/>
  <c r="M1486" i="1" s="1"/>
  <c r="N1486" i="1"/>
  <c r="J1487" i="1"/>
  <c r="K1487" i="1"/>
  <c r="L1487" i="1"/>
  <c r="M1487" i="1" s="1"/>
  <c r="N1487" i="1"/>
  <c r="J1488" i="1"/>
  <c r="K1488" i="1"/>
  <c r="L1488" i="1"/>
  <c r="M1488" i="1" s="1"/>
  <c r="N1488" i="1"/>
  <c r="J1489" i="1"/>
  <c r="K1489" i="1"/>
  <c r="L1489" i="1"/>
  <c r="M1489" i="1" s="1"/>
  <c r="N1489" i="1"/>
  <c r="J1490" i="1"/>
  <c r="K1490" i="1"/>
  <c r="L1490" i="1"/>
  <c r="M1490" i="1" s="1"/>
  <c r="N1490" i="1"/>
  <c r="J1491" i="1"/>
  <c r="K1491" i="1"/>
  <c r="L1491" i="1"/>
  <c r="M1491" i="1" s="1"/>
  <c r="N1491" i="1"/>
  <c r="J1492" i="1"/>
  <c r="K1492" i="1"/>
  <c r="L1492" i="1"/>
  <c r="M1492" i="1" s="1"/>
  <c r="N1492" i="1"/>
  <c r="J1493" i="1"/>
  <c r="K1493" i="1"/>
  <c r="L1493" i="1"/>
  <c r="M1493" i="1" s="1"/>
  <c r="N1493" i="1"/>
  <c r="J1494" i="1"/>
  <c r="K1494" i="1"/>
  <c r="L1494" i="1"/>
  <c r="M1494" i="1" s="1"/>
  <c r="N1494" i="1"/>
  <c r="J1495" i="1"/>
  <c r="K1495" i="1"/>
  <c r="L1495" i="1"/>
  <c r="M1495" i="1" s="1"/>
  <c r="N1495" i="1"/>
  <c r="J1496" i="1"/>
  <c r="K1496" i="1"/>
  <c r="L1496" i="1"/>
  <c r="M1496" i="1" s="1"/>
  <c r="N1496" i="1"/>
  <c r="J1497" i="1"/>
  <c r="K1497" i="1"/>
  <c r="L1497" i="1"/>
  <c r="M1497" i="1" s="1"/>
  <c r="N1497" i="1"/>
  <c r="J1498" i="1"/>
  <c r="K1498" i="1"/>
  <c r="L1498" i="1"/>
  <c r="M1498" i="1" s="1"/>
  <c r="N1498" i="1"/>
  <c r="J1499" i="1"/>
  <c r="K1499" i="1"/>
  <c r="L1499" i="1"/>
  <c r="M1499" i="1" s="1"/>
  <c r="N1499" i="1"/>
  <c r="J1500" i="1"/>
  <c r="K1500" i="1"/>
  <c r="L1500" i="1"/>
  <c r="M1500" i="1" s="1"/>
  <c r="N1500" i="1"/>
  <c r="J1501" i="1"/>
  <c r="K1501" i="1"/>
  <c r="L1501" i="1"/>
  <c r="M1501" i="1" s="1"/>
  <c r="N1501" i="1"/>
  <c r="J1502" i="1"/>
  <c r="K1502" i="1"/>
  <c r="L1502" i="1"/>
  <c r="M1502" i="1" s="1"/>
  <c r="N1502" i="1"/>
  <c r="J1503" i="1"/>
  <c r="K1503" i="1"/>
  <c r="L1503" i="1"/>
  <c r="M1503" i="1" s="1"/>
  <c r="N1503" i="1"/>
  <c r="J1504" i="1"/>
  <c r="K1504" i="1"/>
  <c r="L1504" i="1"/>
  <c r="M1504" i="1" s="1"/>
  <c r="N1504" i="1"/>
  <c r="J1505" i="1"/>
  <c r="K1505" i="1"/>
  <c r="L1505" i="1"/>
  <c r="M1505" i="1" s="1"/>
  <c r="N1505" i="1"/>
  <c r="J1506" i="1"/>
  <c r="K1506" i="1"/>
  <c r="L1506" i="1"/>
  <c r="M1506" i="1" s="1"/>
  <c r="N1506" i="1"/>
  <c r="J1507" i="1"/>
  <c r="K1507" i="1"/>
  <c r="L1507" i="1"/>
  <c r="M1507" i="1" s="1"/>
  <c r="N1507" i="1"/>
  <c r="J1508" i="1"/>
  <c r="K1508" i="1"/>
  <c r="L1508" i="1"/>
  <c r="M1508" i="1" s="1"/>
  <c r="N1508" i="1"/>
  <c r="J1509" i="1"/>
  <c r="K1509" i="1"/>
  <c r="L1509" i="1"/>
  <c r="M1509" i="1" s="1"/>
  <c r="N1509" i="1"/>
  <c r="J1510" i="1"/>
  <c r="K1510" i="1"/>
  <c r="L1510" i="1"/>
  <c r="M1510" i="1" s="1"/>
  <c r="N1510" i="1"/>
  <c r="J1511" i="1"/>
  <c r="K1511" i="1"/>
  <c r="L1511" i="1"/>
  <c r="M1511" i="1" s="1"/>
  <c r="N1511" i="1"/>
  <c r="J1512" i="1"/>
  <c r="K1512" i="1"/>
  <c r="L1512" i="1"/>
  <c r="M1512" i="1" s="1"/>
  <c r="N1512" i="1"/>
  <c r="J1513" i="1"/>
  <c r="K1513" i="1"/>
  <c r="L1513" i="1"/>
  <c r="M1513" i="1" s="1"/>
  <c r="N1513" i="1"/>
  <c r="J1514" i="1"/>
  <c r="K1514" i="1"/>
  <c r="L1514" i="1"/>
  <c r="M1514" i="1" s="1"/>
  <c r="N1514" i="1"/>
  <c r="J1515" i="1"/>
  <c r="K1515" i="1"/>
  <c r="L1515" i="1"/>
  <c r="M1515" i="1" s="1"/>
  <c r="N1515" i="1"/>
  <c r="J1516" i="1"/>
  <c r="K1516" i="1"/>
  <c r="L1516" i="1"/>
  <c r="M1516" i="1" s="1"/>
  <c r="N1516" i="1"/>
  <c r="J1517" i="1"/>
  <c r="K1517" i="1"/>
  <c r="L1517" i="1"/>
  <c r="M1517" i="1" s="1"/>
  <c r="N1517" i="1"/>
  <c r="J1518" i="1"/>
  <c r="K1518" i="1"/>
  <c r="L1518" i="1"/>
  <c r="M1518" i="1" s="1"/>
  <c r="N1518" i="1"/>
  <c r="J1519" i="1"/>
  <c r="K1519" i="1"/>
  <c r="L1519" i="1"/>
  <c r="M1519" i="1" s="1"/>
  <c r="N1519" i="1"/>
  <c r="J1520" i="1"/>
  <c r="K1520" i="1"/>
  <c r="L1520" i="1"/>
  <c r="M1520" i="1" s="1"/>
  <c r="N1520" i="1"/>
  <c r="J1521" i="1"/>
  <c r="K1521" i="1"/>
  <c r="L1521" i="1"/>
  <c r="M1521" i="1" s="1"/>
  <c r="N1521" i="1"/>
  <c r="J1522" i="1"/>
  <c r="K1522" i="1"/>
  <c r="L1522" i="1"/>
  <c r="M1522" i="1" s="1"/>
  <c r="N1522" i="1"/>
  <c r="J1523" i="1"/>
  <c r="K1523" i="1"/>
  <c r="L1523" i="1"/>
  <c r="M1523" i="1" s="1"/>
  <c r="N1523" i="1"/>
  <c r="J1524" i="1"/>
  <c r="K1524" i="1"/>
  <c r="L1524" i="1"/>
  <c r="M1524" i="1" s="1"/>
  <c r="N1524" i="1"/>
  <c r="J1525" i="1"/>
  <c r="K1525" i="1"/>
  <c r="L1525" i="1"/>
  <c r="M1525" i="1" s="1"/>
  <c r="N1525" i="1"/>
  <c r="J1526" i="1"/>
  <c r="K1526" i="1"/>
  <c r="L1526" i="1"/>
  <c r="M1526" i="1" s="1"/>
  <c r="N1526" i="1"/>
  <c r="J1527" i="1"/>
  <c r="K1527" i="1"/>
  <c r="L1527" i="1"/>
  <c r="M1527" i="1" s="1"/>
  <c r="N1527" i="1"/>
  <c r="J1528" i="1"/>
  <c r="K1528" i="1"/>
  <c r="L1528" i="1"/>
  <c r="M1528" i="1" s="1"/>
  <c r="N1528" i="1"/>
  <c r="J1529" i="1"/>
  <c r="K1529" i="1"/>
  <c r="L1529" i="1"/>
  <c r="M1529" i="1" s="1"/>
  <c r="N1529" i="1"/>
  <c r="J1530" i="1"/>
  <c r="K1530" i="1"/>
  <c r="L1530" i="1"/>
  <c r="M1530" i="1" s="1"/>
  <c r="N1530" i="1"/>
  <c r="J1531" i="1"/>
  <c r="K1531" i="1"/>
  <c r="L1531" i="1"/>
  <c r="M1531" i="1" s="1"/>
  <c r="N1531" i="1"/>
  <c r="J1532" i="1"/>
  <c r="K1532" i="1"/>
  <c r="L1532" i="1"/>
  <c r="M1532" i="1" s="1"/>
  <c r="N1532" i="1"/>
  <c r="J1533" i="1"/>
  <c r="K1533" i="1"/>
  <c r="L1533" i="1"/>
  <c r="M1533" i="1" s="1"/>
  <c r="N1533" i="1"/>
  <c r="J1534" i="1"/>
  <c r="K1534" i="1"/>
  <c r="L1534" i="1"/>
  <c r="M1534" i="1" s="1"/>
  <c r="N1534" i="1"/>
  <c r="J1535" i="1"/>
  <c r="K1535" i="1"/>
  <c r="L1535" i="1"/>
  <c r="M1535" i="1" s="1"/>
  <c r="N1535" i="1"/>
  <c r="J1536" i="1"/>
  <c r="K1536" i="1"/>
  <c r="L1536" i="1"/>
  <c r="M1536" i="1" s="1"/>
  <c r="N1536" i="1"/>
  <c r="J1537" i="1"/>
  <c r="K1537" i="1"/>
  <c r="L1537" i="1"/>
  <c r="M1537" i="1" s="1"/>
  <c r="N1537" i="1"/>
  <c r="J1538" i="1"/>
  <c r="K1538" i="1"/>
  <c r="L1538" i="1"/>
  <c r="M1538" i="1" s="1"/>
  <c r="N1538" i="1"/>
  <c r="J1539" i="1"/>
  <c r="K1539" i="1"/>
  <c r="L1539" i="1"/>
  <c r="M1539" i="1" s="1"/>
  <c r="N1539" i="1"/>
  <c r="J1540" i="1"/>
  <c r="K1540" i="1"/>
  <c r="L1540" i="1"/>
  <c r="M1540" i="1" s="1"/>
  <c r="N1540" i="1"/>
  <c r="J1541" i="1"/>
  <c r="K1541" i="1"/>
  <c r="L1541" i="1"/>
  <c r="M1541" i="1" s="1"/>
  <c r="N1541" i="1"/>
  <c r="J1542" i="1"/>
  <c r="K1542" i="1"/>
  <c r="L1542" i="1"/>
  <c r="M1542" i="1" s="1"/>
  <c r="N1542" i="1"/>
  <c r="J1543" i="1"/>
  <c r="K1543" i="1"/>
  <c r="L1543" i="1"/>
  <c r="M1543" i="1" s="1"/>
  <c r="N1543" i="1"/>
  <c r="J1544" i="1"/>
  <c r="K1544" i="1"/>
  <c r="L1544" i="1"/>
  <c r="M1544" i="1" s="1"/>
  <c r="N1544" i="1"/>
  <c r="J1545" i="1"/>
  <c r="K1545" i="1"/>
  <c r="L1545" i="1"/>
  <c r="M1545" i="1" s="1"/>
  <c r="N1545" i="1"/>
  <c r="J1546" i="1"/>
  <c r="K1546" i="1"/>
  <c r="L1546" i="1"/>
  <c r="M1546" i="1" s="1"/>
  <c r="N1546" i="1"/>
  <c r="J1547" i="1"/>
  <c r="K1547" i="1"/>
  <c r="L1547" i="1"/>
  <c r="M1547" i="1" s="1"/>
  <c r="N1547" i="1"/>
  <c r="J1548" i="1"/>
  <c r="K1548" i="1"/>
  <c r="L1548" i="1"/>
  <c r="M1548" i="1" s="1"/>
  <c r="N1548" i="1"/>
  <c r="J1549" i="1"/>
  <c r="K1549" i="1"/>
  <c r="L1549" i="1"/>
  <c r="M1549" i="1" s="1"/>
  <c r="N1549" i="1"/>
  <c r="J1550" i="1"/>
  <c r="K1550" i="1"/>
  <c r="L1550" i="1"/>
  <c r="M1550" i="1" s="1"/>
  <c r="N1550" i="1"/>
  <c r="J1551" i="1"/>
  <c r="K1551" i="1"/>
  <c r="L1551" i="1"/>
  <c r="M1551" i="1" s="1"/>
  <c r="N1551" i="1"/>
  <c r="J1552" i="1"/>
  <c r="K1552" i="1"/>
  <c r="L1552" i="1"/>
  <c r="M1552" i="1" s="1"/>
  <c r="N1552" i="1"/>
  <c r="J1553" i="1"/>
  <c r="K1553" i="1"/>
  <c r="L1553" i="1"/>
  <c r="M1553" i="1" s="1"/>
  <c r="N1553" i="1"/>
  <c r="J1554" i="1"/>
  <c r="K1554" i="1"/>
  <c r="L1554" i="1"/>
  <c r="M1554" i="1" s="1"/>
  <c r="N1554" i="1"/>
  <c r="J1555" i="1"/>
  <c r="K1555" i="1"/>
  <c r="L1555" i="1"/>
  <c r="M1555" i="1" s="1"/>
  <c r="N1555" i="1"/>
  <c r="J1556" i="1"/>
  <c r="K1556" i="1"/>
  <c r="L1556" i="1"/>
  <c r="M1556" i="1" s="1"/>
  <c r="N1556" i="1"/>
  <c r="J1557" i="1"/>
  <c r="K1557" i="1"/>
  <c r="L1557" i="1"/>
  <c r="M1557" i="1" s="1"/>
  <c r="N1557" i="1"/>
  <c r="J1558" i="1"/>
  <c r="K1558" i="1"/>
  <c r="L1558" i="1"/>
  <c r="M1558" i="1" s="1"/>
  <c r="N1558" i="1"/>
  <c r="J1559" i="1"/>
  <c r="K1559" i="1"/>
  <c r="L1559" i="1"/>
  <c r="M1559" i="1" s="1"/>
  <c r="N1559" i="1"/>
  <c r="J1560" i="1"/>
  <c r="K1560" i="1"/>
  <c r="L1560" i="1"/>
  <c r="M1560" i="1" s="1"/>
  <c r="N1560" i="1"/>
  <c r="J1561" i="1"/>
  <c r="K1561" i="1"/>
  <c r="L1561" i="1"/>
  <c r="M1561" i="1" s="1"/>
  <c r="N1561" i="1"/>
  <c r="J1562" i="1"/>
  <c r="K1562" i="1"/>
  <c r="L1562" i="1"/>
  <c r="M1562" i="1" s="1"/>
  <c r="N1562" i="1"/>
  <c r="J1563" i="1"/>
  <c r="K1563" i="1"/>
  <c r="L1563" i="1"/>
  <c r="M1563" i="1" s="1"/>
  <c r="N1563" i="1"/>
  <c r="J1564" i="1"/>
  <c r="K1564" i="1"/>
  <c r="L1564" i="1"/>
  <c r="M1564" i="1" s="1"/>
  <c r="N1564" i="1"/>
  <c r="J1565" i="1"/>
  <c r="K1565" i="1"/>
  <c r="L1565" i="1"/>
  <c r="M1565" i="1" s="1"/>
  <c r="N1565" i="1"/>
  <c r="J1566" i="1"/>
  <c r="K1566" i="1"/>
  <c r="L1566" i="1"/>
  <c r="M1566" i="1" s="1"/>
  <c r="N1566" i="1"/>
  <c r="J1567" i="1"/>
  <c r="K1567" i="1"/>
  <c r="L1567" i="1"/>
  <c r="M1567" i="1" s="1"/>
  <c r="N1567" i="1"/>
  <c r="J1568" i="1"/>
  <c r="K1568" i="1"/>
  <c r="L1568" i="1"/>
  <c r="M1568" i="1" s="1"/>
  <c r="N1568" i="1"/>
  <c r="J1569" i="1"/>
  <c r="K1569" i="1"/>
  <c r="L1569" i="1"/>
  <c r="M1569" i="1" s="1"/>
  <c r="N1569" i="1"/>
  <c r="J1570" i="1"/>
  <c r="K1570" i="1"/>
  <c r="L1570" i="1"/>
  <c r="M1570" i="1" s="1"/>
  <c r="N1570" i="1"/>
  <c r="J1571" i="1"/>
  <c r="K1571" i="1"/>
  <c r="L1571" i="1"/>
  <c r="M1571" i="1" s="1"/>
  <c r="N1571" i="1"/>
  <c r="J1572" i="1"/>
  <c r="K1572" i="1"/>
  <c r="L1572" i="1"/>
  <c r="M1572" i="1" s="1"/>
  <c r="N1572" i="1"/>
  <c r="J1573" i="1"/>
  <c r="K1573" i="1"/>
  <c r="L1573" i="1"/>
  <c r="M1573" i="1" s="1"/>
  <c r="N1573" i="1"/>
  <c r="J1574" i="1"/>
  <c r="K1574" i="1"/>
  <c r="L1574" i="1"/>
  <c r="M1574" i="1" s="1"/>
  <c r="N1574" i="1"/>
  <c r="J1575" i="1"/>
  <c r="K1575" i="1"/>
  <c r="L1575" i="1"/>
  <c r="M1575" i="1" s="1"/>
  <c r="N1575" i="1"/>
  <c r="J1576" i="1"/>
  <c r="K1576" i="1"/>
  <c r="L1576" i="1"/>
  <c r="M1576" i="1" s="1"/>
  <c r="N1576" i="1"/>
  <c r="J1577" i="1"/>
  <c r="K1577" i="1"/>
  <c r="L1577" i="1"/>
  <c r="M1577" i="1" s="1"/>
  <c r="N1577" i="1"/>
  <c r="J1578" i="1"/>
  <c r="K1578" i="1"/>
  <c r="L1578" i="1"/>
  <c r="M1578" i="1" s="1"/>
  <c r="N1578" i="1"/>
  <c r="J1579" i="1"/>
  <c r="K1579" i="1"/>
  <c r="L1579" i="1"/>
  <c r="M1579" i="1" s="1"/>
  <c r="N1579" i="1"/>
  <c r="J1580" i="1"/>
  <c r="K1580" i="1"/>
  <c r="L1580" i="1"/>
  <c r="M1580" i="1" s="1"/>
  <c r="N1580" i="1"/>
  <c r="J1581" i="1"/>
  <c r="K1581" i="1"/>
  <c r="L1581" i="1"/>
  <c r="M1581" i="1" s="1"/>
  <c r="N1581" i="1"/>
  <c r="J1582" i="1"/>
  <c r="K1582" i="1"/>
  <c r="L1582" i="1"/>
  <c r="M1582" i="1" s="1"/>
  <c r="N1582" i="1"/>
  <c r="J1583" i="1"/>
  <c r="K1583" i="1"/>
  <c r="L1583" i="1"/>
  <c r="M1583" i="1" s="1"/>
  <c r="N1583" i="1"/>
  <c r="J1584" i="1"/>
  <c r="K1584" i="1"/>
  <c r="L1584" i="1"/>
  <c r="M1584" i="1" s="1"/>
  <c r="N1584" i="1"/>
  <c r="J1585" i="1"/>
  <c r="K1585" i="1"/>
  <c r="L1585" i="1"/>
  <c r="M1585" i="1" s="1"/>
  <c r="N1585" i="1"/>
  <c r="J1586" i="1"/>
  <c r="K1586" i="1"/>
  <c r="L1586" i="1"/>
  <c r="M1586" i="1" s="1"/>
  <c r="N1586" i="1"/>
  <c r="J1587" i="1"/>
  <c r="K1587" i="1"/>
  <c r="L1587" i="1"/>
  <c r="M1587" i="1" s="1"/>
  <c r="N1587" i="1"/>
  <c r="J1588" i="1"/>
  <c r="K1588" i="1"/>
  <c r="L1588" i="1"/>
  <c r="M1588" i="1" s="1"/>
  <c r="N1588" i="1"/>
  <c r="J1589" i="1"/>
  <c r="K1589" i="1"/>
  <c r="L1589" i="1"/>
  <c r="M1589" i="1" s="1"/>
  <c r="N1589" i="1"/>
  <c r="J1590" i="1"/>
  <c r="K1590" i="1"/>
  <c r="L1590" i="1"/>
  <c r="M1590" i="1" s="1"/>
  <c r="N1590" i="1"/>
  <c r="J1591" i="1"/>
  <c r="K1591" i="1"/>
  <c r="L1591" i="1"/>
  <c r="M1591" i="1" s="1"/>
  <c r="N1591" i="1"/>
  <c r="J1592" i="1"/>
  <c r="K1592" i="1"/>
  <c r="L1592" i="1"/>
  <c r="M1592" i="1" s="1"/>
  <c r="N1592" i="1"/>
  <c r="J1593" i="1"/>
  <c r="K1593" i="1"/>
  <c r="L1593" i="1"/>
  <c r="M1593" i="1" s="1"/>
  <c r="N1593" i="1"/>
  <c r="J1594" i="1"/>
  <c r="K1594" i="1"/>
  <c r="L1594" i="1"/>
  <c r="M1594" i="1" s="1"/>
  <c r="N1594" i="1"/>
  <c r="J1595" i="1"/>
  <c r="K1595" i="1"/>
  <c r="L1595" i="1"/>
  <c r="M1595" i="1" s="1"/>
  <c r="N1595" i="1"/>
  <c r="J1596" i="1"/>
  <c r="K1596" i="1"/>
  <c r="L1596" i="1"/>
  <c r="M1596" i="1" s="1"/>
  <c r="N1596" i="1"/>
  <c r="J1597" i="1"/>
  <c r="K1597" i="1"/>
  <c r="L1597" i="1"/>
  <c r="M1597" i="1" s="1"/>
  <c r="N1597" i="1"/>
  <c r="J1598" i="1"/>
  <c r="K1598" i="1"/>
  <c r="L1598" i="1"/>
  <c r="M1598" i="1" s="1"/>
  <c r="N1598" i="1"/>
  <c r="J1599" i="1"/>
  <c r="K1599" i="1"/>
  <c r="L1599" i="1"/>
  <c r="M1599" i="1" s="1"/>
  <c r="N1599" i="1"/>
  <c r="J1600" i="1"/>
  <c r="K1600" i="1"/>
  <c r="L1600" i="1"/>
  <c r="M1600" i="1" s="1"/>
  <c r="N1600" i="1"/>
  <c r="J1601" i="1"/>
  <c r="K1601" i="1"/>
  <c r="L1601" i="1"/>
  <c r="M1601" i="1" s="1"/>
  <c r="N1601" i="1"/>
  <c r="J1602" i="1"/>
  <c r="K1602" i="1"/>
  <c r="L1602" i="1"/>
  <c r="M1602" i="1" s="1"/>
  <c r="N1602" i="1"/>
  <c r="J1603" i="1"/>
  <c r="K1603" i="1"/>
  <c r="L1603" i="1"/>
  <c r="M1603" i="1" s="1"/>
  <c r="N1603" i="1"/>
  <c r="J1604" i="1"/>
  <c r="K1604" i="1"/>
  <c r="L1604" i="1"/>
  <c r="M1604" i="1" s="1"/>
  <c r="N1604" i="1"/>
  <c r="J1605" i="1"/>
  <c r="K1605" i="1"/>
  <c r="L1605" i="1"/>
  <c r="M1605" i="1" s="1"/>
  <c r="N1605" i="1"/>
  <c r="J1606" i="1"/>
  <c r="K1606" i="1"/>
  <c r="L1606" i="1"/>
  <c r="M1606" i="1" s="1"/>
  <c r="N1606" i="1"/>
  <c r="J1607" i="1"/>
  <c r="K1607" i="1"/>
  <c r="L1607" i="1"/>
  <c r="M1607" i="1" s="1"/>
  <c r="N1607" i="1"/>
  <c r="J1608" i="1"/>
  <c r="K1608" i="1"/>
  <c r="L1608" i="1"/>
  <c r="M1608" i="1" s="1"/>
  <c r="N1608" i="1"/>
  <c r="J1609" i="1"/>
  <c r="K1609" i="1"/>
  <c r="L1609" i="1"/>
  <c r="M1609" i="1" s="1"/>
  <c r="N1609" i="1"/>
  <c r="J1610" i="1"/>
  <c r="K1610" i="1"/>
  <c r="L1610" i="1"/>
  <c r="M1610" i="1" s="1"/>
  <c r="N1610" i="1"/>
  <c r="J1611" i="1"/>
  <c r="K1611" i="1"/>
  <c r="L1611" i="1"/>
  <c r="M1611" i="1" s="1"/>
  <c r="N1611" i="1"/>
  <c r="J1612" i="1"/>
  <c r="K1612" i="1"/>
  <c r="L1612" i="1"/>
  <c r="M1612" i="1" s="1"/>
  <c r="N1612" i="1"/>
  <c r="J1613" i="1"/>
  <c r="K1613" i="1"/>
  <c r="L1613" i="1"/>
  <c r="M1613" i="1" s="1"/>
  <c r="N1613" i="1"/>
  <c r="J1614" i="1"/>
  <c r="K1614" i="1"/>
  <c r="L1614" i="1"/>
  <c r="M1614" i="1" s="1"/>
  <c r="N1614" i="1"/>
  <c r="J1615" i="1"/>
  <c r="K1615" i="1"/>
  <c r="L1615" i="1"/>
  <c r="M1615" i="1" s="1"/>
  <c r="N1615" i="1"/>
  <c r="J1616" i="1"/>
  <c r="K1616" i="1"/>
  <c r="L1616" i="1"/>
  <c r="M1616" i="1" s="1"/>
  <c r="N1616" i="1"/>
  <c r="J1617" i="1"/>
  <c r="K1617" i="1"/>
  <c r="L1617" i="1"/>
  <c r="M1617" i="1" s="1"/>
  <c r="N1617" i="1"/>
  <c r="J1618" i="1"/>
  <c r="K1618" i="1"/>
  <c r="L1618" i="1"/>
  <c r="M1618" i="1" s="1"/>
  <c r="N1618" i="1"/>
  <c r="J1619" i="1"/>
  <c r="K1619" i="1"/>
  <c r="L1619" i="1"/>
  <c r="M1619" i="1" s="1"/>
  <c r="N1619" i="1"/>
  <c r="J1620" i="1"/>
  <c r="K1620" i="1"/>
  <c r="L1620" i="1"/>
  <c r="M1620" i="1" s="1"/>
  <c r="N1620" i="1"/>
  <c r="J1621" i="1"/>
  <c r="K1621" i="1"/>
  <c r="L1621" i="1"/>
  <c r="M1621" i="1" s="1"/>
  <c r="N1621" i="1"/>
  <c r="J1622" i="1"/>
  <c r="K1622" i="1"/>
  <c r="L1622" i="1"/>
  <c r="M1622" i="1" s="1"/>
  <c r="N1622" i="1"/>
  <c r="J1623" i="1"/>
  <c r="K1623" i="1"/>
  <c r="L1623" i="1"/>
  <c r="M1623" i="1" s="1"/>
  <c r="N1623" i="1"/>
  <c r="J1624" i="1"/>
  <c r="K1624" i="1"/>
  <c r="L1624" i="1"/>
  <c r="M1624" i="1" s="1"/>
  <c r="N1624" i="1"/>
  <c r="J1625" i="1"/>
  <c r="K1625" i="1"/>
  <c r="L1625" i="1"/>
  <c r="M1625" i="1" s="1"/>
  <c r="N1625" i="1"/>
  <c r="J1626" i="1"/>
  <c r="K1626" i="1"/>
  <c r="L1626" i="1"/>
  <c r="M1626" i="1" s="1"/>
  <c r="N1626" i="1"/>
  <c r="J1627" i="1"/>
  <c r="K1627" i="1"/>
  <c r="L1627" i="1"/>
  <c r="M1627" i="1" s="1"/>
  <c r="N1627" i="1"/>
  <c r="J1628" i="1"/>
  <c r="K1628" i="1"/>
  <c r="L1628" i="1"/>
  <c r="M1628" i="1" s="1"/>
  <c r="N1628" i="1"/>
  <c r="J1629" i="1"/>
  <c r="K1629" i="1"/>
  <c r="L1629" i="1"/>
  <c r="M1629" i="1" s="1"/>
  <c r="N1629" i="1"/>
  <c r="J1630" i="1"/>
  <c r="K1630" i="1"/>
  <c r="L1630" i="1"/>
  <c r="M1630" i="1" s="1"/>
  <c r="N1630" i="1"/>
  <c r="J1631" i="1"/>
  <c r="K1631" i="1"/>
  <c r="L1631" i="1"/>
  <c r="M1631" i="1" s="1"/>
  <c r="N1631" i="1"/>
  <c r="J1632" i="1"/>
  <c r="K1632" i="1"/>
  <c r="L1632" i="1"/>
  <c r="M1632" i="1" s="1"/>
  <c r="N1632" i="1"/>
  <c r="J1633" i="1"/>
  <c r="K1633" i="1"/>
  <c r="L1633" i="1"/>
  <c r="M1633" i="1" s="1"/>
  <c r="N1633" i="1"/>
  <c r="J1634" i="1"/>
  <c r="K1634" i="1"/>
  <c r="L1634" i="1"/>
  <c r="M1634" i="1" s="1"/>
  <c r="N1634" i="1"/>
  <c r="J1635" i="1"/>
  <c r="K1635" i="1"/>
  <c r="L1635" i="1"/>
  <c r="M1635" i="1" s="1"/>
  <c r="N1635" i="1"/>
  <c r="J1636" i="1"/>
  <c r="K1636" i="1"/>
  <c r="L1636" i="1"/>
  <c r="M1636" i="1" s="1"/>
  <c r="N1636" i="1"/>
  <c r="J1637" i="1"/>
  <c r="K1637" i="1"/>
  <c r="L1637" i="1"/>
  <c r="M1637" i="1" s="1"/>
  <c r="N1637" i="1"/>
  <c r="J1638" i="1"/>
  <c r="K1638" i="1"/>
  <c r="L1638" i="1"/>
  <c r="M1638" i="1" s="1"/>
  <c r="N1638" i="1"/>
  <c r="J1639" i="1"/>
  <c r="K1639" i="1"/>
  <c r="L1639" i="1"/>
  <c r="M1639" i="1" s="1"/>
  <c r="N1639" i="1"/>
  <c r="J1640" i="1"/>
  <c r="K1640" i="1"/>
  <c r="L1640" i="1"/>
  <c r="M1640" i="1" s="1"/>
  <c r="N1640" i="1"/>
  <c r="J1641" i="1"/>
  <c r="K1641" i="1"/>
  <c r="L1641" i="1"/>
  <c r="M1641" i="1" s="1"/>
  <c r="N1641" i="1"/>
  <c r="J1642" i="1"/>
  <c r="K1642" i="1"/>
  <c r="L1642" i="1"/>
  <c r="M1642" i="1" s="1"/>
  <c r="N1642" i="1"/>
  <c r="J1643" i="1"/>
  <c r="K1643" i="1"/>
  <c r="L1643" i="1"/>
  <c r="M1643" i="1" s="1"/>
  <c r="N1643" i="1"/>
  <c r="J1644" i="1"/>
  <c r="K1644" i="1"/>
  <c r="L1644" i="1"/>
  <c r="M1644" i="1" s="1"/>
  <c r="N1644" i="1"/>
  <c r="J1645" i="1"/>
  <c r="K1645" i="1"/>
  <c r="L1645" i="1"/>
  <c r="M1645" i="1" s="1"/>
  <c r="N1645" i="1"/>
  <c r="J1646" i="1"/>
  <c r="K1646" i="1"/>
  <c r="L1646" i="1"/>
  <c r="M1646" i="1" s="1"/>
  <c r="N1646" i="1"/>
  <c r="J1647" i="1"/>
  <c r="K1647" i="1"/>
  <c r="L1647" i="1"/>
  <c r="M1647" i="1" s="1"/>
  <c r="N1647" i="1"/>
  <c r="J1648" i="1"/>
  <c r="K1648" i="1"/>
  <c r="L1648" i="1"/>
  <c r="M1648" i="1" s="1"/>
  <c r="N1648" i="1"/>
  <c r="J1649" i="1"/>
  <c r="K1649" i="1"/>
  <c r="L1649" i="1"/>
  <c r="M1649" i="1" s="1"/>
  <c r="N1649" i="1"/>
  <c r="J1650" i="1"/>
  <c r="K1650" i="1"/>
  <c r="L1650" i="1"/>
  <c r="M1650" i="1" s="1"/>
  <c r="N1650" i="1"/>
  <c r="J1651" i="1"/>
  <c r="K1651" i="1"/>
  <c r="L1651" i="1"/>
  <c r="M1651" i="1" s="1"/>
  <c r="N1651" i="1"/>
  <c r="J1652" i="1"/>
  <c r="K1652" i="1"/>
  <c r="L1652" i="1"/>
  <c r="M1652" i="1" s="1"/>
  <c r="N1652" i="1"/>
  <c r="J1653" i="1"/>
  <c r="K1653" i="1"/>
  <c r="L1653" i="1"/>
  <c r="M1653" i="1" s="1"/>
  <c r="N1653" i="1"/>
  <c r="J1654" i="1"/>
  <c r="K1654" i="1"/>
  <c r="L1654" i="1"/>
  <c r="M1654" i="1" s="1"/>
  <c r="N1654" i="1"/>
  <c r="J1655" i="1"/>
  <c r="K1655" i="1"/>
  <c r="L1655" i="1"/>
  <c r="M1655" i="1" s="1"/>
  <c r="N1655" i="1"/>
  <c r="J1656" i="1"/>
  <c r="K1656" i="1"/>
  <c r="L1656" i="1"/>
  <c r="M1656" i="1" s="1"/>
  <c r="N1656" i="1"/>
  <c r="J1657" i="1"/>
  <c r="K1657" i="1"/>
  <c r="L1657" i="1"/>
  <c r="M1657" i="1" s="1"/>
  <c r="N1657" i="1"/>
  <c r="J1658" i="1"/>
  <c r="K1658" i="1"/>
  <c r="L1658" i="1"/>
  <c r="M1658" i="1" s="1"/>
  <c r="N1658" i="1"/>
  <c r="J1659" i="1"/>
  <c r="K1659" i="1"/>
  <c r="L1659" i="1"/>
  <c r="M1659" i="1" s="1"/>
  <c r="N1659" i="1"/>
  <c r="J1660" i="1"/>
  <c r="K1660" i="1"/>
  <c r="L1660" i="1"/>
  <c r="M1660" i="1" s="1"/>
  <c r="N1660" i="1"/>
  <c r="J1661" i="1"/>
  <c r="K1661" i="1"/>
  <c r="L1661" i="1"/>
  <c r="M1661" i="1" s="1"/>
  <c r="N1661" i="1"/>
  <c r="J1662" i="1"/>
  <c r="K1662" i="1"/>
  <c r="L1662" i="1"/>
  <c r="M1662" i="1" s="1"/>
  <c r="N1662" i="1"/>
  <c r="J1663" i="1"/>
  <c r="K1663" i="1"/>
  <c r="L1663" i="1"/>
  <c r="M1663" i="1" s="1"/>
  <c r="N1663" i="1"/>
  <c r="J1664" i="1"/>
  <c r="K1664" i="1"/>
  <c r="L1664" i="1"/>
  <c r="M1664" i="1" s="1"/>
  <c r="N1664" i="1"/>
  <c r="J1665" i="1"/>
  <c r="K1665" i="1"/>
  <c r="L1665" i="1"/>
  <c r="M1665" i="1" s="1"/>
  <c r="N1665" i="1"/>
  <c r="J1666" i="1"/>
  <c r="K1666" i="1"/>
  <c r="L1666" i="1"/>
  <c r="M1666" i="1" s="1"/>
  <c r="N1666" i="1"/>
  <c r="J1667" i="1"/>
  <c r="K1667" i="1"/>
  <c r="L1667" i="1"/>
  <c r="M1667" i="1" s="1"/>
  <c r="N1667" i="1"/>
  <c r="J1668" i="1"/>
  <c r="K1668" i="1"/>
  <c r="L1668" i="1"/>
  <c r="M1668" i="1" s="1"/>
  <c r="N1668" i="1"/>
  <c r="J1669" i="1"/>
  <c r="K1669" i="1"/>
  <c r="L1669" i="1"/>
  <c r="M1669" i="1" s="1"/>
  <c r="N1669" i="1"/>
  <c r="J1670" i="1"/>
  <c r="K1670" i="1"/>
  <c r="L1670" i="1"/>
  <c r="M1670" i="1" s="1"/>
  <c r="N1670" i="1"/>
  <c r="J1671" i="1"/>
  <c r="K1671" i="1"/>
  <c r="L1671" i="1"/>
  <c r="M1671" i="1" s="1"/>
  <c r="N1671" i="1"/>
  <c r="J1672" i="1"/>
  <c r="K1672" i="1"/>
  <c r="L1672" i="1"/>
  <c r="M1672" i="1" s="1"/>
  <c r="N1672" i="1"/>
  <c r="J1673" i="1"/>
  <c r="K1673" i="1"/>
  <c r="L1673" i="1"/>
  <c r="M1673" i="1" s="1"/>
  <c r="N1673" i="1"/>
  <c r="J1674" i="1"/>
  <c r="K1674" i="1"/>
  <c r="L1674" i="1"/>
  <c r="M1674" i="1" s="1"/>
  <c r="N1674" i="1"/>
  <c r="J1675" i="1"/>
  <c r="K1675" i="1"/>
  <c r="L1675" i="1"/>
  <c r="M1675" i="1" s="1"/>
  <c r="N1675" i="1"/>
  <c r="J1676" i="1"/>
  <c r="K1676" i="1"/>
  <c r="L1676" i="1"/>
  <c r="M1676" i="1" s="1"/>
  <c r="N1676" i="1"/>
  <c r="J1677" i="1"/>
  <c r="K1677" i="1"/>
  <c r="L1677" i="1"/>
  <c r="M1677" i="1" s="1"/>
  <c r="N1677" i="1"/>
  <c r="J1678" i="1"/>
  <c r="K1678" i="1"/>
  <c r="L1678" i="1"/>
  <c r="M1678" i="1" s="1"/>
  <c r="N1678" i="1"/>
  <c r="J1679" i="1"/>
  <c r="K1679" i="1"/>
  <c r="L1679" i="1"/>
  <c r="M1679" i="1" s="1"/>
  <c r="N1679" i="1"/>
  <c r="J1680" i="1"/>
  <c r="K1680" i="1"/>
  <c r="L1680" i="1"/>
  <c r="M1680" i="1" s="1"/>
  <c r="N1680" i="1"/>
  <c r="J1681" i="1"/>
  <c r="K1681" i="1"/>
  <c r="L1681" i="1"/>
  <c r="M1681" i="1" s="1"/>
  <c r="N1681" i="1"/>
  <c r="J1682" i="1"/>
  <c r="K1682" i="1"/>
  <c r="L1682" i="1"/>
  <c r="M1682" i="1" s="1"/>
  <c r="N1682" i="1"/>
  <c r="J1683" i="1"/>
  <c r="K1683" i="1"/>
  <c r="L1683" i="1"/>
  <c r="M1683" i="1" s="1"/>
  <c r="N1683" i="1"/>
  <c r="J1684" i="1"/>
  <c r="K1684" i="1"/>
  <c r="L1684" i="1"/>
  <c r="M1684" i="1" s="1"/>
  <c r="N1684" i="1"/>
  <c r="J1685" i="1"/>
  <c r="K1685" i="1"/>
  <c r="L1685" i="1"/>
  <c r="M1685" i="1" s="1"/>
  <c r="N1685" i="1"/>
  <c r="J1686" i="1"/>
  <c r="K1686" i="1"/>
  <c r="L1686" i="1"/>
  <c r="M1686" i="1" s="1"/>
  <c r="N1686" i="1"/>
  <c r="J1687" i="1"/>
  <c r="K1687" i="1"/>
  <c r="L1687" i="1"/>
  <c r="M1687" i="1" s="1"/>
  <c r="N1687" i="1"/>
  <c r="J1688" i="1"/>
  <c r="K1688" i="1"/>
  <c r="L1688" i="1"/>
  <c r="M1688" i="1" s="1"/>
  <c r="N1688" i="1"/>
  <c r="J1689" i="1"/>
  <c r="K1689" i="1"/>
  <c r="L1689" i="1"/>
  <c r="M1689" i="1" s="1"/>
  <c r="N1689" i="1"/>
  <c r="J1690" i="1"/>
  <c r="K1690" i="1"/>
  <c r="L1690" i="1"/>
  <c r="M1690" i="1" s="1"/>
  <c r="N1690" i="1"/>
  <c r="J1691" i="1"/>
  <c r="K1691" i="1"/>
  <c r="L1691" i="1"/>
  <c r="M1691" i="1" s="1"/>
  <c r="N1691" i="1"/>
  <c r="J1692" i="1"/>
  <c r="K1692" i="1"/>
  <c r="L1692" i="1"/>
  <c r="M1692" i="1" s="1"/>
  <c r="N1692" i="1"/>
  <c r="J1693" i="1"/>
  <c r="K1693" i="1"/>
  <c r="L1693" i="1"/>
  <c r="M1693" i="1" s="1"/>
  <c r="N1693" i="1"/>
  <c r="J1694" i="1"/>
  <c r="K1694" i="1"/>
  <c r="L1694" i="1"/>
  <c r="M1694" i="1" s="1"/>
  <c r="N1694" i="1"/>
  <c r="J1695" i="1"/>
  <c r="K1695" i="1"/>
  <c r="L1695" i="1"/>
  <c r="M1695" i="1" s="1"/>
  <c r="N1695" i="1"/>
  <c r="J1696" i="1"/>
  <c r="K1696" i="1"/>
  <c r="L1696" i="1"/>
  <c r="M1696" i="1" s="1"/>
  <c r="N1696" i="1"/>
  <c r="J1697" i="1"/>
  <c r="K1697" i="1"/>
  <c r="L1697" i="1"/>
  <c r="M1697" i="1" s="1"/>
  <c r="N1697" i="1"/>
  <c r="J1698" i="1"/>
  <c r="K1698" i="1"/>
  <c r="L1698" i="1"/>
  <c r="M1698" i="1" s="1"/>
  <c r="N1698" i="1"/>
  <c r="J1699" i="1"/>
  <c r="K1699" i="1"/>
  <c r="L1699" i="1"/>
  <c r="M1699" i="1" s="1"/>
  <c r="N1699" i="1"/>
  <c r="J1700" i="1"/>
  <c r="K1700" i="1"/>
  <c r="L1700" i="1"/>
  <c r="M1700" i="1" s="1"/>
  <c r="N1700" i="1"/>
  <c r="J1701" i="1"/>
  <c r="K1701" i="1"/>
  <c r="L1701" i="1"/>
  <c r="M1701" i="1" s="1"/>
  <c r="N1701" i="1"/>
  <c r="J1702" i="1"/>
  <c r="K1702" i="1"/>
  <c r="L1702" i="1"/>
  <c r="M1702" i="1" s="1"/>
  <c r="N1702" i="1"/>
  <c r="J1703" i="1"/>
  <c r="K1703" i="1"/>
  <c r="L1703" i="1"/>
  <c r="M1703" i="1" s="1"/>
  <c r="N1703" i="1"/>
  <c r="J1704" i="1"/>
  <c r="K1704" i="1"/>
  <c r="L1704" i="1"/>
  <c r="M1704" i="1" s="1"/>
  <c r="N1704" i="1"/>
  <c r="J1705" i="1"/>
  <c r="K1705" i="1"/>
  <c r="L1705" i="1"/>
  <c r="M1705" i="1" s="1"/>
  <c r="N1705" i="1"/>
  <c r="J1706" i="1"/>
  <c r="K1706" i="1"/>
  <c r="L1706" i="1"/>
  <c r="M1706" i="1" s="1"/>
  <c r="N1706" i="1"/>
  <c r="J1707" i="1"/>
  <c r="K1707" i="1"/>
  <c r="L1707" i="1"/>
  <c r="M1707" i="1" s="1"/>
  <c r="N1707" i="1"/>
  <c r="J1708" i="1"/>
  <c r="K1708" i="1"/>
  <c r="L1708" i="1"/>
  <c r="M1708" i="1" s="1"/>
  <c r="N1708" i="1"/>
  <c r="J1709" i="1"/>
  <c r="K1709" i="1"/>
  <c r="L1709" i="1"/>
  <c r="M1709" i="1" s="1"/>
  <c r="N1709" i="1"/>
  <c r="J1710" i="1"/>
  <c r="K1710" i="1"/>
  <c r="L1710" i="1"/>
  <c r="M1710" i="1" s="1"/>
  <c r="N1710" i="1"/>
  <c r="J1711" i="1"/>
  <c r="K1711" i="1"/>
  <c r="L1711" i="1"/>
  <c r="M1711" i="1" s="1"/>
  <c r="N1711" i="1"/>
  <c r="J1712" i="1"/>
  <c r="K1712" i="1"/>
  <c r="L1712" i="1"/>
  <c r="M1712" i="1" s="1"/>
  <c r="N1712" i="1"/>
  <c r="J1713" i="1"/>
  <c r="K1713" i="1"/>
  <c r="L1713" i="1"/>
  <c r="M1713" i="1" s="1"/>
  <c r="N1713" i="1"/>
  <c r="J1714" i="1"/>
  <c r="K1714" i="1"/>
  <c r="L1714" i="1"/>
  <c r="M1714" i="1" s="1"/>
  <c r="N1714" i="1"/>
  <c r="J1715" i="1"/>
  <c r="K1715" i="1"/>
  <c r="L1715" i="1"/>
  <c r="M1715" i="1" s="1"/>
  <c r="N1715" i="1"/>
  <c r="J1716" i="1"/>
  <c r="K1716" i="1"/>
  <c r="L1716" i="1"/>
  <c r="M1716" i="1" s="1"/>
  <c r="N1716" i="1"/>
  <c r="J1717" i="1"/>
  <c r="K1717" i="1"/>
  <c r="L1717" i="1"/>
  <c r="M1717" i="1" s="1"/>
  <c r="N1717" i="1"/>
  <c r="J1718" i="1"/>
  <c r="K1718" i="1"/>
  <c r="L1718" i="1"/>
  <c r="M1718" i="1" s="1"/>
  <c r="N1718" i="1"/>
  <c r="J1719" i="1"/>
  <c r="K1719" i="1"/>
  <c r="L1719" i="1"/>
  <c r="M1719" i="1" s="1"/>
  <c r="N1719" i="1"/>
  <c r="J1720" i="1"/>
  <c r="K1720" i="1"/>
  <c r="L1720" i="1"/>
  <c r="M1720" i="1" s="1"/>
  <c r="N1720" i="1"/>
  <c r="J1721" i="1"/>
  <c r="K1721" i="1"/>
  <c r="L1721" i="1"/>
  <c r="M1721" i="1" s="1"/>
  <c r="N1721" i="1"/>
  <c r="J1722" i="1"/>
  <c r="K1722" i="1"/>
  <c r="L1722" i="1"/>
  <c r="M1722" i="1" s="1"/>
  <c r="N1722" i="1"/>
  <c r="J1723" i="1"/>
  <c r="K1723" i="1"/>
  <c r="L1723" i="1"/>
  <c r="M1723" i="1" s="1"/>
  <c r="N1723" i="1"/>
  <c r="J1724" i="1"/>
  <c r="K1724" i="1"/>
  <c r="L1724" i="1"/>
  <c r="M1724" i="1" s="1"/>
  <c r="N1724" i="1"/>
  <c r="J1725" i="1"/>
  <c r="K1725" i="1"/>
  <c r="L1725" i="1"/>
  <c r="M1725" i="1" s="1"/>
  <c r="N1725" i="1"/>
  <c r="J1726" i="1"/>
  <c r="K1726" i="1"/>
  <c r="L1726" i="1"/>
  <c r="M1726" i="1" s="1"/>
  <c r="N1726" i="1"/>
  <c r="J1727" i="1"/>
  <c r="K1727" i="1"/>
  <c r="L1727" i="1"/>
  <c r="M1727" i="1" s="1"/>
  <c r="N1727" i="1"/>
  <c r="J1728" i="1"/>
  <c r="K1728" i="1"/>
  <c r="L1728" i="1"/>
  <c r="M1728" i="1" s="1"/>
  <c r="N1728" i="1"/>
  <c r="J1729" i="1"/>
  <c r="K1729" i="1"/>
  <c r="L1729" i="1"/>
  <c r="M1729" i="1" s="1"/>
  <c r="N1729" i="1"/>
  <c r="J1730" i="1"/>
  <c r="K1730" i="1"/>
  <c r="L1730" i="1"/>
  <c r="M1730" i="1" s="1"/>
  <c r="N1730" i="1"/>
  <c r="J1731" i="1"/>
  <c r="K1731" i="1"/>
  <c r="L1731" i="1"/>
  <c r="M1731" i="1" s="1"/>
  <c r="N1731" i="1"/>
  <c r="J1732" i="1"/>
  <c r="K1732" i="1"/>
  <c r="L1732" i="1"/>
  <c r="M1732" i="1" s="1"/>
  <c r="N1732" i="1"/>
  <c r="J1733" i="1"/>
  <c r="K1733" i="1"/>
  <c r="L1733" i="1"/>
  <c r="M1733" i="1" s="1"/>
  <c r="N1733" i="1"/>
  <c r="J1734" i="1"/>
  <c r="K1734" i="1"/>
  <c r="L1734" i="1"/>
  <c r="M1734" i="1" s="1"/>
  <c r="N1734" i="1"/>
  <c r="J1735" i="1"/>
  <c r="K1735" i="1"/>
  <c r="L1735" i="1"/>
  <c r="M1735" i="1" s="1"/>
  <c r="N1735" i="1"/>
  <c r="J1736" i="1"/>
  <c r="K1736" i="1"/>
  <c r="L1736" i="1"/>
  <c r="M1736" i="1" s="1"/>
  <c r="N1736" i="1"/>
  <c r="J1737" i="1"/>
  <c r="K1737" i="1"/>
  <c r="L1737" i="1"/>
  <c r="M1737" i="1" s="1"/>
  <c r="N1737" i="1"/>
  <c r="J1738" i="1"/>
  <c r="K1738" i="1"/>
  <c r="L1738" i="1"/>
  <c r="M1738" i="1" s="1"/>
  <c r="N1738" i="1"/>
  <c r="J1739" i="1"/>
  <c r="K1739" i="1"/>
  <c r="L1739" i="1"/>
  <c r="M1739" i="1" s="1"/>
  <c r="N1739" i="1"/>
  <c r="J1740" i="1"/>
  <c r="K1740" i="1"/>
  <c r="L1740" i="1"/>
  <c r="M1740" i="1" s="1"/>
  <c r="N1740" i="1"/>
  <c r="J1741" i="1"/>
  <c r="K1741" i="1"/>
  <c r="L1741" i="1"/>
  <c r="M1741" i="1" s="1"/>
  <c r="N1741" i="1"/>
  <c r="J1742" i="1"/>
  <c r="K1742" i="1"/>
  <c r="L1742" i="1"/>
  <c r="M1742" i="1" s="1"/>
  <c r="N1742" i="1"/>
  <c r="J1743" i="1"/>
  <c r="K1743" i="1"/>
  <c r="L1743" i="1"/>
  <c r="M1743" i="1" s="1"/>
  <c r="N1743" i="1"/>
  <c r="J1744" i="1"/>
  <c r="K1744" i="1"/>
  <c r="L1744" i="1"/>
  <c r="M1744" i="1" s="1"/>
  <c r="N1744" i="1"/>
  <c r="J1745" i="1"/>
  <c r="K1745" i="1"/>
  <c r="L1745" i="1"/>
  <c r="M1745" i="1" s="1"/>
  <c r="N1745" i="1"/>
  <c r="J1746" i="1"/>
  <c r="K1746" i="1"/>
  <c r="L1746" i="1"/>
  <c r="M1746" i="1" s="1"/>
  <c r="N1746" i="1"/>
  <c r="J1747" i="1"/>
  <c r="K1747" i="1"/>
  <c r="L1747" i="1"/>
  <c r="M1747" i="1" s="1"/>
  <c r="N1747" i="1"/>
  <c r="J1748" i="1"/>
  <c r="K1748" i="1"/>
  <c r="L1748" i="1"/>
  <c r="M1748" i="1" s="1"/>
  <c r="N1748" i="1"/>
  <c r="J1749" i="1"/>
  <c r="K1749" i="1"/>
  <c r="L1749" i="1"/>
  <c r="M1749" i="1" s="1"/>
  <c r="N1749" i="1"/>
  <c r="J1750" i="1"/>
  <c r="K1750" i="1"/>
  <c r="L1750" i="1"/>
  <c r="M1750" i="1" s="1"/>
  <c r="N1750" i="1"/>
  <c r="J1751" i="1"/>
  <c r="K1751" i="1"/>
  <c r="L1751" i="1"/>
  <c r="M1751" i="1" s="1"/>
  <c r="N1751" i="1"/>
  <c r="J1752" i="1"/>
  <c r="K1752" i="1"/>
  <c r="L1752" i="1"/>
  <c r="M1752" i="1" s="1"/>
  <c r="N1752" i="1"/>
  <c r="J1753" i="1"/>
  <c r="K1753" i="1"/>
  <c r="L1753" i="1"/>
  <c r="M1753" i="1" s="1"/>
  <c r="N1753" i="1"/>
  <c r="J1754" i="1"/>
  <c r="K1754" i="1"/>
  <c r="L1754" i="1"/>
  <c r="M1754" i="1" s="1"/>
  <c r="N1754" i="1"/>
  <c r="J1755" i="1"/>
  <c r="K1755" i="1"/>
  <c r="L1755" i="1"/>
  <c r="M1755" i="1" s="1"/>
  <c r="N1755" i="1"/>
  <c r="J1756" i="1"/>
  <c r="K1756" i="1"/>
  <c r="L1756" i="1"/>
  <c r="M1756" i="1" s="1"/>
  <c r="N1756" i="1"/>
  <c r="J1757" i="1"/>
  <c r="K1757" i="1"/>
  <c r="L1757" i="1"/>
  <c r="M1757" i="1" s="1"/>
  <c r="N1757" i="1"/>
  <c r="J1758" i="1"/>
  <c r="K1758" i="1"/>
  <c r="L1758" i="1"/>
  <c r="M1758" i="1" s="1"/>
  <c r="N1758" i="1"/>
  <c r="J1759" i="1"/>
  <c r="K1759" i="1"/>
  <c r="L1759" i="1"/>
  <c r="M1759" i="1" s="1"/>
  <c r="N1759" i="1"/>
  <c r="J1760" i="1"/>
  <c r="K1760" i="1"/>
  <c r="L1760" i="1"/>
  <c r="M1760" i="1" s="1"/>
  <c r="N1760" i="1"/>
  <c r="J1761" i="1"/>
  <c r="K1761" i="1"/>
  <c r="L1761" i="1"/>
  <c r="M1761" i="1" s="1"/>
  <c r="N1761" i="1"/>
  <c r="J1762" i="1"/>
  <c r="K1762" i="1"/>
  <c r="L1762" i="1"/>
  <c r="M1762" i="1" s="1"/>
  <c r="N1762" i="1"/>
  <c r="J1763" i="1"/>
  <c r="K1763" i="1"/>
  <c r="L1763" i="1"/>
  <c r="M1763" i="1" s="1"/>
  <c r="N1763" i="1"/>
  <c r="J1764" i="1"/>
  <c r="K1764" i="1"/>
  <c r="L1764" i="1"/>
  <c r="M1764" i="1" s="1"/>
  <c r="N1764" i="1"/>
  <c r="J1765" i="1"/>
  <c r="K1765" i="1"/>
  <c r="L1765" i="1"/>
  <c r="M1765" i="1" s="1"/>
  <c r="N1765" i="1"/>
  <c r="J1766" i="1"/>
  <c r="K1766" i="1"/>
  <c r="L1766" i="1"/>
  <c r="M1766" i="1" s="1"/>
  <c r="N1766" i="1"/>
  <c r="J1767" i="1"/>
  <c r="K1767" i="1"/>
  <c r="L1767" i="1"/>
  <c r="M1767" i="1" s="1"/>
  <c r="N1767" i="1"/>
  <c r="J1768" i="1"/>
  <c r="K1768" i="1"/>
  <c r="L1768" i="1"/>
  <c r="M1768" i="1" s="1"/>
  <c r="N1768" i="1"/>
  <c r="J1769" i="1"/>
  <c r="K1769" i="1"/>
  <c r="L1769" i="1"/>
  <c r="M1769" i="1" s="1"/>
  <c r="N1769" i="1"/>
  <c r="J1770" i="1"/>
  <c r="K1770" i="1"/>
  <c r="L1770" i="1"/>
  <c r="M1770" i="1" s="1"/>
  <c r="N1770" i="1"/>
  <c r="J1771" i="1"/>
  <c r="K1771" i="1"/>
  <c r="L1771" i="1"/>
  <c r="M1771" i="1" s="1"/>
  <c r="N1771" i="1"/>
  <c r="J1772" i="1"/>
  <c r="K1772" i="1"/>
  <c r="L1772" i="1"/>
  <c r="M1772" i="1" s="1"/>
  <c r="N1772" i="1"/>
  <c r="J1773" i="1"/>
  <c r="K1773" i="1"/>
  <c r="L1773" i="1"/>
  <c r="M1773" i="1" s="1"/>
  <c r="N1773" i="1"/>
  <c r="J1774" i="1"/>
  <c r="K1774" i="1"/>
  <c r="L1774" i="1"/>
  <c r="M1774" i="1" s="1"/>
  <c r="N1774" i="1"/>
  <c r="J1775" i="1"/>
  <c r="K1775" i="1"/>
  <c r="L1775" i="1"/>
  <c r="M1775" i="1" s="1"/>
  <c r="N1775" i="1"/>
  <c r="J1776" i="1"/>
  <c r="K1776" i="1"/>
  <c r="L1776" i="1"/>
  <c r="M1776" i="1" s="1"/>
  <c r="N1776" i="1"/>
  <c r="J1777" i="1"/>
  <c r="K1777" i="1"/>
  <c r="L1777" i="1"/>
  <c r="M1777" i="1" s="1"/>
  <c r="N1777" i="1"/>
  <c r="J1778" i="1"/>
  <c r="K1778" i="1"/>
  <c r="L1778" i="1"/>
  <c r="M1778" i="1" s="1"/>
  <c r="N1778" i="1"/>
  <c r="J1779" i="1"/>
  <c r="K1779" i="1"/>
  <c r="L1779" i="1"/>
  <c r="M1779" i="1" s="1"/>
  <c r="N1779" i="1"/>
  <c r="J1780" i="1"/>
  <c r="K1780" i="1"/>
  <c r="L1780" i="1"/>
  <c r="M1780" i="1" s="1"/>
  <c r="N1780" i="1"/>
  <c r="J1781" i="1"/>
  <c r="K1781" i="1"/>
  <c r="L1781" i="1"/>
  <c r="M1781" i="1" s="1"/>
  <c r="N1781" i="1"/>
  <c r="J1782" i="1"/>
  <c r="K1782" i="1"/>
  <c r="L1782" i="1"/>
  <c r="M1782" i="1" s="1"/>
  <c r="N1782" i="1"/>
  <c r="J1783" i="1"/>
  <c r="K1783" i="1"/>
  <c r="L1783" i="1"/>
  <c r="M1783" i="1" s="1"/>
  <c r="N1783" i="1"/>
  <c r="J1784" i="1"/>
  <c r="K1784" i="1"/>
  <c r="L1784" i="1"/>
  <c r="M1784" i="1" s="1"/>
  <c r="N1784" i="1"/>
  <c r="J1785" i="1"/>
  <c r="K1785" i="1"/>
  <c r="L1785" i="1"/>
  <c r="M1785" i="1" s="1"/>
  <c r="N1785" i="1"/>
  <c r="J1786" i="1"/>
  <c r="K1786" i="1"/>
  <c r="L1786" i="1"/>
  <c r="M1786" i="1" s="1"/>
  <c r="N1786" i="1"/>
  <c r="J1787" i="1"/>
  <c r="K1787" i="1"/>
  <c r="L1787" i="1"/>
  <c r="M1787" i="1" s="1"/>
  <c r="N1787" i="1"/>
  <c r="J1788" i="1"/>
  <c r="K1788" i="1"/>
  <c r="L1788" i="1"/>
  <c r="M1788" i="1" s="1"/>
  <c r="N1788" i="1"/>
  <c r="J1789" i="1"/>
  <c r="K1789" i="1"/>
  <c r="L1789" i="1"/>
  <c r="M1789" i="1" s="1"/>
  <c r="N1789" i="1"/>
  <c r="J1790" i="1"/>
  <c r="K1790" i="1"/>
  <c r="L1790" i="1"/>
  <c r="M1790" i="1" s="1"/>
  <c r="N1790" i="1"/>
  <c r="J1791" i="1"/>
  <c r="K1791" i="1"/>
  <c r="L1791" i="1"/>
  <c r="M1791" i="1" s="1"/>
  <c r="N1791" i="1"/>
  <c r="J1792" i="1"/>
  <c r="K1792" i="1"/>
  <c r="L1792" i="1"/>
  <c r="M1792" i="1" s="1"/>
  <c r="N1792" i="1"/>
  <c r="J1793" i="1"/>
  <c r="K1793" i="1"/>
  <c r="L1793" i="1"/>
  <c r="M1793" i="1" s="1"/>
  <c r="N1793" i="1"/>
  <c r="J1794" i="1"/>
  <c r="K1794" i="1"/>
  <c r="L1794" i="1"/>
  <c r="M1794" i="1" s="1"/>
  <c r="N1794" i="1"/>
  <c r="J1795" i="1"/>
  <c r="K1795" i="1"/>
  <c r="L1795" i="1"/>
  <c r="M1795" i="1" s="1"/>
  <c r="N1795" i="1"/>
  <c r="J1796" i="1"/>
  <c r="K1796" i="1"/>
  <c r="L1796" i="1"/>
  <c r="M1796" i="1" s="1"/>
  <c r="N1796" i="1"/>
  <c r="J1797" i="1"/>
  <c r="K1797" i="1"/>
  <c r="L1797" i="1"/>
  <c r="M1797" i="1" s="1"/>
  <c r="N1797" i="1"/>
  <c r="J1798" i="1"/>
  <c r="K1798" i="1"/>
  <c r="L1798" i="1"/>
  <c r="M1798" i="1" s="1"/>
  <c r="N1798" i="1"/>
  <c r="J1799" i="1"/>
  <c r="K1799" i="1"/>
  <c r="L1799" i="1"/>
  <c r="M1799" i="1" s="1"/>
  <c r="N1799" i="1"/>
  <c r="J1800" i="1"/>
  <c r="K1800" i="1"/>
  <c r="L1800" i="1"/>
  <c r="M1800" i="1" s="1"/>
  <c r="N1800" i="1"/>
  <c r="J1801" i="1"/>
  <c r="K1801" i="1"/>
  <c r="L1801" i="1"/>
  <c r="M1801" i="1" s="1"/>
  <c r="N1801" i="1"/>
  <c r="J1802" i="1"/>
  <c r="K1802" i="1"/>
  <c r="L1802" i="1"/>
  <c r="M1802" i="1" s="1"/>
  <c r="N1802" i="1"/>
  <c r="J1803" i="1"/>
  <c r="K1803" i="1"/>
  <c r="L1803" i="1"/>
  <c r="M1803" i="1" s="1"/>
  <c r="N1803" i="1"/>
  <c r="J1804" i="1"/>
  <c r="K1804" i="1"/>
  <c r="L1804" i="1"/>
  <c r="M1804" i="1" s="1"/>
  <c r="N1804" i="1"/>
  <c r="J1805" i="1"/>
  <c r="K1805" i="1"/>
  <c r="L1805" i="1"/>
  <c r="M1805" i="1" s="1"/>
  <c r="N1805" i="1"/>
  <c r="J1806" i="1"/>
  <c r="K1806" i="1"/>
  <c r="L1806" i="1"/>
  <c r="M1806" i="1" s="1"/>
  <c r="N1806" i="1"/>
  <c r="J1807" i="1"/>
  <c r="K1807" i="1"/>
  <c r="L1807" i="1"/>
  <c r="M1807" i="1" s="1"/>
  <c r="N1807" i="1"/>
  <c r="J1808" i="1"/>
  <c r="K1808" i="1"/>
  <c r="L1808" i="1"/>
  <c r="M1808" i="1" s="1"/>
  <c r="N1808" i="1"/>
  <c r="J1809" i="1"/>
  <c r="K1809" i="1"/>
  <c r="L1809" i="1"/>
  <c r="M1809" i="1" s="1"/>
  <c r="N1809" i="1"/>
  <c r="J1810" i="1"/>
  <c r="K1810" i="1"/>
  <c r="L1810" i="1"/>
  <c r="M1810" i="1" s="1"/>
  <c r="N1810" i="1"/>
  <c r="J1811" i="1"/>
  <c r="K1811" i="1"/>
  <c r="L1811" i="1"/>
  <c r="M1811" i="1" s="1"/>
  <c r="N1811" i="1"/>
  <c r="J1812" i="1"/>
  <c r="K1812" i="1"/>
  <c r="L1812" i="1"/>
  <c r="M1812" i="1" s="1"/>
  <c r="N1812" i="1"/>
  <c r="J1813" i="1"/>
  <c r="K1813" i="1"/>
  <c r="L1813" i="1"/>
  <c r="M1813" i="1" s="1"/>
  <c r="N1813" i="1"/>
  <c r="J1814" i="1"/>
  <c r="K1814" i="1"/>
  <c r="L1814" i="1"/>
  <c r="M1814" i="1" s="1"/>
  <c r="N1814" i="1"/>
  <c r="J1815" i="1"/>
  <c r="K1815" i="1"/>
  <c r="L1815" i="1"/>
  <c r="M1815" i="1" s="1"/>
  <c r="N1815" i="1"/>
  <c r="J1816" i="1"/>
  <c r="K1816" i="1"/>
  <c r="L1816" i="1"/>
  <c r="M1816" i="1" s="1"/>
  <c r="N1816" i="1"/>
  <c r="J1817" i="1"/>
  <c r="K1817" i="1"/>
  <c r="L1817" i="1"/>
  <c r="M1817" i="1" s="1"/>
  <c r="N1817" i="1"/>
  <c r="J1818" i="1"/>
  <c r="K1818" i="1"/>
  <c r="L1818" i="1"/>
  <c r="M1818" i="1" s="1"/>
  <c r="N1818" i="1"/>
  <c r="J1819" i="1"/>
  <c r="K1819" i="1"/>
  <c r="L1819" i="1"/>
  <c r="M1819" i="1" s="1"/>
  <c r="N1819" i="1"/>
  <c r="J1820" i="1"/>
  <c r="K1820" i="1"/>
  <c r="L1820" i="1"/>
  <c r="M1820" i="1" s="1"/>
  <c r="N1820" i="1"/>
  <c r="J1821" i="1"/>
  <c r="K1821" i="1"/>
  <c r="L1821" i="1"/>
  <c r="M1821" i="1" s="1"/>
  <c r="N1821" i="1"/>
  <c r="J1822" i="1"/>
  <c r="K1822" i="1"/>
  <c r="L1822" i="1"/>
  <c r="M1822" i="1" s="1"/>
  <c r="N1822" i="1"/>
  <c r="J1823" i="1"/>
  <c r="K1823" i="1"/>
  <c r="L1823" i="1"/>
  <c r="M1823" i="1" s="1"/>
  <c r="N1823" i="1"/>
  <c r="J1824" i="1"/>
  <c r="K1824" i="1"/>
  <c r="L1824" i="1"/>
  <c r="M1824" i="1" s="1"/>
  <c r="N1824" i="1"/>
  <c r="J1825" i="1"/>
  <c r="K1825" i="1"/>
  <c r="L1825" i="1"/>
  <c r="M1825" i="1" s="1"/>
  <c r="N1825" i="1"/>
  <c r="J1826" i="1"/>
  <c r="K1826" i="1"/>
  <c r="L1826" i="1"/>
  <c r="M1826" i="1" s="1"/>
  <c r="N1826" i="1"/>
  <c r="J1827" i="1"/>
  <c r="K1827" i="1"/>
  <c r="L1827" i="1"/>
  <c r="M1827" i="1" s="1"/>
  <c r="N1827" i="1"/>
  <c r="J1828" i="1"/>
  <c r="K1828" i="1"/>
  <c r="L1828" i="1"/>
  <c r="M1828" i="1" s="1"/>
  <c r="N1828" i="1"/>
  <c r="J1829" i="1"/>
  <c r="K1829" i="1"/>
  <c r="L1829" i="1"/>
  <c r="M1829" i="1" s="1"/>
  <c r="N1829" i="1"/>
  <c r="J1830" i="1"/>
  <c r="K1830" i="1"/>
  <c r="L1830" i="1"/>
  <c r="M1830" i="1" s="1"/>
  <c r="N1830" i="1"/>
  <c r="J1831" i="1"/>
  <c r="K1831" i="1"/>
  <c r="L1831" i="1"/>
  <c r="M1831" i="1" s="1"/>
  <c r="N1831" i="1"/>
  <c r="J1832" i="1"/>
  <c r="K1832" i="1"/>
  <c r="L1832" i="1"/>
  <c r="M1832" i="1" s="1"/>
  <c r="N1832" i="1"/>
  <c r="J1833" i="1"/>
  <c r="K1833" i="1"/>
  <c r="L1833" i="1"/>
  <c r="M1833" i="1" s="1"/>
  <c r="N1833" i="1"/>
  <c r="J1834" i="1"/>
  <c r="K1834" i="1"/>
  <c r="L1834" i="1"/>
  <c r="M1834" i="1" s="1"/>
  <c r="N1834" i="1"/>
  <c r="J1835" i="1"/>
  <c r="K1835" i="1"/>
  <c r="L1835" i="1"/>
  <c r="M1835" i="1" s="1"/>
  <c r="N1835" i="1"/>
  <c r="J1836" i="1"/>
  <c r="K1836" i="1"/>
  <c r="L1836" i="1"/>
  <c r="M1836" i="1" s="1"/>
  <c r="N1836" i="1"/>
  <c r="J1837" i="1"/>
  <c r="K1837" i="1"/>
  <c r="L1837" i="1"/>
  <c r="M1837" i="1" s="1"/>
  <c r="N1837" i="1"/>
  <c r="J1838" i="1"/>
  <c r="K1838" i="1"/>
  <c r="L1838" i="1"/>
  <c r="M1838" i="1" s="1"/>
  <c r="N1838" i="1"/>
  <c r="J1839" i="1"/>
  <c r="K1839" i="1"/>
  <c r="L1839" i="1"/>
  <c r="M1839" i="1" s="1"/>
  <c r="N1839" i="1"/>
  <c r="J1840" i="1"/>
  <c r="K1840" i="1"/>
  <c r="L1840" i="1"/>
  <c r="M1840" i="1" s="1"/>
  <c r="N1840" i="1"/>
  <c r="J1841" i="1"/>
  <c r="K1841" i="1"/>
  <c r="L1841" i="1"/>
  <c r="M1841" i="1" s="1"/>
  <c r="N1841" i="1"/>
  <c r="J1842" i="1"/>
  <c r="K1842" i="1"/>
  <c r="L1842" i="1"/>
  <c r="M1842" i="1" s="1"/>
  <c r="N1842" i="1"/>
  <c r="J1843" i="1"/>
  <c r="K1843" i="1"/>
  <c r="L1843" i="1"/>
  <c r="M1843" i="1" s="1"/>
  <c r="N1843" i="1"/>
  <c r="J1844" i="1"/>
  <c r="K1844" i="1"/>
  <c r="L1844" i="1"/>
  <c r="M1844" i="1" s="1"/>
  <c r="N1844" i="1"/>
  <c r="J1845" i="1"/>
  <c r="K1845" i="1"/>
  <c r="L1845" i="1"/>
  <c r="M1845" i="1" s="1"/>
  <c r="N1845" i="1"/>
  <c r="J1846" i="1"/>
  <c r="K1846" i="1"/>
  <c r="L1846" i="1"/>
  <c r="M1846" i="1" s="1"/>
  <c r="N1846" i="1"/>
  <c r="J1847" i="1"/>
  <c r="K1847" i="1"/>
  <c r="L1847" i="1"/>
  <c r="M1847" i="1" s="1"/>
  <c r="N1847" i="1"/>
  <c r="J1848" i="1"/>
  <c r="K1848" i="1"/>
  <c r="L1848" i="1"/>
  <c r="M1848" i="1" s="1"/>
  <c r="N1848" i="1"/>
  <c r="J1849" i="1"/>
  <c r="K1849" i="1"/>
  <c r="L1849" i="1"/>
  <c r="M1849" i="1" s="1"/>
  <c r="N1849" i="1"/>
  <c r="J1850" i="1"/>
  <c r="K1850" i="1"/>
  <c r="L1850" i="1"/>
  <c r="M1850" i="1" s="1"/>
  <c r="N1850" i="1"/>
  <c r="J1851" i="1"/>
  <c r="K1851" i="1"/>
  <c r="L1851" i="1"/>
  <c r="M1851" i="1" s="1"/>
  <c r="N1851" i="1"/>
  <c r="J1852" i="1"/>
  <c r="K1852" i="1"/>
  <c r="L1852" i="1"/>
  <c r="M1852" i="1" s="1"/>
  <c r="N1852" i="1"/>
  <c r="J1853" i="1"/>
  <c r="K1853" i="1"/>
  <c r="L1853" i="1"/>
  <c r="M1853" i="1" s="1"/>
  <c r="N1853" i="1"/>
  <c r="J1854" i="1"/>
  <c r="K1854" i="1"/>
  <c r="L1854" i="1"/>
  <c r="M1854" i="1" s="1"/>
  <c r="N1854" i="1"/>
  <c r="J1855" i="1"/>
  <c r="K1855" i="1"/>
  <c r="L1855" i="1"/>
  <c r="M1855" i="1" s="1"/>
  <c r="N1855" i="1"/>
  <c r="J1856" i="1"/>
  <c r="K1856" i="1"/>
  <c r="L1856" i="1"/>
  <c r="M1856" i="1" s="1"/>
  <c r="N1856" i="1"/>
  <c r="J1857" i="1"/>
  <c r="K1857" i="1"/>
  <c r="L1857" i="1"/>
  <c r="M1857" i="1" s="1"/>
  <c r="N1857" i="1"/>
  <c r="J1858" i="1"/>
  <c r="K1858" i="1"/>
  <c r="L1858" i="1"/>
  <c r="M1858" i="1" s="1"/>
  <c r="N1858" i="1"/>
  <c r="J1859" i="1"/>
  <c r="K1859" i="1"/>
  <c r="L1859" i="1"/>
  <c r="M1859" i="1" s="1"/>
  <c r="N1859" i="1"/>
  <c r="J1860" i="1"/>
  <c r="K1860" i="1"/>
  <c r="L1860" i="1"/>
  <c r="M1860" i="1" s="1"/>
  <c r="N1860" i="1"/>
  <c r="J1861" i="1"/>
  <c r="K1861" i="1"/>
  <c r="L1861" i="1"/>
  <c r="M1861" i="1" s="1"/>
  <c r="N1861" i="1"/>
  <c r="J1862" i="1"/>
  <c r="K1862" i="1"/>
  <c r="L1862" i="1"/>
  <c r="M1862" i="1" s="1"/>
  <c r="N1862" i="1"/>
  <c r="J1863" i="1"/>
  <c r="K1863" i="1"/>
  <c r="L1863" i="1"/>
  <c r="M1863" i="1" s="1"/>
  <c r="N1863" i="1"/>
  <c r="J1864" i="1"/>
  <c r="K1864" i="1"/>
  <c r="L1864" i="1"/>
  <c r="M1864" i="1" s="1"/>
  <c r="N1864" i="1"/>
  <c r="J1865" i="1"/>
  <c r="K1865" i="1"/>
  <c r="L1865" i="1"/>
  <c r="M1865" i="1" s="1"/>
  <c r="N1865" i="1"/>
  <c r="J1866" i="1"/>
  <c r="K1866" i="1"/>
  <c r="L1866" i="1"/>
  <c r="M1866" i="1" s="1"/>
  <c r="N1866" i="1"/>
  <c r="J1867" i="1"/>
  <c r="K1867" i="1"/>
  <c r="L1867" i="1"/>
  <c r="M1867" i="1" s="1"/>
  <c r="N1867" i="1"/>
  <c r="J1868" i="1"/>
  <c r="K1868" i="1"/>
  <c r="L1868" i="1"/>
  <c r="M1868" i="1" s="1"/>
  <c r="N1868" i="1"/>
  <c r="J1869" i="1"/>
  <c r="K1869" i="1"/>
  <c r="L1869" i="1"/>
  <c r="M1869" i="1" s="1"/>
  <c r="N1869" i="1"/>
  <c r="J1870" i="1"/>
  <c r="K1870" i="1"/>
  <c r="L1870" i="1"/>
  <c r="M1870" i="1" s="1"/>
  <c r="N1870" i="1"/>
  <c r="J1871" i="1"/>
  <c r="K1871" i="1"/>
  <c r="L1871" i="1"/>
  <c r="M1871" i="1" s="1"/>
  <c r="N1871" i="1"/>
  <c r="J1872" i="1"/>
  <c r="K1872" i="1"/>
  <c r="L1872" i="1"/>
  <c r="M1872" i="1" s="1"/>
  <c r="N1872" i="1"/>
  <c r="J1873" i="1"/>
  <c r="K1873" i="1"/>
  <c r="L1873" i="1"/>
  <c r="M1873" i="1" s="1"/>
  <c r="N1873" i="1"/>
  <c r="J1874" i="1"/>
  <c r="K1874" i="1"/>
  <c r="L1874" i="1"/>
  <c r="M1874" i="1" s="1"/>
  <c r="N1874" i="1"/>
  <c r="J1875" i="1"/>
  <c r="K1875" i="1"/>
  <c r="L1875" i="1"/>
  <c r="M1875" i="1" s="1"/>
  <c r="N1875" i="1"/>
  <c r="J2" i="1"/>
  <c r="K2" i="1"/>
  <c r="L2" i="1"/>
  <c r="M2" i="1" s="1"/>
  <c r="N2" i="1"/>
</calcChain>
</file>

<file path=xl/sharedStrings.xml><?xml version="1.0" encoding="utf-8"?>
<sst xmlns="http://schemas.openxmlformats.org/spreadsheetml/2006/main" count="6149" uniqueCount="1604">
  <si>
    <t>Recurso</t>
  </si>
  <si>
    <t>Data</t>
  </si>
  <si>
    <t>Número da Guia</t>
  </si>
  <si>
    <t>Departamento</t>
  </si>
  <si>
    <t>Favorecido</t>
  </si>
  <si>
    <t>Descrição</t>
  </si>
  <si>
    <t>Valor Débito</t>
  </si>
  <si>
    <t>Valor Crédito</t>
  </si>
  <si>
    <t>Mês</t>
  </si>
  <si>
    <t>M</t>
  </si>
  <si>
    <t>Janeiro</t>
  </si>
  <si>
    <t>Fevereiro</t>
  </si>
  <si>
    <t>Março</t>
  </si>
  <si>
    <t>Abril</t>
  </si>
  <si>
    <t>Maio</t>
  </si>
  <si>
    <t>Junho</t>
  </si>
  <si>
    <t>Julho</t>
  </si>
  <si>
    <t>Agosto</t>
  </si>
  <si>
    <t>Setembro</t>
  </si>
  <si>
    <t>Outubro</t>
  </si>
  <si>
    <t>Novembro</t>
  </si>
  <si>
    <t>Dezembro</t>
  </si>
  <si>
    <t>Valores</t>
  </si>
  <si>
    <t>Totais de Débitos e Créditos de Todos os Recursos</t>
  </si>
  <si>
    <t>Total Mensal por Recursos</t>
  </si>
  <si>
    <t>Valor Reservado</t>
  </si>
  <si>
    <t>Executado</t>
  </si>
  <si>
    <t xml:space="preserve">Débito </t>
  </si>
  <si>
    <t>Reservado</t>
  </si>
  <si>
    <t xml:space="preserve">Valor Débito </t>
  </si>
  <si>
    <t>Valor Saldo</t>
  </si>
  <si>
    <t>Total Créditos</t>
  </si>
  <si>
    <t>Total Débitos</t>
  </si>
  <si>
    <t>Total Reservado</t>
  </si>
  <si>
    <t>Créditos</t>
  </si>
  <si>
    <t>Débitos</t>
  </si>
  <si>
    <t>Recursos Orçamentários</t>
  </si>
  <si>
    <t>RI - Renda Industrial</t>
  </si>
  <si>
    <t>Recursos</t>
  </si>
  <si>
    <t>Total</t>
  </si>
  <si>
    <t>Tipo Recurso</t>
  </si>
  <si>
    <t>Totais dos Recursos por Tipo Recurso</t>
  </si>
  <si>
    <t>Valor Crédito Total</t>
  </si>
  <si>
    <t>Rótulos de Linha</t>
  </si>
  <si>
    <t>Total Geral</t>
  </si>
  <si>
    <t>Saldo Recurso</t>
  </si>
  <si>
    <t>Saldo RI</t>
  </si>
  <si>
    <t>(Vários itens)</t>
  </si>
  <si>
    <t>Convênio</t>
  </si>
  <si>
    <t>RA</t>
  </si>
  <si>
    <t>RD</t>
  </si>
  <si>
    <t>RORÇ</t>
  </si>
  <si>
    <t>SEG</t>
  </si>
  <si>
    <t>TREIN</t>
  </si>
  <si>
    <t>MANUT</t>
  </si>
  <si>
    <t>PPO</t>
  </si>
  <si>
    <t>TRANS</t>
  </si>
  <si>
    <t>Total Gasto</t>
  </si>
  <si>
    <t>Recursos - REITORIA</t>
  </si>
  <si>
    <t>Totais por Tipo Recurso</t>
  </si>
  <si>
    <t>RI</t>
  </si>
  <si>
    <t>RINF</t>
  </si>
  <si>
    <t>DIFERENÇAS</t>
  </si>
  <si>
    <t>Diferença</t>
  </si>
  <si>
    <t>RI - Diretor</t>
  </si>
  <si>
    <t>DIR</t>
  </si>
  <si>
    <t>Instituto de Quimica</t>
  </si>
  <si>
    <t>Referente ao breakfast das Congregações conjuntas realizado em 16 de dezembro 2019. Remanejamento N° 2020 50028804</t>
  </si>
  <si>
    <t>Sim</t>
  </si>
  <si>
    <t>Reitoria</t>
  </si>
  <si>
    <t>Ressarcimento de horas extras do servidor Adilson Batista Machado (3060598), conforme autorização CODAGE. REMANEJAMENTO 50040405 / 2020</t>
  </si>
  <si>
    <t>Ressarcimento de horas extras do servidor Eduardo Ureshino (3576777), conforme autorização CODAGE. REMANEJAMENTO 50040804 / 2020</t>
  </si>
  <si>
    <t>AAA-CG</t>
  </si>
  <si>
    <t>Richard Terra de Oliveira</t>
  </si>
  <si>
    <t>ANULADO - Participação p/ apresentação de trabalho científico no XV Hadron Pysics 2020, em São José dos Campos/SP de 22 a 27 de Março 2020.</t>
  </si>
  <si>
    <t>Ressarcimento de horas extras do servidor Carlos Mac Dowell de Figueiredo (21899), conforme autorização CODAGE. Remanejamento 50187520 / 2020</t>
  </si>
  <si>
    <t>Ressarcimento de horas extras do servidor Tiago Brito Alonso (7116947), conforme autorização CODAGE. REMANEJAMENTO 50187546 / 2020</t>
  </si>
  <si>
    <t>Ressarcimento de horas extras da servidora Sandra Regina Rodrigues Ribeiro (2439156), conforme autorização CODAGE. REMANEJAMENTO 50187562 / 2020</t>
  </si>
  <si>
    <t>Ressarcimento de horas extras do servidor Alvimar Floriano de Sousa (2469622), conforme autorização CODAGE. REMANEJAMENTO 50187821 / 2020</t>
  </si>
  <si>
    <t>AUCANI</t>
  </si>
  <si>
    <t>Remanejamento N° 2020 50254820 - Devolução do valor gasto a mais do Professor Carlos Eduardo Fiore dos Santos - Remanejamento N° 2019 50602786 - Convênio 43857- Prog.Santander-USP Mob.Internl.-Mobilidade Docente AUCANI - ref. Edital 1145</t>
  </si>
  <si>
    <t>Ref. Pagamento de hora Extra: Remanejamentos: 50331183, 50331205, 50331221, 50331248, 50341847, 50341987, 5034200, 50342029, 50342045 e 50342061. Ressarcimento de horas extras do servidor Edmilson Alves de Almeida (2773128), conforme autorização CODAGE. Ressarcimento de horas extras do servidor Fernando Gonçalves Morais (3532340), conforme autorização CODAGE. Ressarcimento de horas extras do servidor Renan Ferreira de Assis (5965941), conforme autorização CODAGE. Ressarcimento de horas extras do servidor Olimpio Ribeiro da Fonseca Neto (1242833), conforme autorização CODAGE. Ressarcimento de horas extras do servidor Arnaldo Gomes de Oliveira Filho (347887), conforme autorização CODAGE (Informação SCPGTO nº 3782/19) Ressarcimento de horas extras do servidor João Marcio Leonel Ferreira (939272), conforme autorização CODAGE (Informação SCPGTO nº 3854/19) Ressarcimento de horas extras do servidor Marcelo Moreno Lucena (2638586), conforme autorização CODAGE (Informação SCPGTO nº 3828/19) Ressarcimento de horas extras do servidor Ricardo Romão da Silva (3181530), conforme autorização CODAGE (Informação SCPGTO nº 3740/19) Ressarcimento de horas extras do servidor Rodrigo Tosi Silva (3461511), conforme autorização CODAGE (Informação SCPGTO nº 3769/19) Ressarcimento de horas extras do servidor Sergio Alexandre da Silva (2435235), conforme autorização CODAGE (Informação SCPGTO nº 3803/19)</t>
  </si>
  <si>
    <t>Iago Ribeiro</t>
  </si>
  <si>
    <t>Envio por sedex de um notebook para o aluno de graduação, Iago Ribeiro, que se encontra em Salvador, BA.</t>
  </si>
  <si>
    <t>RD - Gil da Costa Marques</t>
  </si>
  <si>
    <t>FEP</t>
  </si>
  <si>
    <t>Queller Informática &amp; Comércio Ltda</t>
  </si>
  <si>
    <t>Toner para uso da impressora no CEPA</t>
  </si>
  <si>
    <t>RD - COVID</t>
  </si>
  <si>
    <t>ATA</t>
  </si>
  <si>
    <t>Rodolfo Gomes Almeida</t>
  </si>
  <si>
    <t>Reembolso referente ao pagamento do serviço de gráfica. Trata-se da impressão de adesivos de sinalização para o dispenser de álcool gel.</t>
  </si>
  <si>
    <t>ATA-LIMP</t>
  </si>
  <si>
    <t>Casa Pedroso</t>
  </si>
  <si>
    <t>Aquisição emergencial, tendo em vista a pandemia de coronavírus, de 10 galões de Álcool Gel 70° para abastecimento de dispensers localizados em todo o Instituto de Física.</t>
  </si>
  <si>
    <t>Jean Carlos Siewert 09662427937</t>
  </si>
  <si>
    <t>Aquisição de 50 máscaras de tecido para uso emergencial em setores de atividades essenciais no Instituto de Física. A quantidade será repetida em outros dois pedidos idênticos (porém de empresas diferentes) para uma análise visando um produto que adeque melhor as nossas necessidades. Para isso, haverá um grupo controle que fará o uso durante um determinado período e, ao final, escolherá o melhor modelo para que então seja feita a aquisição em volume maior para toda a Unidade.</t>
  </si>
  <si>
    <t>Sundalias personalizados e comercio de brindes</t>
  </si>
  <si>
    <t>BFF Moda e Modelagem</t>
  </si>
  <si>
    <t>ALIBRANDO IMP DIST E COM LTDA</t>
  </si>
  <si>
    <t>Aquisição de 20 máscaras, tipo faceshield, para servidores do Instituto de Física que estão realizando, durante a pandemia, atividades essenciais e que, eventualmente, entram em contato com público.</t>
  </si>
  <si>
    <t>Embalajax</t>
  </si>
  <si>
    <t>Aquisição de 12 unidades de álcool líquido 70º e 5 borrifadores para uso nas portarias do Instituto de Física, visando a higienização de equipamentos compartilhados por servidores que estão exercendo atividades essenciais ao instituto em período de pandemia.</t>
  </si>
  <si>
    <t>Reembolso referente a aquisição de 2 unidades de dispenser de álcool gel (Empresa Reis Lixeiras) para uso no Instituto de Física. A compra será feita em pequenas quantidades, em várias empresas diferentes, para análise do material que mais se adéqua às necessidades da nossa unidade.</t>
  </si>
  <si>
    <t>Reembolso referente a aquisição de 4 unidades de dispenser de álcool gel (Empresa TNG Ambiental) para uso no Instituto de Física. A compra será feita em pequenas quantidades, em várias empresas diferentes, para análise do material que mais se adéqua às necessidades da nossa unidade.</t>
  </si>
  <si>
    <t>Aquisição de 3 unidades de dispenser de álcool gel para uso no Instituto de Física. A compra será feita em pequenas quantidades, em várias empresas diferentes, para análise do material que mais se adéqua às necessidades da nossa unidade.</t>
  </si>
  <si>
    <t>SBI</t>
  </si>
  <si>
    <t>Contemporânea Marcenaria LTDA</t>
  </si>
  <si>
    <t>Em caráter emergencial devido a pandemia do COVID-19, solicitamos a confecção de 01 armário/carrinho receptor de livros em mdf. Na devolução do material bibliográfico (livros) pelos usuários, o mesmo deposita este material diretamente no carrinho e o mesmo fica em quarentena de 05 a 10 dias, não tendo contato direto com os funcionários, protegendo assim a saúde dos mesmos.</t>
  </si>
  <si>
    <t>PJI GOLDWASER CENOGRAFIAS</t>
  </si>
  <si>
    <t>Confecção de 5 totens personalizados com dispenser de álcool gel, acionamento por pedal, capacidade de galão de 5 litros, para higienização da comunidade do IF, e visitantes, visando as medidas de segurança da pandemia de Covid-19.</t>
  </si>
  <si>
    <t>Alexandre de Oliveira Vieira</t>
  </si>
  <si>
    <t>Covid-19: Reembolso referente a aquisição emergencial de 5 jalecos para uso em laboratório, visando atender as medidas de segurança na volta das atividades de pesquisa.</t>
  </si>
  <si>
    <t>Covid-19: Reembolso referente a aquisição de 50 borrifadores de 500ml, visando atender a demanda de higienização na volta das atividades de laboratório no Instituto de Física.</t>
  </si>
  <si>
    <t>COVID-19: Aquisição emergencial de 3 caixas (contendo 12 litros cada) de álcool líquido 70º e 2 galões (contendo 5 litros cada) de álcool em gel para atender as demandas dos laboratórios com a volta das atividades de pesquisa.</t>
  </si>
  <si>
    <t>COVID-19: Reembolso referente a aquisição de 100 borrifadores e 100 recipientes plásticos com válvula pump (ambos com 500ml) para uso imediato no retorno das atividades de laboratório no IF, visando manter a higienização do ambiente e das pessoas durante a pandemia.</t>
  </si>
  <si>
    <t>COVID-19: Reembolso eferente a aquisição de itens de uso emergencial para uso nos laboratórios e ambientes administrativos de trabalho que estão retornando gradualmente as suas atividades. Itens: 96 frascos de álcool líquido 70º, 100 unidades de lixeiras de papelão, 100 unidades de frascos com válvula pump.</t>
  </si>
  <si>
    <t>Faculdade de Ciências Farmacêuticas</t>
  </si>
  <si>
    <t>Referente aquisição de termômetros e pedestais registro de preços da Faculdade de Ciências Farmacêuticas - Remanejamento N° 2020 50373102.</t>
  </si>
  <si>
    <t>TELCABOS TELECOMUNICACOES E INFORMATICA LTDA</t>
  </si>
  <si>
    <t>Aquisição de botoeiras com sensor infravermelho de presença. A compra se faz necessária visando evitar o contato com botões e por consequência a chance de contaminação.</t>
  </si>
  <si>
    <t>Biolambda, Científica e Comercial LTDA</t>
  </si>
  <si>
    <t>Aquisição de lâmpadas especiais de desinfecção para uso no combate ao coronavírus em ambientes fechados no Instituto de Física da USP.</t>
  </si>
  <si>
    <t>DIR-LDID</t>
  </si>
  <si>
    <t>Ricardo Ichiwaki</t>
  </si>
  <si>
    <t>Solicitação de reembolso pela aquisição de produtos destinados à proteção contra a Covid-19.</t>
  </si>
  <si>
    <t>Reembolso referente a aquisição de àlcool líquido e lâmpadas uv-c para construção, no Instituto de Física, de purificadores de ar. Esses equipamentos serão utilizados agora na sanitização dos ambientes, com volta programada para o dia 6 de novembro. A confecção deste material é uma das medidas da nossa unidade para combater a propagação do vírus e se faz necessária no contexto de pandemia.</t>
  </si>
  <si>
    <t>ATO</t>
  </si>
  <si>
    <t>Casa Pedroso Materiais para Construção Ltda</t>
  </si>
  <si>
    <t>Utilização emergêncial para execução de totens de ventilação com lâmpadas ultra violetas / COVID-19 / Laboratório Didaticos. Duas (2) barras de tubo PVC-Rigido esgoto de ø 150mm e seis (6) Joelhos de PVC-Rigido esgoto.</t>
  </si>
  <si>
    <t>Facile Tecnologia e Inovação LTDA</t>
  </si>
  <si>
    <t>Contratação de serviço referente ao uso da plataforma QRPoint para controle de fluxo de pessoas nas dependências do Instituto de Física, visando ter um relatório apurado que delimite as bolhas sanitárias estipuladas pela Universidade. Agindo assim, teremos um mapa real dos possíveis contatos que uma eventual contaminação pelo coronavírus possa ter.</t>
  </si>
  <si>
    <t>SUNBRINDES PERSONALIZADOS EIRELI</t>
  </si>
  <si>
    <t>Aquisição de máscaras de tecido, modelo preventivo Covid-19, para distribuição aos docentes e servidores do Instituto de Física.</t>
  </si>
  <si>
    <t>Reembolso referente a aquisição de itens de combate ao covid-19 no Instituto de Física. A medida se faz extremamente necessária, e urgente, tendo em vista o retorno presencial das atividades administrativas.</t>
  </si>
  <si>
    <t>Solicitação de reembolso pela compra de produtos destinados aos sistemas de segurança contra a Covid19 para os Laboratóiros Didáticos e de Demonstrações.</t>
  </si>
  <si>
    <t>Solicitação de reembolso pela compra de materiais para a preparação de kits de segurança contra a Covid19.</t>
  </si>
  <si>
    <t>Solicitação de reembolso pela compra de insumos para a construção de instrumentos contra a Covid19.</t>
  </si>
  <si>
    <t>Solicitação de reembolso pela compra de produtos para a prevençao contra a COVID19, a serem utilizados nos Laboratórios Didáticos.</t>
  </si>
  <si>
    <t>Solicitação de reembolso pela compra de materiais emergenciais para a construção de instrumentos de prevenção à Covid19.</t>
  </si>
  <si>
    <t>Solicitação de reembolso pela compra de insumos emergenciais para a construção de kits para prevencão à Covid19.</t>
  </si>
  <si>
    <t>Reembolso referente a aquisição de itens para pintura de tubos de pvc. O material será utilizado na montagem de equipamentos para desinfecção do ar, com lâmpadas de uv-c, agindo assim na prevenção da contaminação por coronavírus. A montagem será feita pela equipe do laboratório didático do Instituto de Física.</t>
  </si>
  <si>
    <t>RD - Diretor Programas</t>
  </si>
  <si>
    <t>Transposição interna</t>
  </si>
  <si>
    <t>Remanejamento 50071203 / 2020 - Viação Vale do Tietê Ltda Referente SERVICO DE LOCACAO DE VEICULO TERRESTRE NE 278432/2020 - (Nota de Empenho acabou sendo anulado GO 13320) - Ressarcimento do Grupo Básico 43.000. GC 3062</t>
  </si>
  <si>
    <t>DIR-CCIF</t>
  </si>
  <si>
    <t>Eco Comercial e Informática Eireli</t>
  </si>
  <si>
    <t>ANULADO - Aquisição 02 unidades de Disco externo de 2 TB (3,5") Grupo 057 - Projetos Especiais - NE 1150642 / 2020 - DC 56286 /2020 - Processo: 20.1.00029.43.4</t>
  </si>
  <si>
    <t>REMANEJAMENTO 50266969 / 2020 - Estorno do remanejamento nº 202050256327, de 16/06/2020 (fale conosco 200304). Referente GC 3146.</t>
  </si>
  <si>
    <t>Auxilio Financeiro aluno</t>
  </si>
  <si>
    <t>Grupo 057- Projetos Especiais - Remanejamento 50312642 / 2020 da taxa de inscrição aos alunos tiveram o trabalho aceito para a JNIC-2020. Aluna: Chiara Mesquita Cerino Carrillo Le Roux - N. USP 4357691 - IF. NE 3134172/2020 - Processo: 20.1.00257.43.7</t>
  </si>
  <si>
    <t>Vitória Dias de Sousa</t>
  </si>
  <si>
    <t>Apresentação de trabalho no 72 Reunião Anual da SBPC em Natal - RN</t>
  </si>
  <si>
    <t>RD - Julio A. Larrea Jiménez</t>
  </si>
  <si>
    <t>FMT</t>
  </si>
  <si>
    <t>Crystal Viagens e Turismo Ltda</t>
  </si>
  <si>
    <t>Grupo 43.000 - Pagamento de passagens aéreas Fatura 120 para North Carolina State University EUA - Verba USP - UGPN - Prof. Julio Larrea, Valor da Fatura R$ 5.926,13 - diferença (R$ 4.028,83) foi paga conforme GO 13305.</t>
  </si>
  <si>
    <t>Edwards Vácuo Ltda</t>
  </si>
  <si>
    <t>Bomba a ser utilizada em equipamento do Laboratório dos Profs. Julio Larrea e Valentina Martelli - Processo: 20.1.00238.43.2 - DC 112496 NE 02888238/2020</t>
  </si>
  <si>
    <t>Transferência da verba RD Julio Larrea para RORÇ - DFEP (GC 3172) conforme autorização do professor Julio no email enviado no dia 01/09/2020.</t>
  </si>
  <si>
    <t>Julio Larrea</t>
  </si>
  <si>
    <t>Produtos adquiridos para uso imediato na montagem de laboratório, junto ao Depto. de Física Experimental do IFUSP.</t>
  </si>
  <si>
    <t>RD - Diretor USP Eficiente</t>
  </si>
  <si>
    <t>Compacta Comércio e Serviços Ltda</t>
  </si>
  <si>
    <t>Grupo 269 - Aquisição NOTEBOOK 7.500 PONTOS PASSMARK CPU MARK - DC 85227 / 2020 - NE 2074893/2020 Processo: 20.1.203.43.4 - Valor total R$ 3.900,00 - Complemento de Empenho NE 2074907 / 2020 - RINF DIR - GO 13791</t>
  </si>
  <si>
    <t>Imperpluv Impermeabilizações Pintura e Reformas em</t>
  </si>
  <si>
    <t>Impermeabilização de Átrio/Cobertura das Alas 2 e Central do Ed. Principal. DC 83500/2020 - NE 03903613/2020 - Processo:20.1.00200.43.5 - Complemento deste Empenho na GO 13805 - NE 03903621/2020.</t>
  </si>
  <si>
    <t>RI - Elisabeth Mateus Yoshimura</t>
  </si>
  <si>
    <t>FNC-DOS</t>
  </si>
  <si>
    <t>Eliane Maria Pereira do Nascimento - ME</t>
  </si>
  <si>
    <t>NE 490652/2020 - Serviço de produção e impressão de identificador. Laboratório de Dosimetria - FNC. RC 21784/2020 - DC 16500/2020 - Reserva 489980/2020 - Proc. 20.1.64.43.4</t>
  </si>
  <si>
    <t>Nancy Kuniko Umisedo</t>
  </si>
  <si>
    <t>Reembolso referente a compra de cartucho de toner para impressora. Por ser de modelo antigo, esse material só é encontrado em poucas lojas, não sendo possível manter estoque.</t>
  </si>
  <si>
    <t>Reserva Pregão</t>
  </si>
  <si>
    <t>Pregão Fracassado - Aquisição de Leitor de Termoluminescencia - Requisição 40215 - DC 44423/2020 - Documento da Reserva 1110896/2020</t>
  </si>
  <si>
    <t>TEC3GEOTECNOLOGIAS INOVATIVAS LTDA</t>
  </si>
  <si>
    <t>Aquisição Leitor Termoluminescência - NE 04342836/2020 - DC 182001/2020 - Processo: 20.1.00321.43.7 - GO 14175 e GC 3226</t>
  </si>
  <si>
    <t>Reembolso em nome de Nancy K. Umisedo, num USP 1531342, referente à compra de baterias de nobreak. Compra efetuada em caráter emergencial para recondicionamento de equipamento.</t>
  </si>
  <si>
    <t>RORÇ - DFMT - Depto. Física dos Materiais e Mecânica</t>
  </si>
  <si>
    <t>(ECT) Empresa Brasileira de Correios e Telégrafos</t>
  </si>
  <si>
    <t>Envio de uma encomenda na modalidade SEDEX (com AR). Remetente: Prof. Dr. Luiz Carlos Camargo Miranda Nagamine. Destinatário:Dr. Ênio Lima Júnior. Rua Tânia Regina dos Santos, 36, Florianópolis, SC, CEP 88067-425 - (Nº.Objeto:OD701960459br)</t>
  </si>
  <si>
    <t>Envio de uma correspondência na modalidade registrada e com AR. Remetente: Sandra Regina Ribeiro Rodrigues (Prof. Dr. Antonio Domingues dos Santos). Destinatário: CNPEM - Prof. Dr. Adalberto Fazzio (At. Sra. Elisabeth de Oliveira). Rua Giuseppe Máximo Scolfaro, 10.000. Bairro: Polo II de Alta Tecnologia. CEP 13083-970. Campinas, SP.- (Nº.Objeto:JU460433234br)</t>
  </si>
  <si>
    <t>Almoxarifado</t>
  </si>
  <si>
    <t>Requisição de Almoxarifado</t>
  </si>
  <si>
    <t>Destinatário: Lydia Mair International Office at LMU Munich - Geschwister-Scholl-Platz (Alemanha)- 805539 - Munich/Germany Remetente: Prof. Dr. Julio Antonio Larrea Jiménez - (Nº.Objeto:EB127044422br)</t>
  </si>
  <si>
    <t>Encaminhamento de uma correspondência na modalidade SEDEX-AR. Remetente: Profa. Marilia Junqueira Caldas. Destinatário: Fundação de Apoio à Física e à Química de São Carlos - FAFQ Endereço: Rua Princesa Isabel, 25 - Jardim Paraíso - CEP 13561-140, São Carlos - SP - A/C Fernanda/Priscila - (Nº.Objeto:DV777001151br)</t>
  </si>
  <si>
    <t>Envio de uma correspondência na modalidade registrada e com AR. Remetente: Sandra Regina Ribeiro Rodrigues (Prof. Dr. Antonio Domingues dos Santos). Destinatário: CNPEM - Prof. Dr. Adalberto Fazzio (At. Sra. Elisabeth de Oliveira). Rua Giuseppe Máximo Scolfaro, 10.000. Bairro: Polo II de Alta Tecnologia. CEP 13083-970. Campinas, SP. - (Nº.Objeto:JU460439016br)</t>
  </si>
  <si>
    <t>Requisição do Almoxarifado</t>
  </si>
  <si>
    <t>SEDEX - CAPES - Setor Bancário Norte, Quadra 2, Bloco L, Lote 06, 2º andar - CEP. 70040-020 - DF - (Nº.Objeto:JU460435062br)</t>
  </si>
  <si>
    <t>Almoxrifado</t>
  </si>
  <si>
    <t>Fechamento do exercício</t>
  </si>
  <si>
    <t>Recolhimento fechamento do Exercício 2020</t>
  </si>
  <si>
    <t>RD - Ewout Ter Haar</t>
  </si>
  <si>
    <t>Crystal Viagens e Turismo e Eventos Ltda.</t>
  </si>
  <si>
    <t>pagamento de contrato de passagem aérea - Prof. Ewout Ter Harr - RC 88773.</t>
  </si>
  <si>
    <t>Itopro Instalação e Manutenção de Ar Condicionado</t>
  </si>
  <si>
    <t>SERVICO DE MANUTENCAO EM EQUIPAMENTO CONDICIONADOR DE AR - NE 03521338/2020 - Grupo 404 - Projetos Especiais - Grad</t>
  </si>
  <si>
    <t>RI - Fuad Daher Saad</t>
  </si>
  <si>
    <t>Fuad Daher Saad</t>
  </si>
  <si>
    <t>Aquisição de produtos para montar experimentos Show de Física.</t>
  </si>
  <si>
    <t>Reembolso para o Prof. Fuad Daher Saad, referente à compra imediata de diversos materiais, conforme notas fiscais, para utilização na confecção de experimentos junto ao Laboratório de Demonstrações deste Instituto.</t>
  </si>
  <si>
    <t>Reembolso para o Prof. Fuad Daher Saad, referente à compra imediata de diversos materiais, conforme notas fiscais, para utilização na secretaria do Show de Física deste Instituto.</t>
  </si>
  <si>
    <t>RD - Henrique Melo Jorge Barbosa</t>
  </si>
  <si>
    <t>FAP</t>
  </si>
  <si>
    <t>Fernando Gonçalves Morais</t>
  </si>
  <si>
    <t>Pgto Diária N° 202000030 - Destino: La Paz/-Bolívia Convênio: 0 Saida Prevista: 04/02/2020 - 00:01 Término Prevista: 08/02/2020 - 23:59 Diárias Internacionais: 5 - Finalidade da Diária Ir à estação Chacaltaya, Bolívia de 3 a 8 de fevereiro de 2020 para Calibrar o Instrumento do IFUSP, Aerosol Chemical Speciator Monitor (ACSM, Aerodyne Res. Inc.,). Complemento do valor nas GOs 13682 e 13684 Valor total = R$ 6.223,88</t>
  </si>
  <si>
    <t>RD - Jose Fernandes Diniz Chubaci</t>
  </si>
  <si>
    <t>FNC</t>
  </si>
  <si>
    <t>Antonio Ferreira da Silva</t>
  </si>
  <si>
    <t>Professor visitante da Universidade Federal da Bahia a fim de colaborar com o Prof. José F. D. Chubaci De 01/02/2020 a 31/01/2021 - Processo: 19.1.971.43.0</t>
  </si>
  <si>
    <t>Crystal Viagens</t>
  </si>
  <si>
    <t>Referente a compra de passagem aérea em nome de Prof. Antônio Ferreira da Silva.</t>
  </si>
  <si>
    <t>RD - Manfredo H. Tabacniks</t>
  </si>
  <si>
    <t>Refrishopping Comércio e Serviços em Refrigeração</t>
  </si>
  <si>
    <t>Conserto de ar condicionado, instalado no LAMFI (patrimônio 043-22725).</t>
  </si>
  <si>
    <t>RI - Santander - Gabriel Teixeira Landi</t>
  </si>
  <si>
    <t>Transferido para RI - Convênio Vencido - GC 3036</t>
  </si>
  <si>
    <t>RORÇ - DFAP - Depto. Física Aplicada</t>
  </si>
  <si>
    <t>Envio de SEDEX, a pedido do Prof. Henrique Barbosa para Prof. Cleo Quaresma - Anannindema, PA (CEP 67033-000) - (Nº.Objeto:OD702070405br)</t>
  </si>
  <si>
    <t>Sedex a pedido do Prof.Iberê Caldas para FAPESP (05468-901) - (Objeto:OD701960462br)</t>
  </si>
  <si>
    <t>Envio de correspondência via SEDEX, a pedido do Prof.Paulo Artaxo, para UFMT - 78060-900- Cuiabá, MT - (Nº.Objeto:OD363304678br)</t>
  </si>
  <si>
    <t>Sedex, a pedido do Prof. Henrique Barbosa, para Sra. ALessandra Lobão - CGPDI - 12630-000 Cachoeira Paulista, SP - (Nº.Objeto:OD363306444br)</t>
  </si>
  <si>
    <t>EMS, a pedido do Prof. Henrique Barbosa para Prof. Boris Barja Gonzalez - 6210427 - Punta Arenas, Chile. - (Nº.Objeto:EB127045365br)</t>
  </si>
  <si>
    <t>SEDEX a pedido do Prof. José Helder Facundo Severo para FAPESP - 05468-901 - São Paulo, SP - (Nº.Objeto:OD701440419br)</t>
  </si>
  <si>
    <t>Valdemir Elias da Silva</t>
  </si>
  <si>
    <t>Reembolso ao funcionário Valdemir Elias da Silva, pelo pagamento do Cupom Fiscal 2324, Oswaldo Ricardo da Silva Junior, referente compra de uma bomba, em caráter emergencial, para uso imediato no tanque existente no Ed. Basílio Jafet. Esse equipamento será pago pelos departamentos FEP e FAP em iguais proporções.</t>
  </si>
  <si>
    <t>Elza da Silva</t>
  </si>
  <si>
    <t>Itens para a Reunião de Conselho DFAP</t>
  </si>
  <si>
    <t>a A pedido do Profº Iberê L. Caldas envio de Carta registrada para CAPES - Brasília/DF cep:70040-020 - (Nº.Objeto:JU460435062br)</t>
  </si>
  <si>
    <t>P.R.A.PISOS, RASPAGEM E APLICAÇÃO</t>
  </si>
  <si>
    <t>Conserto emergencial do piso da sala 224A/BJ (raspagem, reposição de tacos danificados, aplicação de cascolac). Realocação de docentes DFAP com futuras contratações.</t>
  </si>
  <si>
    <t>Aquisição de 02 "Limpa Contato", para uso no DFAP.</t>
  </si>
  <si>
    <t>CORREIOS</t>
  </si>
  <si>
    <t>Correspondência registrada, solicitada pelo Profº Alexandre Correia, p/ o Centro Polar e Climático/Porto Alegre/RS.</t>
  </si>
  <si>
    <t>Não</t>
  </si>
  <si>
    <t>Indumed Com. de Import. e Export. de Prod. Medicos</t>
  </si>
  <si>
    <t>ADiantamento - Aquisição de Eletrodo Adulto (peça única) com sensor de RCP para uso imediato do laboratorios de filmes Finos do DEpto. FAP - Profa. Maria Cecília Salvadori.</t>
  </si>
  <si>
    <t>Naty Flex Comércio de Móveis para Escritório Eire</t>
  </si>
  <si>
    <t>Aquisição de cadeiras para o Departamento de Física Aplicada - Processo 20.1.00206.43.3 - NE 2457911 e NE 2457920</t>
  </si>
  <si>
    <t>A.H.D GONÇALVES COMERCIAL</t>
  </si>
  <si>
    <t>Aquisição emergencial de 04 memória 08GB DDR3 1600 DESK, para melhorias em micros do DFAP. Nota Fiscal 1955 de 10/julho/20.</t>
  </si>
  <si>
    <t>Bite &amp; Byte Com. e Assessoria de Informática</t>
  </si>
  <si>
    <t>Compra emergencial de 03 HD SSD 480 Gb Adata ASU630SS-480GQ-R, para rotinas do DFAP.</t>
  </si>
  <si>
    <t>JOSÉ ROBERTO DOS SANTOS - CHAVEIRO</t>
  </si>
  <si>
    <t>Conserto emergencial da fechadura da sala 3052/Laboratório - Ala II - Sala da Profª Valéria S. Dias.</t>
  </si>
  <si>
    <t>Ref. SERVIÇO DE INSTALACAO/MONTAGEM EQUIPAMENTO CONDICIONADOR DE AR - NE 03521354/2020 - Desp. Manut. Predial - Contrapartida GO 14016 e GC 3190.</t>
  </si>
  <si>
    <t>Aquisição CONDICIONADOR DE AR NE 03521362/2020 - Processo: 20.1.00275.43.5</t>
  </si>
  <si>
    <t>ITOPRO Instalacao e Manutencao de Ar Condicionado</t>
  </si>
  <si>
    <t>NE.03601498 - Conserto de aparelho de ar condicionado da sala do Prof. Ricardo Galvão - RC 123374 - DC 150215.</t>
  </si>
  <si>
    <t>Remanejamento N° 2020 50397761 - Complemento de valor de informática para Aquisição Notebook - NOTA DE EMPENHO 3621421/2020 - GC 3209</t>
  </si>
  <si>
    <t>Envio de Prestação de Contas à FAPESP cep: 05468-901 - do Profº Iberê L. Caldas (registrada).(N.Objeto:OD786264615br)</t>
  </si>
  <si>
    <t>Carta registrada à FAPESP - Prestação de Contas Projeto 2014/20107-7 (Profª ROSANGELA ITRI) - (Nº.Objeto:OD786285394br)</t>
  </si>
  <si>
    <t>RD - Marcia Almeida Rizzutto</t>
  </si>
  <si>
    <t>Marcia de Almeida Rizzutto</t>
  </si>
  <si>
    <t>Pgto Diária N° 201900149 - Destino: Ribeirão Preto/SP-Brasil - Saída Prevista: 05/11/2019 - 6:00 - Término Prevista: 06/11/2019 - 13:00 Diárias Nacionais: Completa - Finalidade da Diária: participar da XVIII Semana de Física da FFCLRP/USP</t>
  </si>
  <si>
    <t>RI - José F D Chubaci</t>
  </si>
  <si>
    <t>Sec Figueiredo Ltda EPP</t>
  </si>
  <si>
    <t>Serviço de despacho aduaneiro referente a NE.05160826 - aquisição de bomba de alto vácuo turbomolecular - RC 164882 - DC 82886 - importação. Processo: 19.1.00261.43.2 - NE 119792/2020</t>
  </si>
  <si>
    <t>Veeco Process Equipment Inc</t>
  </si>
  <si>
    <t>Pagamento indenizatório referente a serviços de manutenção em peça enviada à fabricante para testes e reparos Serviço de manutenção de fonte Iônica - importação NE 929050 - Processo: 19.1.983.43.8</t>
  </si>
  <si>
    <t>Banco do Brasil</t>
  </si>
  <si>
    <t>NE.01390457 - Pagamento indenizatório referente a serviço de manutenção em peça enviada à fabricante para teste e reparos.</t>
  </si>
  <si>
    <t>NE 2011638/2020 complementar a NE 971320/2019 - referente a liberação de equipamento na Aduana - Processo: 18.1.880.43.3</t>
  </si>
  <si>
    <t>Edwards Vaccum</t>
  </si>
  <si>
    <t>NE 2192993 / 2020 - Referente ao Complemento da NE 5160826/2019 - GO 12077 / 2019 - devido variação cambial - aquisição de bomba de alto vácuo turbomolecular - RC 164882 - DC 82886 - importação.</t>
  </si>
  <si>
    <t>NE 02193230/2020 - Pagamento de despesas e tarifas de importação ref. DC 82886/2019 - NE 5160826/2019 e NE 2192993/2020 - Ref. GO 13806</t>
  </si>
  <si>
    <t>HORIBA INSTRUMENTS BRASIL LTDA</t>
  </si>
  <si>
    <t>NE.04060180 - Serviço de manutenção espectrofluorímetro - DC 176001/2020 - Despesa lançada na Manutenção Predial GO 14144 Contrapartida GC 3219</t>
  </si>
  <si>
    <t>NE.04059972 / 04059980 - Serviço de manutenção de bomba de vácuo tipo scroll XDS35l com substituição dos acessórios de vedação e passagem de ar (bellows). - Prof. Chubaci - Contrapartida - GO 14146 e GC 3220</t>
  </si>
  <si>
    <t>RD - Mikiya Muramatsu</t>
  </si>
  <si>
    <t>FGE</t>
  </si>
  <si>
    <t>Mikiya Muramatsu</t>
  </si>
  <si>
    <t>Aquisição de produtos, para uso imediato na confecção de experimentos, em conjunto com a Sra.Profa.Dra.Valeria de Marco, da Geografia - USP, cujo projeto é com 5 escolas da Barra do Turvo -SP, no programa "Aprender na Comunidade", em colaboração na parte de Ensino de Ciências na construção de lunetas com cano de PVC.( lentes e canos PVC).</t>
  </si>
  <si>
    <t>Dioptro Óptica de Precisão Ltda - ME</t>
  </si>
  <si>
    <t>Aquisição de Lentes, para uso imediato na confecção de experimentos, em conjunto com a Sra.Profa.Dra.Valeria de Marco, da Geografia - USP, cujo projeto é com 5 escolas da Barra do Turvo -SP, no programa "Aprender na Comunidade", em colaboração na parte de Ensino de Ciências na construção de lunetas com cano de PVC.( lentes e canos PVC).</t>
  </si>
  <si>
    <t>Aquisição de cartucho de toner e papel sulfite para uso imediato na confecção de experimentos, em conjunto com a Sra.Profa.Dra.Valeria de Marco, da Geografia - USP, cujo projeto é com 5 escolas da Barra do Turvo -SP, no programa "Aprender na Comunidade", em colaboração na parte de Ensino de Ciências.</t>
  </si>
  <si>
    <t>Grupo 4040 - Remanejamento N° 2020 50370162 - Devolução de saldo não gasto ref. o Remanejamento 50347225 / 2020</t>
  </si>
  <si>
    <t>RORÇ - DFNC - Depto. Física Nuclear</t>
  </si>
  <si>
    <t>Queller Informática e Com. Ltda</t>
  </si>
  <si>
    <t>Aquisição de uma bateria para No Break de uso da secretaria do FNC, conforme DANFE 1531 - do fornecedor em anexo.</t>
  </si>
  <si>
    <t>Anelk Com. de Papeis e Plásticos Ind. Ltda.</t>
  </si>
  <si>
    <t>Aquisição de lençol guarnital a ser utilizado na confecção de guarnições e diversos para o Lab. Pelletron</t>
  </si>
  <si>
    <t>Antonio Carlos Tromba</t>
  </si>
  <si>
    <t>Reembolso de despesas referente à confecção de cópia de chaves do laboratório de alvos, do Departamento de Física Nuclear.</t>
  </si>
  <si>
    <t>Antonio Aparecido de Souza - ME</t>
  </si>
  <si>
    <t>Despesas com serviço de chaveiro (troca de segredos e copias de chaves), conforme comprovante anexo.</t>
  </si>
  <si>
    <t>Dmitri M. Guitman</t>
  </si>
  <si>
    <t>Correspondencia SEDEX para FAPESP: Rua nPio XI, 1500</t>
  </si>
  <si>
    <t>Enviar sedex para: Prof. Dr. Francisco C.A da Silva CASEC - Inst. de Radiologia e Dosimetria - IRD Av. Salvador Allende, S/Nº - Barra da Tijuca CEP. 22783-127 - Rio de janeiro - RJ - (Nº.Objeto:OD702070388br)</t>
  </si>
  <si>
    <t>Envio de SEDEX para: Prof. Dr. Roberto Meigikos UFF - Universidade Federal Fluminense Av. General Milton Tavares de Souza, S/Nº Gragoatá - Niteroi - Rio de Janeiro CEP . 24210-346 - (NºObjeto:OD702070391br)</t>
  </si>
  <si>
    <t>Gilda Galvão</t>
  </si>
  <si>
    <t>Reembolso referente a aquisição de agenda 2020 para uso na secretaria do FNC.</t>
  </si>
  <si>
    <t>Antonio Aparecido de Souza ME</t>
  </si>
  <si>
    <t>Confecção de carimbo automático a ser utilizado no Lab. Dosimetria do FNC, conforme NFS-e 7149 do fornecedor em anexo.</t>
  </si>
  <si>
    <t>ECT - Empresa Brasileira de Correios e Telegráfos</t>
  </si>
  <si>
    <t>Enviar Sedex para: CNPq –SEINF - SHIS QI 01, Conj. B, Bl. A, Sl. 07 - Edifício Santos Dumont Lago Sul, Brasília - DF - 71.605-001 - A/C: Eliane dos Santos Silva - Serviço de Infraestrutura e Patrimônio - OD363308745br</t>
  </si>
  <si>
    <t>ENVIAR SEDEX PARA: ÁREA COMERCIAL - Av. Prof. Lineu Prestes, 2.242 - Cidade Universitária - SP - SP - CEP.: 05508-000 - (Nº.Objeto:OD702005866br)</t>
  </si>
  <si>
    <t>SEDEX PARA: CASEC - INST.DE RAD.E DOSIMETRIA - IRD - Av. Salvador Allende, s/n - Barra da Tijuca - CEP.: 22.783-127 - RJ - RJ - (NºObjeto:OD577134395br)</t>
  </si>
  <si>
    <t>Empresa Brasileira de Correios e Telégrafos</t>
  </si>
  <si>
    <t>Sedex para: Sapra Landauer - A/C Yvone Mascarenhas Rua Cid Silva César, 600 13562-900 São Carlos - SP - (Nº.Objeto:OD667005261br)</t>
  </si>
  <si>
    <t>Mixpel Distribuidora - EIRELI</t>
  </si>
  <si>
    <t>NE.01114999 - Pregão - compra de livros atas - RC 67229 - DC 31178.</t>
  </si>
  <si>
    <t>RD - Nilberto Heder Medina</t>
  </si>
  <si>
    <t>Nilberto Heder Medina</t>
  </si>
  <si>
    <t>Pagamento referente a taxa de visto para conferência - UGPN Annual Conference 2020 - conforme ofício AUCANI-06.2020, anexo.</t>
  </si>
  <si>
    <t>Passagem aérea internacional para participação no UGPN - Fatura 825</t>
  </si>
  <si>
    <t>RD - Vivendo a USP Prog Aprender na Comunidade</t>
  </si>
  <si>
    <t>Monitores Bolsistas</t>
  </si>
  <si>
    <t>Pgto Monitores bolsistas - Grupo: 404 - Projetos Especiais de Graduação - Programa aprender na comunidade - Processo: 19.1.566.43.8 - NE 0400262/2020 - Obs. Valor total R$ 11.200,00 menos Valor anulado parcialmente R$ 1.600,00 = R$ 9.600,00</t>
  </si>
  <si>
    <t>REMANEJAMENTO 50166301 / 2020 - Grupo 404 - Projetos Especiais - Graduação - Ressarcimento de grupo orçamentário, em virtude de pagamento de bolsas do edital "Programa Aprender na Comunidade" (fale conosco 197308). Devido a Devolução da Economia Orçamentária ter ocorrido no dia 30/01/2020, não foi possível pagar com o recurso recebido 4 monitores do projeto que trabalharam no mês de Janeiro de 2020, por este motivo o Diretor pagou com recursos do Orçamento do Grupo Básico 43.000 essa despesa. Contrapartida GC 3117</t>
  </si>
  <si>
    <t>RORÇ - Diretoria</t>
  </si>
  <si>
    <t>ATF-COMPRAS</t>
  </si>
  <si>
    <t>Queller Informática &amp; Comercio Ltda - ME</t>
  </si>
  <si>
    <t>Adiantamento - aquisição de cartuchos de tinta para impressora para uso do setor de compras.</t>
  </si>
  <si>
    <t>David Barg Filho</t>
  </si>
  <si>
    <t>Aquisição de materiais antifurto para serem instalados nas salas de aula do IF, garantindo que o os controles remotos dos projetos de vídeo não sejam furtados ou levados para outras dependências.</t>
  </si>
  <si>
    <t>JT Publicidade Comunicação e Assessoria Eireli</t>
  </si>
  <si>
    <t>Publicação, em jornal, do Edital TP 01/2020</t>
  </si>
  <si>
    <t>Edurdo Ureshino</t>
  </si>
  <si>
    <t>Utilização emergencial para troca de chave de boia da caixa d'água do Edifício Principal Ala 2.</t>
  </si>
  <si>
    <t>Utilização emergencial da troca da chave de boia do reservatório do Edifício Principal Ala 2 (reservatório norte). (01 chave de boia de 11/2"; 01 fita veda rosca; 02 bucha de redução de 2 x 11/2")</t>
  </si>
  <si>
    <t>Pagamento de envio de 3 correspondências via SEDEX - 1º Fortaleza - CEP:60320-630 - (Nº.Objeto:OD701956967br) 2º Goiãnia - CEP:74280-210 - (Nº.Objeto:OD702071074br) 3º S.Paulo - cep:54090-002 - (Nº.Objeto:OD702071065br)</t>
  </si>
  <si>
    <t>Sueli Lima</t>
  </si>
  <si>
    <t>Reembolso no valor de R$ 90,94 (noventa reais e noventa e quatro centavos), referente a compra de biscoitos diversos e de açucares, para reuniões da Diretoria, conforme nota fiscal anexa.</t>
  </si>
  <si>
    <t>ATA-EXPEDIENTE</t>
  </si>
  <si>
    <t>Larbak Soluções Empresariais Eireli - ME</t>
  </si>
  <si>
    <t>NE 00277010/2020 - Compra de caixas de arquivo morto (400 unidades) para Assistência Técnica Administrativa (Seção de Expediente e Protocolo). Pregão Eletrônico - RC 552548/2019 - DC 235682/2019. Proc. 2019.1.961.43.4</t>
  </si>
  <si>
    <t>Simpress Comércio, Locação e Serviços S/A</t>
  </si>
  <si>
    <t>NE.00081540 - Contrato de Serviços de Impressão e Reprografia Corporativa - Exercício 2020 - Contrato 01/2018 - RUSP.</t>
  </si>
  <si>
    <t>Desintec Serviços Técnicos Ltda</t>
  </si>
  <si>
    <t>NE.00081922/2020 - Terceiro Termo Aditivo de Contrato de Serviços de Dedetização - Exercício 2020.</t>
  </si>
  <si>
    <t>Reitoria - Estagiários</t>
  </si>
  <si>
    <t>Solicitação: 1222/2019 Remanejamentos 50226940/2020 e 50231243/2020 - Setor: Seção Técnica de Informática Solicitante: 3061449-1 Antonio Carlos Hernandes Valor da Bolsa: 682,49 Previsão Orçamentária: 4.094,94 + 1.584,00 (auxílio transporte) Duração: 6 meses Jornada: 20 Horas Doc. Mov. Verba: 202000090050 Processo: 18.1.1208.43.7 Aluno: 10830478 - Carlos Henrique Camillo da Silva Data de Cadastro: 19/02/2020 10:15</t>
  </si>
  <si>
    <t>DIR-CCEX</t>
  </si>
  <si>
    <t>Remanejamento N° 2020 50095544 - Solicitação: 13/2020 Setor: Serviço Técnico de Comunicação, Pesquisa e Cultura e Extensão Solicitante: 3472142-1 Maria Luísa Pestilla Tippi Valor da Bolsa: 1.025,15 Previsão Orçamentária: 12.301,80 + 3.096,00 (auxílio transporte) Duração: 12 meses Jornada: 30 Horas Doc. Mov. Verba: 202000090514 Processo: 19.1.1096.43.5 Aluno: 9897049 - Leticia Lanza de Oliveira Data de Cadastro: 05/02/2020 09:51 - Remanejamento N° 2020 50141120 - Complementação R$ 72,00 de recurso para estágio do aluno Leticia Lanza de Oliveira. Referente à solicitação 13/2020</t>
  </si>
  <si>
    <t>Solicitação: 14/2020 - Remanejamento N° 2020 50161580 - Setor: Serviço Técnico de Comunicação, Pesquisa e Cultura e Extensão Solicitante: 3472142-1 Maria Luísa Pestilla Tippi Valor da Bolsa: 1.025,15 Previsão Orçamentária: 6.150,90 + 1.548,00 (auxílio transporte) Duração: 6 meses Jornada: 30 Horas Doc. Mov. Verba: 202000090654 Processo: 19.1.1095.43.9 Aluno: 11237961 - Felipe Pereira Alonso Data de Cadastro: 18/02/2020 02:20</t>
  </si>
  <si>
    <t>Empresa Brasileira de Correios e Telégrafos - EBCT</t>
  </si>
  <si>
    <t>NE.00096369 - "Contrato de Serviços de Correio - Exercício 2020" - GC 2972 - Ajuste.</t>
  </si>
  <si>
    <t>Anulado devido ao fechamento do Exercício 2020 - Contrato de serviços de despachante aduaneiro - Exercício 2020</t>
  </si>
  <si>
    <t>NOG Comércio de Brindes Eireli</t>
  </si>
  <si>
    <t>Aquisição de canecas plasticas para uso no Curso de Verão.</t>
  </si>
  <si>
    <t>AAA-CPG</t>
  </si>
  <si>
    <t>envio de 2 correspondências via Sedex: -Universidade Federal de Goiás, em Goiânia - PAULA HOMEM DE MELLO (CEP 74690-900) - (Nº.Objeto:OD363301124br) -Universidade Federal do ABC, em Santo André, SP - MARCOS ANTONIO DE CASTRO (CEP: 09210-580)- Nº.Objeto:OD363301124BR)</t>
  </si>
  <si>
    <t>Cecil Chow Robilotta</t>
  </si>
  <si>
    <t>reembolso do cupom fiscal 038145 - ref. compra de material para o Lab. de Demonstração.</t>
  </si>
  <si>
    <t>Rafael Medeiros da Silva</t>
  </si>
  <si>
    <t>Destino: Campinas/SP-Brasil - Saida Prevista: 28/11/2019 - 08:30 Término Prevista: 28/11/2019 - 18:00 Diárias Nacionais: Completas: 0 - Simples: 1 - Finalidade da Diária: Levar a professora Lucy Vitoria , para participar de uma reunião no instituto de Física da Unicamp em Campinas. Despesa de exercício anterior.</t>
  </si>
  <si>
    <t>Eduardo Ureshino</t>
  </si>
  <si>
    <t>Compra de cabo flexível solic. 3/2020, grelha de águas pluviais (p BJF), lâmpada 12w 15/2020, caixa+tomada de sobrepor para o lab. 107 BJF</t>
  </si>
  <si>
    <t>Docentes de mentoria referente ao segundo semestre de 2019 - GC 2965, 2966, 2967 e 2968</t>
  </si>
  <si>
    <t>Sifão, filtro e mangueira</t>
  </si>
  <si>
    <t>Transposição Interna</t>
  </si>
  <si>
    <t>Ref a contrato de combustível - GC 2971 - Ajuste.</t>
  </si>
  <si>
    <t>Contrato de Intermediação e Agenciamento de Transporte de Passageiro – Exercício 2020 - GC 2974 - Ajuste.</t>
  </si>
  <si>
    <t>Correios</t>
  </si>
  <si>
    <t>Envio de 2 correspondências por Sedex para a UNESP São Paulo (CEP 01140-070)-(Nº.Objeto:OD701962361br) para a UNICAMP (CEP 13083-859)-(Nº.Objeto:OD701962375br)</t>
  </si>
  <si>
    <t>Viação Vale do Tietê Ltda</t>
  </si>
  <si>
    <t>Anulado - NE 00278432/2020 - Locação de ônibus p/Labor Nac de Luz Síncrotron - Campinas-SP - Semana de Recepção de Calouros - RC 2473/2020 - DC 7455/2020. Proc. 20.1.20.43.7 - Anulado a pedido do Diretor.</t>
  </si>
  <si>
    <t>Renata Cristian Mattar Bonato</t>
  </si>
  <si>
    <t>Aquisição de teclado e mouse para uso imediato no CCIFUSP.</t>
  </si>
  <si>
    <t>AAA-CPG-I</t>
  </si>
  <si>
    <t>Solicito envio via sedex de exemplar para banca aos Professores:- Prof. Dr. Ivanildo Amaro de Araújo, CEP: 22020010 - (Nº.Objeto:OD363308975br) Maurício Urban Kleinke, CEP:13.083.859 - (Nº.Objeto:OD363308989br)</t>
  </si>
  <si>
    <t>Transferência referente ao saldo do Exercício Anterior do Grupo Básico para os Recursos Docentes - Saldo recolhido em 2019 e que foi devolvido como USP Eficiente em 2020.</t>
  </si>
  <si>
    <t>Créditos CPG - Divida/Proex 2019 - GC 3040</t>
  </si>
  <si>
    <t>Instituto de Matemática e Estatística</t>
  </si>
  <si>
    <t>Ref. serviços gráficos executados durante os meses de outubro, novembro e dezembro de 2019. Remanejamento N° 2020 50058908.</t>
  </si>
  <si>
    <t>Sabor da Vitória Com. Ind. de Alimentos e Eventos</t>
  </si>
  <si>
    <t>NE.00299952/2020 - Ata Registro de Preços - Serviço de buffet - Semana de Recepção aos Calouros - RC 28010/2020 - DC 2607/2020 - Reserva 299820/2020 - Proc. 20.1.004.43.1</t>
  </si>
  <si>
    <t>NE.00115789 Internacionais GO 13283 e NE.00115754 Nacionais GO 13282- "Contrato de Agenciamento de Passagens Aéreas Internacionais - Exercício 2020".</t>
  </si>
  <si>
    <t>São Locação Venda de Máquinas de Café Limitada</t>
  </si>
  <si>
    <t>Compra de 10 pacotes de café em grão, para máquina da Diretoria</t>
  </si>
  <si>
    <t>ATF</t>
  </si>
  <si>
    <t>Naypi Serviços de Despachos Ltda.</t>
  </si>
  <si>
    <t>Pagamento da despachante para renovação das licenças junto a polícia civil.</t>
  </si>
  <si>
    <t>Reembolso referente a compra de Cola PB-QLT-Poliuretano para o conserto do farol da Van - DJP:5640.</t>
  </si>
  <si>
    <t>Chaveiro goiás</t>
  </si>
  <si>
    <t>Adiantamento - aquisição de serviço de chaveiro para produção de cópia de chave para o setor de limpeza.</t>
  </si>
  <si>
    <t>ATF-CONV</t>
  </si>
  <si>
    <t>Adiantamento - Aquisição de serviço de chaveiro para confecção de carimbos para a seção de conv~enios</t>
  </si>
  <si>
    <t>Adiantamento - aquisição de serviço de confecção de carimbos para serem usados na CPGI.</t>
  </si>
  <si>
    <t>Adiantamento - aquisição de serviço de chaveiro para produção de cópiia de chave da copa da ATF para o funcionário Alexandre Negri.</t>
  </si>
  <si>
    <t>Gasto no 19º USP-Escola, Notas fiscais nº 21591 - Leroy Merlin e 8570 -BR5 Comercio de Alumínio Eireli Cursos : - Física Moderna para alunos do ensino fundamental - Física dos instrumentos musicais</t>
  </si>
  <si>
    <t>Envio de uma correspondência via Sedex para: Djalma Rosa Mendes Jr. Universidade Federal Fluminense (CEP: 24210-346) - (Nº.Objeto:OD363307351br)</t>
  </si>
  <si>
    <t>Envio de 2 correspondências via Sedex tradicional para a Alex Gomes - UFABC - Santo André/SP (CEP: 09210-580)- (Nº.Objeto:OD363307348br) José Roberto S.Nascimento - Universidade Federal da Paraíba/PB (CEP: 58051-090)- (Nº.Objeto:OD363307334br)</t>
  </si>
  <si>
    <t>Correspondência via carta registrada com A/R,para RAS - Rua Rosa dos Ventos,159-Vila Nova Cachoeirinha -cep:02612-000-SP - (Nº.Objeto:JU460435495br)</t>
  </si>
  <si>
    <t>Correspondência via carta registrada com A/R,para Igor Queiroz - rua Palmeira das Bermudas nº 737 - Jardim Ipê Cep-08161-160-SP - (Nº.Objeto:JU460435500br)</t>
  </si>
  <si>
    <t>Envio via sedex de exemplar de defesa para os professores: - Stefannie de Sá Ibraim, Mariana - MG CEP: 35420-000 - (Nº.Objeto:OD363307325br) - Danusa Munford, S.André/SP CEP: 09210-580 - (Nº.Objeto:OD363307317br)</t>
  </si>
  <si>
    <t>ATA-GRAF</t>
  </si>
  <si>
    <t>Ref. locação da máquina durante os meses de outubro, novembro e dezembro de 2019 - Remanejamento N° 2020 50087126</t>
  </si>
  <si>
    <t>Ana Karoline Ormeni Gaspar - ME</t>
  </si>
  <si>
    <t>NEO 00372404, 003742412 e 00372420/2020 - Compra de materiais e utensílios de limpeza. RC 597355/2020 - DC 8095/2020. Proc. 2020.1.22.43.0</t>
  </si>
  <si>
    <t>DIR-CPESQ</t>
  </si>
  <si>
    <t>Amelia Aparecida Ferrari Genova</t>
  </si>
  <si>
    <t>Compras de produtos (crachás e pastas) a serem utilizadas no Curso de Verão 2020.</t>
  </si>
  <si>
    <t>Cobrir despesa de ajuda de custo a colaborador eventual GOs 13395, 13394, 13393 e 13392 - RD Curso de Verão GC 3083</t>
  </si>
  <si>
    <t>Prof. Mikyia Muramatsu</t>
  </si>
  <si>
    <t>Material adquirido para o Curso de Física Moderna para Ensino Fundamental - 19o. Encontro USP-Escola de 13 a 17 de janeiro de 2020.</t>
  </si>
  <si>
    <t>Remanejamento N° 2020 50141147- Solicitação: 154/2020 Setor: Seção Técnica de Informática Solicitante: 3061449-1 Antonio Carlos Hernandes Valor da Bolsa: 682,49 Previsão Orçamentária: 8.189,88 + 3.168,00 (auxílio transporte) Duração: 12 meses Jornada: 20 Horas Doc. Mov. Verba: 202000400556 Processo: 19.1.164.43.7 Aluno: 9774240 - Bruno Prates Data de Cadastro: 19/02/2020 15:28</t>
  </si>
  <si>
    <t>REMANEJAMENTO 50088386 / 2020 - Remanejamento referente à requisição de material 202000041319 - Bobina de papel para relógio de ponto</t>
  </si>
  <si>
    <t>REMANEJAMENTO 50090526 / 2020 - Reembolso referente ao INSS recolhimento centralizado pelo Sistema de Pagamentos de Serviços, Prestador e Tomador - período outubro a dezembro/2019.</t>
  </si>
  <si>
    <t>Envio de exemplar de qualificação da aluna Giuliana via sedex para o Prof. Francisco Rômulo Monte Ferreira, CEP: 21.941.590 - (Nº.Objeto:OD363307731br)</t>
  </si>
  <si>
    <t>Carlos Roberto Marques</t>
  </si>
  <si>
    <t>Aquisição de materiais, para uso imediato (madeiras) para fechamento e ajustes de bancada, junto ao Laboratório de Demonstrações do IF.</t>
  </si>
  <si>
    <t>Solicitação: 158/2020 Setor: Física Matemática Solicitante: 73962-1 Elcio Abdalla Valor da Bolsa: 682,49 Previsão Orçamentária: 8.189,88 + 3.096,00 (auxílio transporte) Duração: 12 meses Jornada: 20 Horas Doc. Mov. Verba: Processo: Aluno: Data de Cadastro: 06/02/2020 15:27</t>
  </si>
  <si>
    <t>DIR-SBI</t>
  </si>
  <si>
    <t>Chaveiro Dinora</t>
  </si>
  <si>
    <t>Adiantamento - Aquisição de serviço de confecção de carimbos para a Biblioteca.</t>
  </si>
  <si>
    <t>Envio de sedex para Prof. Sérgio Henrique Bezerra de Sousa Leal UFABC - CEP: 09210-580 - (Nº.Objeto:OD701440422br)</t>
  </si>
  <si>
    <t>Envio de Sedex 10 com AR para NÁDIA ELAINE PEREIRA Caixa postal 13504 CEP 03331-970 São Paulo - SP - (Nº.Objeto:SX177311395br) Documentos para despachante</t>
  </si>
  <si>
    <t>Envio de 2 correspondências, via SEDEX Convencional, aos profs. Dmitry Vasilevich (Santo Andre/SP, 09210-580)- (Nº.Objeto:OD701440396br) Valdecir Marvulle (Santo Andre/SP, 09210-580)- (Nº.Objeto:OD701440405br) Motivo: Envio de exemplar impresso da dissertação aos membros titulares da banca de defesa.</t>
  </si>
  <si>
    <t>DIR-NITRO</t>
  </si>
  <si>
    <t>White Martins Gases Industriais Ltda</t>
  </si>
  <si>
    <t>Locação de Tanques e aquisição de Nitrogênio Líquido - Processo: 20.1.71.43.0 - NE 82481/20 e NE 82490/20 - ANULAÇÃO FIM DE EXERCÍCIO - R$ 87,34</t>
  </si>
  <si>
    <t>Folha de pagamento referente a Monitores Bolsistas Exercício 2020 - NE 123021 /2020 - Processo: 20.1.10.43.1</t>
  </si>
  <si>
    <t>Solicitação: 204/2020 - Remanejamento N° 2020 50309781 - Setor: Física Experimental Solicitante: 3560046-1 Andre Machado Rodrigues Valor da Bolsa: 682,49 Previsão Orçamentária: 8.189,88 + 3.168,00 (auxílio transporte) Duração: 12 meses Jornada: 20 Horas Doc. Mov. Verba: 202000489085 Processo: 20.1.178.43.0 Aluno: 9318758 - Claikson Benedito</t>
  </si>
  <si>
    <t>Tatiana Werner - EPP</t>
  </si>
  <si>
    <t>NE 489565/2020 - Compra &amp; confecção de camisetas comemorativas: Recepção de calouros e celebração IFUSP 50 ANOS. RC 23388/2020 - DC 10910/2020 - Reserva 488062/2020 - Proc. 20.1.31.43.9</t>
  </si>
  <si>
    <t>R SIGNS Impressões Digitais Eireli</t>
  </si>
  <si>
    <t>NE 489719/2020 - Confecção e instalação do Mural Adesivo IFUSP. Evento "50 anos IFUSP". RC 66486/2020 - DC22713 - Reserva 488160/2020 - Proc. 20.1.73.43.3</t>
  </si>
  <si>
    <t>ATA-VEICULO</t>
  </si>
  <si>
    <t>Pagamento do Seguro DPVAT 2020 DOS SEGUINTES CARROS OFICIAIS: UF da Placa Placa Veículo Exercício Renavam Categoria Veículo Marca/Modelo Data Vencimento desejada SP EEF-8005 2020 184060460 01 VW-GOL 15/2/2020 SP EEF-9004 2020 270244824 01 VW-PARATI 15/2/2020 SP EEF-3918 2020 193494558 01 CHEVROLET-ASTRA 15/2/2020 SP DJP-5640 2020 914322710 04 RENAULT-MASTER 15/2/2020 SP DJP-0094 2020 123750296 10 FORD-F350 15/2/2020</t>
  </si>
  <si>
    <t>Prof. Mikiya Muramatsu</t>
  </si>
  <si>
    <t>Conjunto de lentes para a construção de luneta para a Semana do Calouro.</t>
  </si>
  <si>
    <t>Manfredo Harri Tabacniks</t>
  </si>
  <si>
    <t>Pgto Diária N° 202000011 - Destino: São Carlos/SP-Brasil - Convênio: 0 - Saida Prevista: 19/02/2020 - 06:00 Término Prevista: 19/02/2020 - 20:00 Diárias Nacionais: Completas: 0 - Simples: 1 - Finalidade da Diária: Reunião com o Prof. Dr. Vanderlei Bagnato, Diretor do IFSC, para tratar de Gestão do IFSC, visitar a Unidade, conhecer alguns procedimentos administrativos (falar com pessoal técnico administrativo, se necessário). Visitar salas de aulas, laboratório didático, biblioteca. Na CG particularmente, conhecer os cursos de graduação do IFSC.</t>
  </si>
  <si>
    <t>Lavanderia Butantã Express</t>
  </si>
  <si>
    <t>Serviço de lavagem de cadeiras de auditório (patrimônio em anexo), carpetes e cortinas dos Auditórios Norte e Novo I do Prédio Principal do Instituto de Física. Serviço solicitado em caráter emergencial, tendo em vista as fortes chuvas que aconteceram nos meses de janeiro e fevereiro, que culminaram em infiltrações com consequente aparecimento de mofo e forte odor. Soma-se, ainda, o fato do início do período letivo ser na semana seguinte, dia 17/02/2020.</t>
  </si>
  <si>
    <t>ATO-MP</t>
  </si>
  <si>
    <t>ATF-ALMOX</t>
  </si>
  <si>
    <t>AAA-SAL</t>
  </si>
  <si>
    <t>Gustavo Alberto Burdman</t>
  </si>
  <si>
    <t>Pgto Diária N° 202000013 - Destino: São Carlos/SP-Brasil - Convênio: 0 - Saida Prevista: 19/02/2020 - 06:00 Término Prevista: 19/02/2020 - 22:00 Diárias Nacionais: Completas: 0 - Simples: 1 - Finalidade da Diária: Visita ao Instituto de Física de São Carlos na qualidade de Vice-Diretor do IFUSP.</t>
  </si>
  <si>
    <t>FMA</t>
  </si>
  <si>
    <t>ATA-SV</t>
  </si>
  <si>
    <t>AAA</t>
  </si>
  <si>
    <t>Naty Flex Comércio de Móveis p/ Escrit. Ltda - ME</t>
  </si>
  <si>
    <t>NE.00514900 - aquisição de armários para acervo do Prof. Ivã Gurgel - RC 38130 - DC 22322.</t>
  </si>
  <si>
    <t>Referente a serviços gráficos executados durante o mês de janeiro de 2020 - Remanejamento N° 2020 50118145.</t>
  </si>
  <si>
    <t>David Bärg Filho</t>
  </si>
  <si>
    <t>Aquisição emergencial de cabo e conversor HDMI, para ser instalado no Auditório Abraão de Moraes, para que o mesmo volte a ser utilizado em aulas.</t>
  </si>
  <si>
    <t>ZEUSTEC COMERCIO E ASSISTÊNCIA TÉCNICA LTDA ME</t>
  </si>
  <si>
    <t>Conserto e manutenção do motor da cancela do Estacionamento do Edifício Mário Schenberg. Nº Patrimônio 043-008.611</t>
  </si>
  <si>
    <t>São Jeronimo Distribuidora de Alimentos Eireli</t>
  </si>
  <si>
    <t>NEE 544477/2020 - Compra de garrafas de água mineral. RC 75612/2020 - DC 24856/2020 - Reserva 544167/2020. Proc. 20.1.80.43.0</t>
  </si>
  <si>
    <t>Pgto Diária N° 202000022 - Destino: São Carlos/SP-Brasil - Convênio: 0 - Saida Prevista: 13/02/2020 - 09:30 Término Prevista: 13/02/2020 - 18:00 Diárias Nacionais: Completas: 0 - Simples: 1 - Finalidade da Diária: Transporte de equipamento para manutenção, na empresa Quantum Tech em São Carlos -SP.</t>
  </si>
  <si>
    <t>M.F. Comércio, Gerenciamento e Serviços EIRELI</t>
  </si>
  <si>
    <t>NE.01116134 - Pregão - compra de pedras sanitárias - RC 80730 - DC 29955.</t>
  </si>
  <si>
    <t>Envio de 01 (uma) correspondência, via SEDEX Convencional, ao Prof. Djalma Rosa Mendes Junior (Niterói/RJ, 24241-080) - (Nº.Objeto:OD701953603br) Motivo: envio de exemplar para membro titular da banca.</t>
  </si>
  <si>
    <t>Envio de uma Antena GPS para manutenção do site de pesquisas do IFUSP em Cuiabá. Destinatário Prof. José de Souza Nogueira (Prof. Paraná) Programa de Pós-Graduação em Física Ambiental - Instituto Física Universidade Federal de Mato Grosso/UFMT Av. Fernando Corrêa, 2367, Bloco Física Ambiental, Bairro Boa Esperança CEP: 78060-900 - Cuiabá – Mato Grosso - (Nº.Objeto:OD701446181br)</t>
  </si>
  <si>
    <t>EMS para Universität Duisburg-Essen, Alemanha - envio de minutas de convênio para assinatura - (Nº.Objeto:EB127044436br)</t>
  </si>
  <si>
    <t>Envio de Amostras de coleta de ar atmosférico para: Prof. Gilberto Fillmann/Amaro Universidade Federal do Rio Grande Lab. de Microcontaminantes Orgânicos e Ecotoxicologia Aquática (CONECO) Av. Itália km 8 - Carreiros Rio Grande - RS CEP:96203-900 - (Nº.Objeto:DV776998020br)</t>
  </si>
  <si>
    <t>Envio de exemplar de qualificação via Sedex para: - Profa. Renata de Paula Orofino, CEP: 09210-580 - (Nº.Objeto:DV777001165br) - Prof. João Rodrigo Santos da Silva,CEP: 09210-580 - (Nº.Objeto:DV777001179br)</t>
  </si>
  <si>
    <t>Envio de 02 correspondências (via SEDEX Convencional) aos Profs. Nadja Simão magalhães (Diadema/SP, 09913-030) - (Nº.OBJETO:OD666964085BR) Alioscka Augusto Sousa (São Paulo/SP, 04044-020 - (Nº.OBJETO:OD666964077BR) Encaminhando exemplares impressos aos membros titulares da banca de defesa.</t>
  </si>
  <si>
    <t>Joao Carlos Barbosa dos Santos - ME</t>
  </si>
  <si>
    <t>Conserto emergencial do cofre da seção de convênios - Patrimônio Nº 043.021232</t>
  </si>
  <si>
    <t>Sabor da Vitória Comércio e Indústria de Alimentos</t>
  </si>
  <si>
    <t>Ata Registro de preço - Fornecimento de alimentação preparada (Buffet) - RC 92355 - DC 32034. Nota de Empenho cancelada, devido a não realização do evento (Covid-19)</t>
  </si>
  <si>
    <t>pagamento de contrato de passagem aérea - Prof. Ivanildo A. Araujo - RC 86614 - Ajuste da GC 3107.</t>
  </si>
  <si>
    <t>Despesa Tesouraria</t>
  </si>
  <si>
    <t>Referente as GOs 13285, 13249 e 13490 do Processo: 20.1.3.43.5 da Tesouraria - Contrapartida GC 3108</t>
  </si>
  <si>
    <t>Pgto Diária N° 202000020 - Destino: São Carlos/SP-Brasil - Convênio: 0 - Saída Prevista: 19/02/2020 - 06:00 Término Prevista: 19/02/2020 - 18:00 Diárias Nacionais: Completas: 0 - Simples: 1 - Finalidade da Diária: Conduzir o diretor e o vice do IFUSP para IF-São Carlos.</t>
  </si>
  <si>
    <t>Envio de duas correspondências com A/R para Instituto de Educação Carandá - CEP 040020-060 - (Nº.Objeto:JU120031486br) Fundação Polisaber CEP 03309-060 - (Nº.Objeto:JU120031490br)</t>
  </si>
  <si>
    <t>Encaminho 08 (oito) correspondências via SEDEX Convencional: - Prof. Diogo Rodrigues Boito (São Carlos/SP, 13566-590) - (Nº.Objeto:OD352933099br) - Guilherme Matos Sipahi (São Carlos/SP, 13566-590)- (Nº.Objeto:OD352933108br) - Alberto Correa dos Reis (Rio de Janeiro/RJ, 22290-180)- (Nº.Objeto:OD352933125br) - Gerson Ferreira (Uberlândia/MG, 38408-100)- (Nº.Objeto:OD352933139br) - Luis Fernando Mercier Franco (Campinas/SP, 13025-152)- (Nº.Objeto:OD352933085br) - Patricia Soares Santiago (Registro/SP, 11900-000)- (Nº.Objeto:OD352933111br) - Dmitry Melnikov (Natal/RN, 59092-500)- (Nº.Objeto:OD352933142br) - Horatiu S. Nastase (São Paulo/SP, 01140-070)- (Nº.Objeto:OD352933071br) Enviando exemplares impressos aos membros titulares das bancas de defesa.</t>
  </si>
  <si>
    <t>A2G Comercial Ltda</t>
  </si>
  <si>
    <t>NE. 00742465/2020 - Ata Registro de Preços - Compra de filtros para bebedouros. RC 96830/2020 - DC 33782/2020 - Reserva 742317/2020 - Proc. 20.1.95.43.7</t>
  </si>
  <si>
    <t>Menezes e Rodrigues Comercial Ltda</t>
  </si>
  <si>
    <t>NE. 00742651/2020 - ANULADO - Ata Registro de Preços - Compra de assentos sanitários. RC 96806/2020 - DC 33855/2020 - Reserva 742392/2020 - Proc. 20.1.96.43.3</t>
  </si>
  <si>
    <t>Pgto Diária N° 202000025 - Destino: Ribeirão Preto/SP-Brasil - Convênio: 0 - Saida Prevista: 26/02/2020 - 16:00 Término Prevista: 28/02/2020 - 14:30 Diárias Nacionais: Completas: 2 - Simples: 0 - Finalidade da Diária: Participar da reunião de Dirigentes na Faculdade de Filosofia, Ciências e Letras de Ribeirão Preto (FFCLRP-USP), em Ribeirão Preto, SP, no período de 26/02 a 28/02.</t>
  </si>
  <si>
    <t>Pgto Diária N° 202000027 - Destino: Ribeirão Preto/SP-Brasil - Convênio: 0 - Saida Prevista: 26/02/2020 - 16:00 Término Prevista: 28/02/2020 - 21:00 Diárias Nacionais: Completas: 2 - Simples: 0 - Finalidade da Diária: Participar da reunião de dirigentes da USP como Vice-Diretor do IFUSP.</t>
  </si>
  <si>
    <t>Fenix Comercial</t>
  </si>
  <si>
    <t>Encadernações dos bonecos do Livreto IFUSP 50 anos.</t>
  </si>
  <si>
    <t>6º Termo de Aditivo de contrato de Locação de Tanques e Aquisição de Nitrogênio Líquido - Processo: 20.1.71.43.0 - Reforço das NE 82481/20 e NE 82490/20</t>
  </si>
  <si>
    <t>Envio de exemplar via sedex para os Professores: - Prof Dr Antonio Augusto Passos Videira, CEP: 22251-040 - (Nº.Objeto:OD577139132br) - Profa. Dra. Nilva Lúcia Lombardi Sales,CEP: 38067-134 - (Nº.Objeto:OD577132647br)</t>
  </si>
  <si>
    <t>*Remanejamento 50161601 Complementação de recurso para estágio do aluno Felipe Pereira Alonso. Referente à solicitação 14/2020 *Remanejamento 50161660 Complementação de recurso para estágio do aluno Bruno Prates. Referente à solicitação 118/2019 *Remanejamento 50161687 Complementação de recurso para estágio do aluno Bruno Prates. Referente à solicitação 118/2019 *Remanejamento 50161709 Complementação de recurso para estágio do aluno Lucas Barbosa Lima Lazaro. Referente à solicitação 188/2019 *Remanejamento 50161741 Complementação de recurso para estágio do aluno Caio Leonardo de Oliveira Pimentel. Referente à solicitação 1010/2019 *Remanejamento 50161768 Complementação de recurso para estágio do aluno Caio Leonardo de Oliveira Pimentel. Referente à solicitação 1010/2019 *Remanejamento 50161784 Complementação de recurso para estágio do aluno Joao Pedro Porro Palazzo. Referente à solicitação 839/2019 *Remanejamento 50161806 Complementação de recurso para estágio do aluno Joao Pedro Porro Palazzo. Referente à solicitação 839/2019 *Remanejamento 50161822 Complementação de recurso para estágio do aluno Lucas de Paula Lima Batista. Referente à solicitação 838/2019 *Remanejamento 50161849 Complementação de recurso para estágio do aluno Lucas de Paula Lima Batista. Referente à solicitação 838/2019 *Remanejamento 50161865 Complementação de recurso para estágio do aluno Icaro Vaz Freire. Referente à solicitação 825/2019 *Remanejamento 50161881 Complementação de recurso para estágio do aluno Icaro Vaz Freire. Referente à solicitação 825/2019 *Remanejamento 50161903 Complementação de recurso para estágio do aluno Mariana Ribeiro de Carvalho. Referente à solicitação 763/2019 *Remanejamento 50161920 Complementação de recurso para estágio do aluno Mariana Ribeiro de Carvalho. Referente à solicitação 763/2019 *Remanejamento 50161946 Complementação de recurso para estágio do aluno Mariana Petroucic Nunes. Referente à solicitação 569/2019 *Remanejamento 50161962 Complementação de recurso para estágio do aluno Mariana Petroucic Nunes. Referente à solicitação 569/2019 *Remanejamento 50161989 Complementação de recurso para estágio do aluno Giovana Maria de Sousa. Referente à solicitação 416/2019 *Remanejamento 50162004 Complementação de recurso para estágio do aluno Giovana Maria de Sousa. Referente à solicitação 416/2019 *Remanejamento 50162020 Complementação de recurso para estágio do aluno Caterine Silva e Souza. Referente à solicitação 343/2019 *Remanejamento 50162047 Complementação de recurso para estágio do aluno Lucas Barbosa Lima Lazaro. Referente à solicitação 188/2019 *Remanejamento 50162063 Complementação de recurso para estágio do aluno Irma Fernanda Moreira Brito. Referente à solicitação 211/2019 *Remanejamento 50162080 Complementação de recurso para estágio do aluno Irma Fernanda Moreira Brito. Referente à solicitação 211/2019 *Remanejamento 50162101 Complementação de recurso para estágio do aluno Felipe Moura dos Santos. Referente à solicitação 319/2019 *Remanejamento 50162128 Complementação de recurso para estágio do aluno Felipe Moura dos Santos. Referente à solicitação 319/2019 *Remanejamento 50162144 Complementação de recurso para estágio do aluno Caterine Silva e Souza. Referente à solicitação 343/2019</t>
  </si>
  <si>
    <t>Centro de Estudos Educação e Sociedade</t>
  </si>
  <si>
    <t>Pagamento dos serviços de publicação - NF 047</t>
  </si>
  <si>
    <t>WILER-KAR COMÉRCIO E DECORAÇÕES LTDA</t>
  </si>
  <si>
    <t>Compra de TNT para placa comemorativa do IFUSP 50 Anos</t>
  </si>
  <si>
    <t>*Remanejamento 50166425 Complementação de recurso para estágio do aluno Carlos Henrique Camillo da Silva. Referente à solicitação 525/2019 *Remanejamento 50166441 Complementação de recurso para estágio do aluno Carlos Henrique Camillo da Silva. Referente à solicitação 525/2019 *Remanejamento 50166468 Complementação de recurso para estágio do aluno Ana Carolina Trolezi Braga. Referente à solicitação 837/2019 *Remanejamento 50166484 Complementação de recurso para estágio do aluno Ana Carolina Trolezi Braga. Referente à solicitação 837/2019</t>
  </si>
  <si>
    <t>Dalen Suprimentos p/ Informática e Papelaria EIREL</t>
  </si>
  <si>
    <t>NE.00829218 - Ata Registro de Preço - compra de materiais de escritório - RC 96148 - DC 34207.</t>
  </si>
  <si>
    <t>Andréa Schlegel</t>
  </si>
  <si>
    <t>Compra de 120 Crachás a ser utilizados no Curso Masterclasses e Curso EINSTEIN e o Jogo da Relatividade.</t>
  </si>
  <si>
    <t>Ednéia Alves Rezende</t>
  </si>
  <si>
    <t>Reembolso pelo pagamento da DANFE 165309 - Kalunga Com. e Ind. Gráfica Ltda, referent6e compra de papel almaço quadriculado para uso em atividades de ensino com os calouros de 2020, do Prof. Vito Vanin. Essa despesa foi previamente autorizada pela diretoria do IF.</t>
  </si>
  <si>
    <t>ATA-DP</t>
  </si>
  <si>
    <t>Envio de 3 correspondências via SEDEX tradicional para Thiago Rafael - IFT-UNESP (CEP 01140-070) - (Nº.Objeto:OD667005289br) André P.Lessa - UFABC (CEP 09210-580)- (Nº.Objeto:OD667005275br) Chee S.Fong - UFABC (Cep:09210-580) - - (Nº.Objeto:OD667005301br) 1 via EMS para Word Education Services - Toronto (Canadá)- (Nº.Objeto:EB127045666br)</t>
  </si>
  <si>
    <t>Envio de 1 correspondência via SEDEX tradicional para a UFRJ, no Rio de Janeiro (CEP:21941-972) - (Nº.Objeto:OD667005292br)</t>
  </si>
  <si>
    <t>Sedex para Sra. Ana Angélica - cep:1816-000 - Salto de Pirapora/SP - (Nº.Objeto:OD667005995br)</t>
  </si>
  <si>
    <t>Verônica Espinosa Pintos Lopes</t>
  </si>
  <si>
    <t>Serviço de plotagem de arte de comunicação visual, a pedido do Diretor</t>
  </si>
  <si>
    <t>João Carlos Esteves</t>
  </si>
  <si>
    <t>Compra de (01)Bateria 60 AMP LD para o veículo oficial: Marca:GOL - placa:EEF-8005. Compra de (01)Bomba Manual para transfrência de combustível</t>
  </si>
  <si>
    <t>Tiago Brito Alonso</t>
  </si>
  <si>
    <t>Compra de materiais de escritório para a biblioteca, autorizada pelo Diretor. Solicitação de reembolso.</t>
  </si>
  <si>
    <t>Correio</t>
  </si>
  <si>
    <t>Envio de exemplares via Sedex para os professores: - Prof. Ozias de Jesus Soares/CEP: 21040-900 - (Nº.Objeto:OD667006029br) -Profa Jéssica Norberto Rocha /CEP: 25802-220 - (Nº.Objeto:OD667006032br) -Prof. Peterson Lasaro Lopes /CEP:01109010 - (Nº.Objeto:OD667006015br) -Prof. Dr. Renato Eugenio da Silva Diniz /CEP: 18618-689 - (Nº.Objeto:OD667006001br)</t>
  </si>
  <si>
    <t>Envio de 03 (três) Telegramas Eletrônico Nacional, para o ex-servidor: Ricardo Conceição de Oliveira. Custo unitário R$ 26,41</t>
  </si>
  <si>
    <t>Solicitação de envio via sedex de exemplar de banca para os professores: - Denise de Freitas, CEP: 13565-905 - (Nº.Objeto:OD667016635br) - Adriana Pugliese Netto Lamas,CEP: 09210-580 - (Nº.Objeto:OD667016658br) - Camila Martins , CEP: 85855-750 - (Nº.Objeto:OD667016661br) -Laísa M. Freire dos Santos, CEP: 21330-600 - (Nº.Objeto:OD667016644br)</t>
  </si>
  <si>
    <t>Envio de 01 (uma) correspondência via SEDEX 10 ao Prof. Marcelo de Oliveira Cunha Terra (Campinas/SP, cep 13083-859) - (Nº.Objeto:OD667017477br) Justificativa: envio de exemplar impresso ao membro titular da banca de defesa.</t>
  </si>
  <si>
    <t>Envio de uma CR/AR para: DSV Depto.de sistema viário - cep: 05428-900 - (Nº.Objeto:JU460439807br)</t>
  </si>
  <si>
    <t>Envio de 02 (duas) correspondências, via SEDEX Convencional, aos Profs. Sandra dos Santos Padula (São Paulo/SP, 01140-070)- (Nº.Objeto:OD667020136br) Tiago José Nunes da Silva (Santa Catarina/Florianópolis, 88040-900)- (Nº.Objeto:OD667020122br) Motivo: envio de exemplar impresso aos membros titulares da banca de defesa de aluno da CPG.</t>
  </si>
  <si>
    <t>ZeusTec Comercio e Assistência Técnica Ltda ME</t>
  </si>
  <si>
    <t>Conserto dos motores das cancelas de entrada do estacionamento ALA 1 - nº patrimônio 043-015.501 e da cancela de saída nº patrimônio 43-015502. NFe. 00001264 de 13/03/2020</t>
  </si>
  <si>
    <t>Antonio Carlos Hernandes</t>
  </si>
  <si>
    <t>Aquisicao emergencial de funil e Óleo Diesel para o Gerador do CCIFUSP.</t>
  </si>
  <si>
    <t>compra de café, açúcar e chás para os colóquios.</t>
  </si>
  <si>
    <t>Auto Posto k2 LTDA</t>
  </si>
  <si>
    <t>Aquisição emergencial de 300 litros de Óleo Diesel para abastecimento do Gerador do CCIFUSP.</t>
  </si>
  <si>
    <t>Nova Alagoas Suprimentos p/ Escrit. EIRELI</t>
  </si>
  <si>
    <t>NE.01114964 - ANULADO - Pregão - compra de caixas p/ arquivo morto - RC 74306 - DC 31178.</t>
  </si>
  <si>
    <t>Créditos Tesouraria</t>
  </si>
  <si>
    <t>Ajustes de lançamentos referente as despesas realizadas no Grupo do Tesouro do processo de adiantamento nº 20.1.33.43.1, mas lançados nos RI dos professores - GO 13523, 13496, 13391, 13570, 13383 - Contrapartida RI Diretoria GC 3126</t>
  </si>
  <si>
    <t>Recurso transferido para despesas do laboratório didático - GC 3127</t>
  </si>
  <si>
    <t>Muccio &amp; Muccio Ltda</t>
  </si>
  <si>
    <t>Aquisição de material de limpeza para estoque</t>
  </si>
  <si>
    <t>Eletridal Comercio de Materiais e Equiptos. e Serv</t>
  </si>
  <si>
    <t>NE.01150731 - compra de rolos de papéis alumínio - RC 45225 - DC 18910.</t>
  </si>
  <si>
    <t>BRATECH LOCACAO E SERV EQ LTDA</t>
  </si>
  <si>
    <t>Aquisição emergencial de um controle remoto para equipamento de VideoConferência, para ser possivel a instalação no Auditório Abraão de Moraes.</t>
  </si>
  <si>
    <t>Lanchonete da Física</t>
  </si>
  <si>
    <t>Serviço de lanche para o Evento Masterclasses nos dias 09, 12 e 13/03/2020</t>
  </si>
  <si>
    <t>Referentes a serviços gráficos executados durante o mês de fevereiro de 2020 - Remanejamento N° 2020 50207768.</t>
  </si>
  <si>
    <t>Solicitação: 407/2020 - Remanejamento N° 2020 50246909 - Setor: Diretoria Instituto de Física Solicitante: 5008157-1 Verônica Espinosa Pintos Lopes Valor da Bolsa: 1.025,15 Previsão Orçamentária: 12.301,80 + 3.168,00 (auxílio transporte) Duração: 12 meses Jornada: 30 Horas Doc. Mov. Verba: 202001534637 Processo: 20.1.189.43.1 Aluno: 9811495 - Raissa Melo de Souza</t>
  </si>
  <si>
    <t>Ajustes de lançamentos referente as despesas realizadas no Grupo do Tesouro do processo de adiantamento nº 20.1.91.43.1, mas lançados nos RI dos professores - GO 13663 e 13668 - Contrapartida RI Diretoria GC 3136</t>
  </si>
  <si>
    <t>Ajustes de lançamentos referente as despesas realizadas no Grupo do Tesouro do processo de adiantamento nº 20.1.81.43.0, mas lançados nos RI dos professores - GO 13697 - Contrapartida RI Diretoria GC 3137</t>
  </si>
  <si>
    <t>Envio de 02 envelopes via SEDEX Convencional: - Roberto Fernando da Silva Andrade (Salvador/Bahia, 40.157-190) - (Nº.Objeto:OD754475661br) - José Ricardo Gonçalves de Mendonça (Jundiaí/SP, 13207-340)- - (Nº.Objeto:OD754475658br) Motivo: envio de exemplar impresso da tese ao membro titular da banca de defesa.</t>
  </si>
  <si>
    <t>envio de exemplares de defesa via sedex para: - Profa Mariana Guelero do Valle, CEP: 65080-805 - (Nº.Objeto:OD754478552br) -Profa Dra Adjane da Costa Tourinho e Silva, CEP:49100-000 - (Nº.Objeto:OD754478566br) -Prof. Marcos Antonio dos Santos Reigota ,CEP: 01532001 - (Nº.Objeto:OD754478570br)</t>
  </si>
  <si>
    <t>Envio de 02 envelopes via Sedex Convencional: - Mario Cesar Baldiotti (Londrina/PR, 86061-270) - (Nº.Objeto:OD754478535br) - Olexandr Zhydenko (Santo André/SP, 09210-635) - (Nº.Objeto:OD754478549br) Motivo: envio de exemplares impressos das teses de doutorado aos membros titulares da banca de defesa.</t>
  </si>
  <si>
    <t>Envio de 180 cartões VA - VEROCARD para os servidores, postados como Carta Registrada com aviso de recebimento,</t>
  </si>
  <si>
    <t>AIP Publishing LLC</t>
  </si>
  <si>
    <t>NE.01674137 - Renovação da Assinatura do Periódico American Journal of Physics 2020-2021 - RC 100340 - DC 62413.</t>
  </si>
  <si>
    <t>NE.01682911 - Pagamento de despesas e tarifas de produtos importados.</t>
  </si>
  <si>
    <t>Compra de duas brocas longas e um WD para uso na instalação dos refletores e também no cotidiano.</t>
  </si>
  <si>
    <t>DIR-OMC</t>
  </si>
  <si>
    <t>Calhas São Jorge</t>
  </si>
  <si>
    <t>Troca de calha emergencial da cobertura do auditório Novo II.</t>
  </si>
  <si>
    <t>Flacipel Remoções de Lixo Eirellli EPP</t>
  </si>
  <si>
    <t>Aluguel de caçamba para recolhimento de entulho DC 81140 - NE 01985078/2020</t>
  </si>
  <si>
    <t>Papel Master Sul Ltda</t>
  </si>
  <si>
    <t>PAPEL HIGIENICO P/DISPENSER DE 1ªQUALIDADE, TOALHA DE PAPEL EM BOBINA - INSTITUCIONAL, TOALHA DE PAPEL-SIMPLES-INTERFOLHADA INSTITUCIONAL. Compra 81345/2020 - Registro de Preços-Compra Ata Ata Registro de Preços - 31/2020 - NE 02004720/2020.</t>
  </si>
  <si>
    <t>FLT ASSESSORIA EM TURISMO LTDA</t>
  </si>
  <si>
    <t>Anulado- Fechamento do Exercício 2020 -Contrato de Fornecimento de Passagem Aérea Nacional NE 03533042/2020 e Internacional NE 03533050/2020 - Processo: 20.1.00571.01.8 - GC 3143</t>
  </si>
  <si>
    <t>Solicitação: 475/2020 - Remanejamento: 2020 50256165 - Setor: Diretoria Instituto de Física Solicitante: 5008157-1 Veronica Espinosa Pintos Lopes Valor da Bolsa: 1.025,15 Previsão Orçamentária: 4.100,60 + 1.056,00 (auxílio transporte) Duração: 4 meses Jornada: 30 Horas Doc. Mov. Verba: 202002064871 Processo: 19.1.676.43.8 Aluno: 9811011 - Mariana Petroucic Nunes Data de Cadastro: 15/06/2020 13:05</t>
  </si>
  <si>
    <t>Comercial Discon Ltda</t>
  </si>
  <si>
    <t>PEDESTAL P/ISOLAMENTO,TUBULAR DE 2,5"D,ALT.95CM,BASE FERRO FUND. 34CM - Processo: 20.1.00193.43.9 - NE 02068532/2020</t>
  </si>
  <si>
    <t>Envio de 14 (três) correspondências via Carta Nacional Registrada com AR, referente ao envio dos novos cartões alimentação da empresa Verocard. 27/05/2020 SUELI RODRIGUES 06075-220 SP 40 1 JU460441275 AR 9912272510 72032898 15,55 27/05/2020 GIANCARLO ESPOSITO DE SOUZA 05359-170 SP 38 1 JU460441301 AR 9912272510 72032898 15,55 27/05/2020 PAULO ROBERTO COSTA 06352-050 SP 38 1 JU460441315 AR 9912272510 72032898 15,55 03/06/2020 FERNANDO ASSIS GARCIA 05363-000 SP 40 1 JU460440663 AR 9912272510 72032898 15,55 03/06/2020 FABIO PATRICIO CAMARAO 06154-080 SP 40 1 JU460440677 AR 9912272510 72032898 15,55 03/06/2020 MARLON RESENDE FARIA 05501-020 SP 40 1 JU460440685 AR 9912272510 72032898 15,55 03/06/2020 ELOISA MADEIRA SZANTO 05460-000 SP 40 1 JU460440694 AR 9912272510 72032898 15,55 03/06/2020 CARLA GOLDMAN 05434-040 SP 56 1 JU460441213 AR 9912272510 72032898 16,65 03/06/2020 CARLOS MAC D. DE FIGUEIREDO 05402-300 SP 40 1 JU460441227 AR 9912272510 72032898 15,55 05/06/2020 ELLEU BINOTTO 03574-030 SP 40 1 JU460438585 AR 9912272510 72032898 15,55 05/06/2020 IGINO GIORDANI 08071-230 SP 42 1 JU460438599 AR 9912272510 72032898 15,55 05/06/2020 SERGIO ALEXANDRE DA SILVA 05398-011 SP 38 1 JU460438608 AR 9912272510 72032898 15,55 05/06/2020 PAULO TEOTONIO SOBRINHO 05352-050 SP 40 1 JU460446618 AR 9912272510 72032898 15,55 05/06/2020 JOSE LUCIANO MIRANDA 04707-050 SP 42 1 JU460446621 AR 9912272510 72032898 15,55 Tt grupo 14 218,80</t>
  </si>
  <si>
    <t>Envio de 03 (três) Telegramas Eletrônico Nacional para a família do Sr. Martins dos Reis Costa em decorrência ao trâmite do falecimento do mesmo. Cada telegrama R$ 26,41 - Total R$ 79,23</t>
  </si>
  <si>
    <t>ATA-INFO</t>
  </si>
  <si>
    <t>CANCELADO - Solicitação: 478/2020 Setor: Seção Técnica de Informática Solicitante: 3061449-1 Antonio Carlos Hernandes Valor da Bolsa: 682,49 Previsão Orçamentária: 8.189,88 + 3.168,00 (auxílio transporte) Duração: 12 meses Jornada: 20 Horas Reserva N° 2020 02124890</t>
  </si>
  <si>
    <t>Naypi Serviços de Serviços de Despacho Ltda</t>
  </si>
  <si>
    <t>Mult Comercial Ltda</t>
  </si>
  <si>
    <t>Aquisição de peças de reposição, para uso imediato na montagem de experimentos (Detector Covid-19) junto ao Laboratório Acelerador Pelletron do IF.</t>
  </si>
  <si>
    <t>Referente Aquisição 02 unidades de Disco externo de 2 TB (3,5") - Grupo 057 - Projetos Especiais - NE 1150642 / 2020 - DC 56286 /2020 - Processo: 20.1.00029.43. Contrapartida GO 13686 e GC 3146 - Remanejamento N° 2020 50256327.</t>
  </si>
  <si>
    <t>Solicitação: 489/2020 - Remanejamento N° 2020 50315609 - Setor: Serviço Técnico de Comunicação, Pesquisa e Cultura e Extensão Solicitante: 3472142-1 Maria Luísa Pestilla Tippi Valor da Bolsa: 1.025,15 Previsão Orçamentária: 12.301,80 + 3.168,00 (auxílio transporte) Duração: 12 meses Jornada: 30 Horas Doc. Mov. Verba: 202002155060 Processo: 19.1.1095.43.9 Aluno: 11237961 - Felipe Pereira Alonso Data de Cadastro: 28/08/2020 17:25</t>
  </si>
  <si>
    <t>Aquisição emergencial de 1 switch HDMI para o Auditório Norte e extrator de audio HDMI com cabos para ser instalado em todos os Auditórios do IF.</t>
  </si>
  <si>
    <t>Envio de 02 (duas) correspondências via Carta Nacional Registrada com AR referente envio de Cartões Alimentações Verocard para os Docentes Juliana Sakamoto (CEP 05411-001)-(Nº.Objeto:JU460446649br) Jader Pereira (CEP 84020-020)-(Nº.Objeto:JU460446635br)</t>
  </si>
  <si>
    <t>Ajustes de lançamentos referente as despesas realizadas no Grupo do Tesouro do processo de adiantamento nº , mas lançados nos RI dos professores - GO 13814 - Contrapartida RI Diretoria GC 3149</t>
  </si>
  <si>
    <t>Prado Comercial de Eletronicos e Servs. de Inst.</t>
  </si>
  <si>
    <t>NE.02863308 / 02863316 - Pregão - serviços de instalações e aquisições de condicionadores de ar - RC 38326 - DC 92258.</t>
  </si>
  <si>
    <t>NE.02683308 / 02683316 - Pregão - serviços de instalações e aquisições de condicionadores de ar para secretária DFMA - RC 156957 - DC 92258.</t>
  </si>
  <si>
    <t>Envio de 08 (oito) correspondências via Carta Nacional Registrada com AR referente envio de Cartões Alimentação e Refeição. VALERIA SILVA 13208-620 - (N. Objeto:JU460447012br) EMERSON JOSE 01259-000 - (N. Objeto:JU460447026br) HUGO HENRIQUE 04310-010 - (N. Objeto:JU460447030br) VITORIO EMANUEL 03516-010 - (N. Objeto:JU460447043br) JAQUELINE DO NASCIMENTO 01232-000- (N. Objeto:JU460447057br) RENAN FERREIRA 09350-655 - (N. Objeto:JU460447065br) DANILO MUSTAFA 05386-360 - (N. Objeto:JU460447065br) RONE FLAVIO 04190-050. (N. Objeto:JU460447088br)</t>
  </si>
  <si>
    <t>Solicitação: 530/2020 - CANCELADA - Setor: Serviço Técnico de Comunicação, Pesquisa e Cultura e Extensão Solicitante: 3472142-1 Maria Luísa Pestilla Tippi Valor da Bolsa: 1.025,15 Previsão Orçamentária: 12.301,80 + 3.168,00 (auxílio transporte) Duração: 12 meses Jornada: 30 Horas Doc. Mov. Verba: Processo: Aluno: Data de Cadastro: 08/07/2020 15:18</t>
  </si>
  <si>
    <t>Aparecida Candida de Souza Berrio</t>
  </si>
  <si>
    <t>NE 2506017/2020 ANULADO - Reserva 2505975/2020 - Compra de pedestais para isolamento interno predial. Processo 20.1.00212.43.3 - RC 209465/2020 - DC 95959/2020. DIR/ATA</t>
  </si>
  <si>
    <t>correios</t>
  </si>
  <si>
    <t>carta registrada com aviso de recebimento para guarulhos - AMORIM DELFINO 07174-412 - JU460447220</t>
  </si>
  <si>
    <t>Aquisição emergencial de switch HDMI, cabos e dispositivo de segurança antifurto, Broca, Groza e Parafusos para os auditórios do IFUSP.</t>
  </si>
  <si>
    <t>Remanejamento N° 2020 50278240 Ref. serviços gráficos executados durante o mês de março de 2020 e quantos aos meses de abril e maio de 2020 somente o rateio dos valores relativos a locação dos equipamentos.</t>
  </si>
  <si>
    <t>Pró - Reitoria de Graduação</t>
  </si>
  <si>
    <t>Remanejamento N° 2020 50286080 - Grupo 404 - GC 3051 - Devolução ref. REMANEJAMENTO 50061445 / 2020 - Recursos para visita ao Laboratório Nacional de Luz Sincroton - Campinas, atividade extracurricular.</t>
  </si>
  <si>
    <t>Remanejamento N° 2020 50286102 - Devolução para o Grupo 404 ref. Anulação - NE 00278432/2020 - Locação de ônibus p/Labor Nac de Luz Síncrotron - Campinas-SP e Remanejamento 50071203 / 2020 - GO 13320 e GC 3062</t>
  </si>
  <si>
    <t>Chaveiro Goiás Comércio e Serviços Ltda - ME</t>
  </si>
  <si>
    <t>Serviços em fechadura e cópias de 3 chaves, em caráter emergencial, junto ao setor de tesouraria do IF.</t>
  </si>
  <si>
    <t>Empenho Tesouraria Covid</t>
  </si>
  <si>
    <t>Empenhos Nemitala Added - Referente a pagamentos na tesouraria de materiais de prevenção ao COVID - Contrapartida GC 3157</t>
  </si>
  <si>
    <t>Solicitação: 596/2020 - Remanejamento N° 2020 50311646 - Setor: Seção Técnica de Informática Solicitante: 3061449-1 Antonio Carlos Hernandes Valor da Bolsa: 682,49 Previsão Orçamentária: 8.189,88 + 3.168,00 (auxílio transporte) Duração: 12 meses Jornada: 20 Horas Doc. Mov. Verba: 202002753480 Processo: 19.1.878.43.0 Aluno: 11224779 - Icaro Vaz Freire Data de Cadastro: 26/08/2020 19:07</t>
  </si>
  <si>
    <t>Solicitação: 597/2020 - Remanejamento N° 2020 50311662 - Setor: Seção Técnica de Informática Solicitante: 3061449-1 Antonio Carlos Hernandes Valor da Bolsa: 682,49 Previsão Orçamentária: 8.189,88 + 3.168,00 (auxílio transporte) Duração: 12 meses Jornada: 20 Horas Doc. Mov. Verba: 202002753545 Processo: 19.1.966.43.6 Aluno: 11352504 - Caio Leonardo de Oliveira Pimentel Data de Cadastro: 26/08/2020 19:19</t>
  </si>
  <si>
    <t>Reforça da NE.00081540 - Referente ao 3º Termo de Aditamento ao Contrato de Serviços de Impressão e Reprografia Corporativa - Exercício 2020 - Contrato 01/2018 - RUSP.</t>
  </si>
  <si>
    <t>Cristovan N Santos</t>
  </si>
  <si>
    <t>Reembolso de despesa tida com emissão de certificado digital junto a Imprensa Oficial</t>
  </si>
  <si>
    <t>Quarto termo de aditivo referente ao serviços de dedetização, desinsetização e desratização</t>
  </si>
  <si>
    <t>Reparo emergencial de Amplificador MCD PWM1600, do Auditório Novo 2.</t>
  </si>
  <si>
    <t>Transferência de Créditos para RD-COVID, para cobrir despesas relacionado ao combate a Pandemia Contrapartida GC 3161 (Referente as GOs 13880,13841, 13843, 13844, 13736, 13737, 13738, 13706, 13629, 13784 e 13785)</t>
  </si>
  <si>
    <t>Solicitação: 629/2020 - CANCELADA - Setor: Assistência Técnica Acadêmica Solicitante: 2428550-1 Maria Madalena Salgado Bermudez Zeitum Valor da Bolsa: 1.025,15 Previsão Orçamentária: 12.301,80 + 3.168,00 (auxílio transporte) Duração: 12 meses Jornada: 30 Horas - Reserva N° 2020 02908816</t>
  </si>
  <si>
    <t>HD Descartáveis</t>
  </si>
  <si>
    <t>Aquisição de produtos higienização para combate a pandemia - DC 102113 - Processo 20.1.00222.43.9</t>
  </si>
  <si>
    <t>Centuria Ferragens e Parafusos Ltda</t>
  </si>
  <si>
    <t>PEDESTAL P/ ISOLAMENTO INTERNO PREDIAL,PLASTICO,ALTURA 90CM,ZEBRADO NE 03049477/2020 - Processo: 20.1.00229.43.3</t>
  </si>
  <si>
    <t>Reembolso referente a aquisição de 2 botijões de gás para uso na copa do Instituto de Física para os servidores que continuam a exercer as suas atividades presencialmente durante a pandemia.</t>
  </si>
  <si>
    <t>TECHNICAL NET COMERCIAL E SERVIÇOS EIRELI ME</t>
  </si>
  <si>
    <t>Aquisição de copos descartáveis</t>
  </si>
  <si>
    <t>Remanejamento N° 2020 50309382 - Reforço de empenho pgto de taxas GC 3163</t>
  </si>
  <si>
    <t>Pregão de serviços de manutenção de limpeza de dutos de ar condicionado dos auditórios do IFUSP (fale conosco 202283) Remanejamento 50311549 / 2020 - Remanejado para manutenção Predial GC 3164</t>
  </si>
  <si>
    <t>Reforçar reserva de empenho na Manut. Predial referente ao documento de compra DC 83500/2020 TP da Obra de Impermeabilização (fale conosco 202320). 50311581 / 2020 - GC 3165</t>
  </si>
  <si>
    <t>Hd Sistemas de Limpeza e Descartáveis Ltda</t>
  </si>
  <si>
    <t>Aquisição de luvas descartáveis - COVID 19 - NE 3082539/2020</t>
  </si>
  <si>
    <t>MOTIVO PROCESSAMENTO IMAGEM E COMUNICAÇÃO LTDA ME</t>
  </si>
  <si>
    <t>Aquisição de 45 matrizes digitais em altíssima resolução para impressão. Originais do arquivo IFUSP, com digitalização no bojo do projeto do Arquivo Histórico.</t>
  </si>
  <si>
    <t>Prefeitura do Campus USP da Capital</t>
  </si>
  <si>
    <t>Remanejamento 50318365 / 2020 referente à requisição de material 202000195111.</t>
  </si>
  <si>
    <t>REMANEJAMENTO 50315544 / 2020 Reembolso referente ao INSS recolhimento centralizado pelo Sistema de Pagamentos de Serviços, Prestador e Tomador - período abril a junho/2020.</t>
  </si>
  <si>
    <t>CARH</t>
  </si>
  <si>
    <t>Renata Cristina Mattat Bonato</t>
  </si>
  <si>
    <t>Reembolso referente ao Pagamento de inscricao na palestra LGPD “O que não muda daqui pra frente” para a funcionária Renata Cristina M. Bonato, do dia 11/9/20.</t>
  </si>
  <si>
    <t>NE. 3136663/2020 - Ata Registro de Preços - Compra de filmes para embalagens em PVC. DC 127450/2020 - Reserva 3134679/2020 - Proc. 20.1.239.43.9</t>
  </si>
  <si>
    <t>Transposição RUSP</t>
  </si>
  <si>
    <t>Rem. 202050321765 - do Grupo 043.000 - Básica - Dotação 2475 para o Grupo 043.001 - Manutenção Predial - Dotação 2491. O valor será utilizado para Registro de Preço de locação de caçamba do IFUSP. Contrapartida GC 3179</t>
  </si>
  <si>
    <t>Motor de partida recondicionado da parati - EEF-9004 043.015392 - Trocado na "Gemeos Eletro Peças LDTA E"</t>
  </si>
  <si>
    <t>Envio de prestação de contas do Prof. Julio Larrea - cep:05468-901 - (N.Objeto:OD287571826br) Profa. Nora Maidana - cep:05468-901 - (N.Objeto:OD287571830br)</t>
  </si>
  <si>
    <t>I.M.E - Instituto de Matemática e Estatisticas</t>
  </si>
  <si>
    <t>Rem. 50327429 - Despesa de locação das máquinas do Pool de Gráficas, ref. aos meses de junho/julho e agosto/2020.</t>
  </si>
  <si>
    <t>Luis Raul Weber Abramo</t>
  </si>
  <si>
    <t>Pagamento de serviço prestado pela Imprensa Oficial do Estado de São Paulo referente a aquisição de um e-CPF A3-Token, no valor de R$ 350,00. Pedido # 464653, em nome do Prof. Luis Raus W. Abramo, Presidente da Comissão de Pós-Graduação. A nota fiscal foi enviada por e-mail.</t>
  </si>
  <si>
    <t>ANA LUCIA RODRIGUES ANTONIO DO NASCIMENTO (AAA)</t>
  </si>
  <si>
    <t>Solicito o reembolso no valor de R$150,00 (cento e cincoenta reais), referente ao pagamento do pedido nº 463197 de renovação do e-CPF emitido pela Imprensa Oficial em 02/09/2020.</t>
  </si>
  <si>
    <t>Rem. 50330144 - Para locação de caçamba - DC 303135 (fale conosco 202980). GC 3180</t>
  </si>
  <si>
    <t>Remanejamento N° 2020 50344560 de recurso para estágio do aluno Carolina Garcia Yassui. Referente à solicitação 728/2020 (solicitado pela Malu).</t>
  </si>
  <si>
    <t>Compra de caixa de papelão para mudança do acervo (R$ 249,75) e caixa de sobrepor+conector para fios (R$78,89)</t>
  </si>
  <si>
    <t>Valentina Martinelli</t>
  </si>
  <si>
    <t>Compra de tintas para pintura do laboratório de química</t>
  </si>
  <si>
    <t>Karen Mendonça de Oliveira Eireli</t>
  </si>
  <si>
    <t>Instalação de película de vidro G20 em vidro. Local: Corredor do 2ª pavimento do Edifício Principal Ala Central defronte elevador. Instalação de película foi necessário para inibir os rais solares que estavam interferindo na imagem das câmeras de vigilância do corredor.</t>
  </si>
  <si>
    <t>Queller Informática e Comercio Ltda. - ME</t>
  </si>
  <si>
    <t>Solicito a liberação de verba no valor de R$ 260,00 para aquisição de cartucho de tinta para impressora HP, a favor da empresa Queller Informática e Comércio Ltda. - ME, a aquisição se faz necessária em caracter emergencia, para impressão de editais e requisições de compra no serviço de home office.</t>
  </si>
  <si>
    <t>Envio de uma correspondência via Carta Nacional Registrada com AR para a servidora Ana Rodrigues A. Nascimento (ATAc) - CEP 02712-070/SP. Nº Objeto: Ju460446799BR</t>
  </si>
  <si>
    <t>CTE Serviços e Transportes EIRELEI EP</t>
  </si>
  <si>
    <t>ANULADO Empenho Inicial: 03457990/2020 - SERVICO DE TRANSPORTE DE CARGA NAO-ESPECIALIZADA - Valor R$ 4.200,00</t>
  </si>
  <si>
    <t>2j Uniformes Profissionais Ltda</t>
  </si>
  <si>
    <t>Aquisição de jalecos para uso de funcionários e docentes nos laboratórios</t>
  </si>
  <si>
    <t>Solicitação: 728/2020 - Remanejamento N° 2020 50344560 - Setor: Serviço Técnico de Comunicação, Pesquisa e Cultura e Extensão Solicitante: 3472142-1 Maria Luísa Pestilla Tippi Valor da Bolsa: 1.025,15 Previsão Orçamentária: 12.301,80 + 3.168,00 (auxílio transporte) Duração: 12 meses Jornada: 30 Horas Doc. Mov. Verba: 202003291871 Processo: 20.1.266.43.6 Aluno: 8544975 - Carolina Garcia Yassui Data de Cadastro: 23/09/2020 16:32</t>
  </si>
  <si>
    <t>REMANEJAMENTO 50336860 / 2020 - Remanejamento referente à requisição de material 202000213209 .</t>
  </si>
  <si>
    <t>NAYPI SERVICOS DE DESPACHOS LTDA</t>
  </si>
  <si>
    <t>Pagamento para NAYPI SERVICOS DE DESPACHOS LTDA, referente ao serviço de emissões de licenças relacionadas aos produtos químicos controlados.</t>
  </si>
  <si>
    <t>Aquisição/substituição de bateria de MACBOOK. N. Patrimônio: 043.019995</t>
  </si>
  <si>
    <t>Envio de 03 prestações de contas para FAPESP dos Profs. Nelson Carlin, Arnaldo Gammal e Maximo Ave Pernas. (Objeto: OD786244766br, OD786244770br, OD786244783br)</t>
  </si>
  <si>
    <t>Postagem de uma AR em nome de Alexandre Vieira Assunto: Proposta de adesão à previdência complementar da SP PREVCOM.(Objeto:JU460443435br)</t>
  </si>
  <si>
    <t>Conserto de TV da sala de Monitoramento/Vigilância.</t>
  </si>
  <si>
    <t>Ajustes de lançamentos referente as despesas realizadas no Grupo do Tesouro do processo de adiantamento nº 20.1.253.43.1, mas lançados nos RI dos professores - GO 13996 e 13982 - Contrapartida RI Diretoria GC 3192.</t>
  </si>
  <si>
    <t>All Clear UP Higienizacao e Limpeza Ltda - ME</t>
  </si>
  <si>
    <t>NE.03683052 - COVID-19: Aquisição de saboneteiras para uso nas dependências do Instituto de Física - RC 314960 - DC 134643.</t>
  </si>
  <si>
    <t>IME</t>
  </si>
  <si>
    <t>Remanejamento N° 2020 50373226 - referente ao cálculo do pool de serviços gráficos executados durante o mês de setembro de 2020</t>
  </si>
  <si>
    <t>Thermontime Comércio e Serviços de Ar Condicionado</t>
  </si>
  <si>
    <t>Manutenção do aparelho de Ar Condicionado do Laboratório do Prof. Adriano M. Alencar. Este aparelho de ar condicionado refrigera uma pequena sala onde funcionam um freezer -80 e duas geladeiras com material perecível do LABM2.</t>
  </si>
  <si>
    <t>Gastão Inácio Krein</t>
  </si>
  <si>
    <t>NE.03996611/2020 - Pagamento de honorários pela participação na comissão julgadora do Concurso para obtenção do título de Livre-Docência junto ao Departamento de Física Matemática, Ed. IF-02/20.</t>
  </si>
  <si>
    <t>Jose Renan Medeiros</t>
  </si>
  <si>
    <t>NE.03694941 - Pagamento de honorários pela participação na comissão julgadora do Concurso para obtenção do título de Livre-Docência junto ao Departamento de Física Geral, Ed. IF-02/20.</t>
  </si>
  <si>
    <t>Julio Cesar Fabris</t>
  </si>
  <si>
    <t>NE.03695301 - Pagamento de honorários pela participação na comissão julgadora do Concurso para obtenção do título de Livre-Docência junto ao Departamento de Física Geral, Ed. IF-02/20.</t>
  </si>
  <si>
    <t>Miriani Giselda Pastoriza</t>
  </si>
  <si>
    <t>NE.03695921 - Pagamento de honorários pela participação na comissão julgadora do Concurso para obtenção do título de Livre-Docência junto ao Departamento de Física Geral, Ed. IF-02/20.</t>
  </si>
  <si>
    <t>Thaisa Storchi Bergmann</t>
  </si>
  <si>
    <t>NE.03696170 - Pagamento de honorários pela participação na comissão julgadora do Concurso para obtenção do título de Livre-Docência junto ao Departamento de Física Geral, Ed. IF-02/20.</t>
  </si>
  <si>
    <t>Debora Peres Menezes</t>
  </si>
  <si>
    <t>NE.03696855 - Pagamento de honorários pela participação na comissão julgadora do Concurso para obtenção do título de Livre-Docência junto ao Departamento de Física Matemática, Ed. IF-02/20.</t>
  </si>
  <si>
    <t>Eduardo Souza Fraga</t>
  </si>
  <si>
    <t>NE.03697100 - Pagamento de honorários pela participação na comissão julgadora do Concurso para obtenção do título de Livre-Docência junto ao Departamento de Física Matemática, Ed. IF-02/20.</t>
  </si>
  <si>
    <t>Sandra Santos Padula</t>
  </si>
  <si>
    <t>NE.03697169 - Pagamento de honorários pela participação na comissão julgadora do Concurso para obtenção do título de Livre-Docência junto ao Departamento de Física Matemática, Ed. IF-02/20.</t>
  </si>
  <si>
    <t>Aluguel de caçamba</t>
  </si>
  <si>
    <t>Para atender reforço de empenho do aditivo de contrato I9 Solutions - GC 3199</t>
  </si>
  <si>
    <t>PAPEL HIGIENICO P/DISPENSER DE 1ªQUALIDADE, TOALHA DE PAPEL EM BOBINA - INSTITUCIONAL, TOALHA DE PAPEL-SIMPLES-INTERFOLHADA INSTITUCIONAL. NE 03711412/2020 - Processo: 20.1.00196.43.8</t>
  </si>
  <si>
    <t>Aquisição de bateria de 7Ah-12V para uso imediato em no-break, junto à Secretaria do depto. de Física Nuclear do IF.</t>
  </si>
  <si>
    <t>REFRISHOPPING COMERCIO E SERVICOS EM REFRIGERACAO</t>
  </si>
  <si>
    <t>Instalação de aparelho de ar condicionado, em caráter emergencial, na sala de servidores (3078), do Departamento de Física Matemática, pela empresa REFRISHOPPING COMERCIO E SERVICOS EM REFRIGERACAO LTDA, CNPJ: 71.623.698/0001-40, IE: 148451564112, AUGUSTO FARINA, 621 - JARDIM BONFIGLIOLI - São Paulo - SP - CEP: 05594-001. (dados bancários no orçamento anexo)</t>
  </si>
  <si>
    <t>SEDEX COM AVISO DE RECEBIMENTO - MARIANA DE AMORIM - Cep:07174-412 PAD-IF152020 (N.Objeto:OD786262328br)</t>
  </si>
  <si>
    <t>Chaveiro Goias Com. e Serv. Ltda.</t>
  </si>
  <si>
    <t>Confecção de Chaves comum, no valor de R$ 22,50, a favor da empresa Chaveiro Goias Com. e Serv. Ltda, o serviço se faz necessário em carater emergencial para diponibilizar nas portarias do Instituto de Física.</t>
  </si>
  <si>
    <t>Remanejamento para manutenção predial 50391160 / 2020 - Serviços de Podas de Árvores acima de 20 metros - DC 165581. GC 3208</t>
  </si>
  <si>
    <t>Valor para cobrir despesas no grupo de segurança Remanejamento N° 2020 50406760. GC 3215</t>
  </si>
  <si>
    <t>Despesas da tesouraria utilizados RI dos professores, mas pago com RORÇ Diretoria (GO 14044 e GO 14075). Contrapartida GC 3221 - RI-Diretoria - Processo: 20.1.00273.43.2</t>
  </si>
  <si>
    <t>Escola Politécnica</t>
  </si>
  <si>
    <t>Referente COMPRA 175331- SOFTWARE PINI VOLARE - FÍSICA - Remanejamento N° 2020 50414780.</t>
  </si>
  <si>
    <t>AAA-CONC</t>
  </si>
  <si>
    <t>INSS Patronal - AAA</t>
  </si>
  <si>
    <t>INSS Patronal ref. ao pagamento de honorários pela participação na comissão julgadora do Concurso para obtenção do título de Livre-Docência junto ao Departamento de Física Matemática, Ed. IF-02/20. Professores(as) Débora Peres Menezes (UFSC), Eduardo Souza Fraga (UFRJ), Sandra dos Santos Padula (IFT/UNESP) e Gastão Inácio Krein (IFT/UNESP).</t>
  </si>
  <si>
    <t>INSS Patronal ref. ao pagamento de honorários pela participação na comissão julgadora do Concurso para obtenção do título de Livre-Docência junto ao Departamento de Física Geral, Ed. IF-02/20. Professores(as) José Renan de Medeiros (UFRN), Júlio César Fabris (UFES), Miriani Giselda Pastoriza (UFRGS) e Thaisa Storchi Bergmann (UFRGS)</t>
  </si>
  <si>
    <t>Maria Luísa Pestilla Tippi</t>
  </si>
  <si>
    <t>Reembolso dos pagamentos à Câmara Brasileiro do Livro, referentes a: 1 - ISBN do Livro IFUSP 2 - Código de Barras para Livro IFUSP</t>
  </si>
  <si>
    <t>Rosangela Trevisan R Ferreira</t>
  </si>
  <si>
    <t>Material de uso imediato para ser utilizado no abrigo de resíduos químicos do IF.</t>
  </si>
  <si>
    <t>Aquisição Leitor Termoluminescência - NE 04342836/2020 - DC 182001/2020 - Processo: 20.1.00321.43.7 - Troca de verba com RI - Elisabeth Mateus Yoshimura GO 14174 - Contrapartida RI Diretor GC 3226</t>
  </si>
  <si>
    <t>Chaveiro Goiás</t>
  </si>
  <si>
    <t>Adiantamento - Aquisição de serviço de chaveiro para confecção de 2 cópias de chave.</t>
  </si>
  <si>
    <t>Adiantamento - aquisição de serviço de chaveiro</t>
  </si>
  <si>
    <t>Envio de prestação de contas à FAPESP da Profa. Alinka - (Nº.oBJETO:OD956520077BR) - e da Profa. Frederique - (Nº.Objeto:OD956520085br)</t>
  </si>
  <si>
    <t>Reitoria - Almoxarifado</t>
  </si>
  <si>
    <t>Remanejamento 50432680/2020 referente à requisição de material 202000295442 - Almoxarifado Central</t>
  </si>
  <si>
    <t>Pool de Gráficas referente aos meses de outubro e novembro de 2020 - Remanejamento N° 2020 50434683.</t>
  </si>
  <si>
    <t>Oxilumen Comercial eirelli</t>
  </si>
  <si>
    <t>Adiantamento - aquisição de gás Argonio para Oficina Central</t>
  </si>
  <si>
    <t>Envio de 08 (oito) correspondências via Carta Registrada Nacional com AR, contendo Cartões Sodexo enviados para a unidade. 1- Thomas Alexandre - CEP 01050-030; 2- José Soares de Lima Filho - CEP 05570-220; 3- Renato Costa Neves - CEP 13210-705; 4- Andrea Wirkus - CEP 01509-020; 5- Elcio Abdalla - CEP 01310-300; 6- Josif Frenkel - CEP 02472-090; 7- Leandro Romero Gasques - CEP 06642-250; 8- Paulo A. Nussenzveig - CEP 05303-000 - Custo individual das cartas 1, 2, 3, 4, 6, 7 e 8: R$ 15,00 - Custo individual da carta 5: R$ 16,65 - Custo total: R$ 109,95 Data Destinatario CEP/País UF Peso(g) Cub.(g) Qtde Registro ADC Obs Contalote N. F. Contrato Cartao PLP Decl Unitario Valor R$ 02/12/2020 ANDREA WIRKUS 01509-020 SP 40 1 BR091794532 AR 9912272510 72032898 15,55 02/12/2020 RENATO COSTA NEVES 13210-705 SP 42 1 BR091794546 AR 9912272510 72032898 15,55 02/12/2020 THOMAS ALEXANDRE FERREIRA 01050-030 SP 40 1 BR091794550 AR 9912272510 72032898 15,55 02/12/2020 ELCIO ABDALLA 01310-300 SP 60 1 BR091794577 AR 9912272510 72032898 16,65 02/12/2020 JOSIF FRENKEL 02472-090 SP 40 1 BR091794585 AR 9912272510 72032898 15,55 02/12/2020 LEANDRO ROMERO 06642-250 SP 40 1 BR091794594 AR 9912272510 72032898 15,55 02/12/2020 PAULO ALBERTO 05303-000 SP 40 1 BR091794603 AR 9912272510 72032898 15,55 Tt grupo 7 109,95-</t>
  </si>
  <si>
    <t>Remanejamento N° 2020 50443909 - Para o grupo de informática - Reforço de dotação ref. DC 187003 - GC 3228.</t>
  </si>
  <si>
    <t>ITOPRO INSTALAçãO E MANUTENçãO DE AR CONDICIONADO</t>
  </si>
  <si>
    <t>Aquisição de cafeteira para os seguranças - NE 04533569/2020 - Processo: 20.1.00339.43.3</t>
  </si>
  <si>
    <t>Solicitação: 927/2020 Setor: Serviço Técnico de Comunicação, Pesquisa e Cultura e Extensão Solicitante: 3472142-1 Maria Luísa Pestilla Tippi Valor da Bolsa: 1.025,15 Previsão Orçamentária: 12.301,80 + 3.168,00 (auxílio transporte) Duração: 12 meses Jornada: 30 Horas Doc. Mov. Verba: Processo: 19.1.1096.43.5 Aluno: 9897049 - Leticia Lanza de Oliveira Data de Cadastro: 11/12/2020 10:00</t>
  </si>
  <si>
    <t>Julio Nótis Junior</t>
  </si>
  <si>
    <t>Adiantamento - aquisição de claviculário para o setor de Vigilância.</t>
  </si>
  <si>
    <t>Envio de prestação de contas da Profa. Helena Maria Petilli à FAPESP. (N.Objeto:OD957047781br)</t>
  </si>
  <si>
    <t>Envio de 06 Correspondências via Carta Registrada com AR, com cartões de beneficios para servidores. HELENA MARIA-CEP05019-000/SP - SUZANA SALEM-CEP05468-020/SP - MARCOS DE OLIVIERA-CEP02206-002/SP - MARIA REGINA-CEP05353-110/SP - LUIS CARLOS-CEP01231-010/SP - LUCIANA CAMARGO-CEP06150-030/SP. Valor unitário: R$ 15,55 / Valor Total: R$ 93,30</t>
  </si>
  <si>
    <t>Envio de duas correspondências via Carta Registrada com AR, contendo cartões de benefícios. 1) HERMAN JOEL - CEP 05364-000/SP - BR091794815 2) ALVIMAR FLORIANO DE SOUSA - CEP 05372-080/SP - BR091794824</t>
  </si>
  <si>
    <t>RINF - Informática da Diretoria</t>
  </si>
  <si>
    <t>XPARTS COMERCIO EIRELI</t>
  </si>
  <si>
    <t>NE 00174807/2020 - Compra de tablets (02 unidades) para Diretoria e CCIFUSP - Ata Registro de Preços -2019/288891 - RC 17485/2020 - DC 4405/2020. Proc. 2020.1.12.43.4</t>
  </si>
  <si>
    <t>Telcabos Telecomunicações e Informática Ltda</t>
  </si>
  <si>
    <t>NEE 386715/2020 - Compra de material de infraestrutura de rede de dados (Cabose Concectores). RC 50679/2020 - DC 15903/2020 - Reserva 386693/2020 - Proc. 20.1.63.43.8</t>
  </si>
  <si>
    <t>Aquisição NOTEBOOK 7.500 PONTOS PASSMARK CPU MARK - DC 85227 / 2020 - NE 2074907 / 2020 - Processo: 20.1.203.43.4 - Valor total R$ 3.900,00 - Complemento de Empenho NE 2074893/2020 - RD USP Eficiente 2019 - GO 13790</t>
  </si>
  <si>
    <t>Queller Informática &amp; Comércio LTDA - ME</t>
  </si>
  <si>
    <t>NE 02736381/2020 - DISCO RIGIDO SATA II, 2 TB; CACHE 64 MB; 7200 RPM - Processo: 20.1.00220.43.6</t>
  </si>
  <si>
    <t>Aquisição de Microcomputador NE 03062244</t>
  </si>
  <si>
    <t>Eliseu Edison Schneider - ME</t>
  </si>
  <si>
    <t>NE.03601188 - compra de cartuchos de toner - RC 125946 - DC 142549.</t>
  </si>
  <si>
    <t>Aquisição de insumos de informática - DC 147885 - NE 3606015 e 3606023</t>
  </si>
  <si>
    <t>Seal Telecom Comércio e Serviços de Telecomunicaçõ</t>
  </si>
  <si>
    <t>DISPONIBILIZACAO DE LICENCA PARA USO DE SOFTWARE. NE 3621324 e NE 3621332 - Processo: 20.1.00291.43.0</t>
  </si>
  <si>
    <t>COMPACTA COMÉRCIO E SERVIÇOS LTDA.</t>
  </si>
  <si>
    <t>Aquisição Notebook - NOTA DE EMPENHO 3621421/2020 - Processo: 20.1.00292.43.7 - DIR R$ 43.290,00 - FMA R$ 4.990,00 - FPE 6.090,00, FAP R$ 11.150,00 - FGE R$ 6.090,00 - FNC R$ 10.120,00 - FMT 10.120,00 - IAG R$ 170.050,00</t>
  </si>
  <si>
    <t>Aquisição de computadores para laboratórios didáticos e administração utilizando a ata de registro de preços resultante do pregão 12/2020 - Processo 2020.1.219.43.8. - NE 03606074/2020</t>
  </si>
  <si>
    <t>STI</t>
  </si>
  <si>
    <t>Remanejamento N° 2020 50434624 - Número da solicitação 61756 - Solicitante David Barg Filho - Software: Windows 10 Pro Upgrade (64 bit - Português)</t>
  </si>
  <si>
    <t>Compacta Comércio e Serviços Ltda.</t>
  </si>
  <si>
    <t>NE.04532368 - aquisição de monitor de vídeo p/ o Setor de Projetos - RC 387070 - DC 187020.</t>
  </si>
  <si>
    <t>ACIONADOR MANUAL DE ALARME, PECA DE REPOSICAO P/SISTEMA DE CONTROLE DE ACESSO - NE 04533372/20200 - Processo: 20.1.00336.43.4 Obs: Valor total R$ 32.585,56 - O valor restante esta lançada na GO 14210</t>
  </si>
  <si>
    <t>SEG - Assistência Administrativa - Segurança</t>
  </si>
  <si>
    <t>Giacomo Resende Seolim - ME</t>
  </si>
  <si>
    <t>NE.01941062 - Serviço de recarga de extintor e teste de pressão em mangueira de incêndio - Reserva 779458/2020</t>
  </si>
  <si>
    <t>Ziva Tecnologia e Soluções Ltda</t>
  </si>
  <si>
    <t>Aquisição de câmaras de segurança - Reserva 3602710/2020 - Processo: 20.1.00282.43.1 - CAMERA DE CIRCUITO FECHADO - NE 04125428/2020.</t>
  </si>
  <si>
    <t>Aquisição de câmara de circuito fechado - NE 03985520/2020 - Processo: 20.1.00310.43.5.</t>
  </si>
  <si>
    <t>ACIONADOR MANUAL DE ALARME, PECA DE REPOSICAO P/SISTEMA DE CONTROLE DE ACESSO - NE 04533364/2020 - Processo: 20.1.00336.43.4 Obs: Valor total R$ 32.585,56 - O valor restante esta lançada na GO 14211</t>
  </si>
  <si>
    <t>RD - Laboratório Didático</t>
  </si>
  <si>
    <t>Solicitação de reembolso pela compra de componentes eletrônicos para a realização de manutenção de equipamentos.</t>
  </si>
  <si>
    <t>Solicitação de reembolso pela compra de componentes eletrônicos para a realização de manutenção dos equipamentos dos Laboratórios Didáticos.</t>
  </si>
  <si>
    <t>Solicitação de reembolso pela compra de materiais necessários aos cursos de Física Experimental dos Laboratórios Didáticos.</t>
  </si>
  <si>
    <t>Solicitação de reembolso pela compra emergencial de insumos para os Laboratórios Didáticos.</t>
  </si>
  <si>
    <t>Compra emergencial de materiais para as vitrines dos corredores dos Laboratórios Didáticos</t>
  </si>
  <si>
    <t>Solicitação de reembolso pela compra de insumos para a construção de dispositivos de desinfecção UV-C</t>
  </si>
  <si>
    <t>RINF - Informática da FMT</t>
  </si>
  <si>
    <t>Aquisição Notebook - NOTA DE EMPENHO 3621421/2020 - Processo: 20.1.00292.43.7 - DIR R$ 43.290,00 - FMA R$ 4.990,00 - FPE 6.090,00, FAP R$ 11.150,00 - FGE R$ 6.090,00 - FNC R$ 10.120,00 - FMT 10.120,00 - IAG R$ 170.050,00.</t>
  </si>
  <si>
    <t>RINF - Informática da FAP</t>
  </si>
  <si>
    <t>RINF - Informática da FEP</t>
  </si>
  <si>
    <t>RINF - Informática da FNC</t>
  </si>
  <si>
    <t>Superintendência de Tecnologia da Informação</t>
  </si>
  <si>
    <t>Solicitação 55500, 55501 e 55502 - Equipamentos 043.021818 e 043.021821 - Software Access - 2019, Equipamento 043.017848 Office Pro Plus - 2016 (64 bit - Português) Remanejamento N° 2020 50096508</t>
  </si>
  <si>
    <t>RINF - Informática da FMA</t>
  </si>
  <si>
    <t>Solicitação de Software número 55320 - Software para Compra: Windows 10 Pro Upgrade (64 bit - Português) Software para Instalação: Windows 10 Pro Upgrade (64 bit - Português) Remanejamento N° 2020 50096400</t>
  </si>
  <si>
    <t>Software Office Standard - 2016 (64 bit - Português) - Solicitação número 61588 - Rosana Batista Gimenes Biz (requisitante) - Remanejamento N° 2020 50427903</t>
  </si>
  <si>
    <t>Solicitação 61589 - Windows 10 Pro Upgrade (64 bit - Português) - Rosana Batista Gimenes Biz (requisitante) - Remanejamento N° 2020 50427920</t>
  </si>
  <si>
    <t>Torino Informática</t>
  </si>
  <si>
    <t>Aquisição de 4 MONITORES DE VIDEO LED 21,5 - NE 04349539/2020 - Processo: 20.1.00322.43.3</t>
  </si>
  <si>
    <t>Solicitação 61850 - Rosana Batista Gimenes Biz (requisitante) Office Mac Standard - 2019 (64 bit - MultiLanguage) Remanejamento N° 2020 50439944</t>
  </si>
  <si>
    <t>RORÇ - DFGE - Depto. Física Geral</t>
  </si>
  <si>
    <t>Karen Mendonça de Oliveira EIRELI - ME</t>
  </si>
  <si>
    <t>NE.00687448 - compra de 04 quadros de vidros p/ sala de seminários e sala de reunião - RC 43249 - DC 27669.</t>
  </si>
  <si>
    <t>Bianca Genta Macete</t>
  </si>
  <si>
    <t>Reembolso referente a compra de lanche para Reuniões do Conselho.</t>
  </si>
  <si>
    <t>Envio de Prestação de Contas - Profa. Maria Teresa Lamy - Processo 2017/25930-1 FAPESP - Rua Pio XI, 1500 - ((Nº. Objeto:OD786248649br)</t>
  </si>
  <si>
    <t>Adiantamento - aquisição de serviço de chaveiro para confecção de 8 cópias de chaves + 1 troca de segredo</t>
  </si>
  <si>
    <t>Kaline Rabelo Coutinho</t>
  </si>
  <si>
    <t>1 controle da cancela do estacionamento do EP e 2 cópias de chave em caráter emergencial para um novo professor da Física Geral</t>
  </si>
  <si>
    <t>RINF - Informática da FGE</t>
  </si>
  <si>
    <t>RORÇ - DFEP - Depto. Física Experimental</t>
  </si>
  <si>
    <t>Reembolso pelo pagamento da DANFE 165310 - Kalunga Com. e Ind. Gráfica Ltda, referente compra de adesivos para aplicação em vidro que será usado como lousa pela Profa. Ivone F. da Mota e Albuquerque.</t>
  </si>
  <si>
    <t>Envio de correspondência com AR para: Comissão Nacional de Energia Nuclear - CNEN Diretoria de Radioproteção e Segurança Nuclear Superintendência de Licenciamento e Controle - Rua General Severiano, nº 90 - Botafogo CEP 22294-900- Rio de Janeiro - RJ - OD363308754br</t>
  </si>
  <si>
    <t>Reembolso pelo pagamento do Cupom Fiscal 4875 - Andorinha Supermercado Ltda, referente compra de material de consumo para uso nos banheiros compartilhados entre FAP e FEP e também para uso nas reuniões do Conselho FEP do 1º semestre de 2020.</t>
  </si>
  <si>
    <t>Envio de correspondência por EMS da Profa. Alinka Lepine (DFEP) para Ines Llorente, CAEN SpA, Via Vetraia, 11, 55049 Viareggio, (LU) - Italy.Ines Llorente - CAEN SpA - (Nº.Objeto:EB048000490br)</t>
  </si>
  <si>
    <t>NE.02683308 / 02683316 - Pregão - serviços de instalações e aquisições de condicionadores de ar - RC 130141 / 217786 - DC 92258.</t>
  </si>
  <si>
    <t>Julio Antonio Larrea Jimenez</t>
  </si>
  <si>
    <t>Aquisição de produtos para montagem de experimentos no laboratório de Física Experimental do IF.</t>
  </si>
  <si>
    <t>ENVIO DE CORRESPONDÊNCIA DO PROF. MARCELO MARTINELLI, MODALIDADE SEDEX. (Objeto:OD786209092br)</t>
  </si>
  <si>
    <t>Carta EMS, para envio a Turquia,EROL AKPINAR em nome de Antonio Martins Figueiredo Neto - (Nº.Objeto:EB127045799br)</t>
  </si>
  <si>
    <t>2 documentos para FAPESP, em nome de Antonio Martins Figueiredo Neto, via SEDEX (Nº. Objeto:OD786248621br, OD786248635</t>
  </si>
  <si>
    <t>Persimaco Comercio e Manutencao Ltda - ME</t>
  </si>
  <si>
    <t>NE.03884414 - serviço de troca de cordas de içamento de persianas - RC 284866 - DC 152668.</t>
  </si>
  <si>
    <t>JULIANA LAIS GOES MENDONÇA</t>
  </si>
  <si>
    <t>Conserto de 1 aparelho de ar-condicionado instalado na Sala 327-A, Ala II, 2º andar, marca Gree, split, 9000 btus (patrimônio 043.010365). Serviço em caráter emergencial, dado que no local não tem brise soleil e a sala fica muito quente. A sala está sendo usada regularmente, seguindo os devidos protocolos sanitários.</t>
  </si>
  <si>
    <t>Sedex para envio dos documentos da prestação de contas para Fapesp Rua Pio XI, 1500 - Alto da Lapa CEP: 05468-901 - São Paulo - SP – Brasil - (Nº.Objeto:OD786284535br</t>
  </si>
  <si>
    <t>empresa Brasileira de Correios e Telégrafos</t>
  </si>
  <si>
    <t>Envio de documentos, prestação de contas, para a FAPESP, a pedido do Prof. Marcelo Martinelli, através do correio, modalidade SEDEX - (N.Objeto:OD957047781br)</t>
  </si>
  <si>
    <t>Envio de prestação de contas do Prof. Marcelo Martinelli à FAPESP, pelo correio, modalidade SEDEX. (N.Objeto:OD957079886br)</t>
  </si>
  <si>
    <t>TREIN - Treinamento</t>
  </si>
  <si>
    <t>Associação Cultura Inglesa - São Paulo</t>
  </si>
  <si>
    <t>Pagamento curto de inglês MAC3 para a funcionária Cecília Cristina Blanco, durante o período de 27/02/2020 a 26/06/2020.</t>
  </si>
  <si>
    <t>Instituto Bonfiglioli Comercial Ltda - EPP</t>
  </si>
  <si>
    <t>Pagamento do curso de inglês para a funcionária Sandra Martins dos Santos Rodrigues no período de 10/02/2020 a 02/07/2020.</t>
  </si>
  <si>
    <t>Serviço Nacional de Aprendizagem Industrial</t>
  </si>
  <si>
    <t>Pagamento do curso de operador e mantenedor de cabine primaria, junto ao SENAI, para o funcionário Anizete Silva Santos, no período de 23/03/2020 a 27/03/2020</t>
  </si>
  <si>
    <t>Cecília Cristina Blanco Novello</t>
  </si>
  <si>
    <t>Reembolso referente ao pagamento do 2o semestre (2020) do curso de inglês para a funcionária Cecília Cristina Blanco Novello, junto a escola Cultura Inglesa, autorizado pela comissão de recursos humanos.</t>
  </si>
  <si>
    <t>Instituto Bonfiglioli Comercial LTDA</t>
  </si>
  <si>
    <t>Pagamento do curso de inglês para a funcionaria Sandra Martins dos Santos Rodrigues, período de 20/08/20 a 15/12/20, no Instituto Bonfiglioli Comercial Ltda.</t>
  </si>
  <si>
    <t>RORÇ - DFMA - Depto. Física Matemática</t>
  </si>
  <si>
    <t>Cecília Cristina Blanco</t>
  </si>
  <si>
    <t>Solicitação de reembolso referente a compra de agendas e pen drive para uso na Secretaria do Departamento, efetuada na loja Kalunga Comércio e Indústria Gráfica Ltda, CNPJ 43283811/0091-06, pela funcionária Cecília Cristina Blanco.</t>
  </si>
  <si>
    <t>Braslimpo Comercial Ltda</t>
  </si>
  <si>
    <t>NEO 00386367/2020 - Compra de protetores para assento sanitário. RC 41165/2020 - DC 15776/2020 - Reserva 385778/2020. Proc. 2020.1.32.43.5</t>
  </si>
  <si>
    <t>Solicito liberação de verba para envio uma correspondência via EMS (ESPANHA - NOEMI CASERO ) do Prof. Walter Alberto de Siqueira Pedra para Noemi Casero, em Bilbabo - Espanha - (Nº.Objeto:EB127044419BR)</t>
  </si>
  <si>
    <t>BQ Climatização Ltda</t>
  </si>
  <si>
    <t>ANULADO NE 00707929/2020 - Serviço de instalação de aparelho de ar condicionado. RC 25950/2020 - DC 32085/2020 - Reserva 707252/2020 - Proc. 20.1.0090.43.5</t>
  </si>
  <si>
    <t>BHP Engenharia Térmica e Comércio Ltda.</t>
  </si>
  <si>
    <t>ANULADO NE 00707945/2020 valor R$ 3.910,00 - Compra de aparelho de ar condicionado. RC 25950/2020 - DC 32085/2020 - Reserva 707201/2020 - Proc. 20.1.0090.43.5</t>
  </si>
  <si>
    <t>Envio de correspondência, via EMS, do Prof. Oscar José Pinto Éboli, para o Dr. Tathagata Ghosh, em Pittsburgh, USA. - (Nº.Objeto:EB127045697br)</t>
  </si>
  <si>
    <t>Ref. SERVICO DE MANUTENCAO EM EQUIPAMENTO CONDICIONADOR DE AR - NE 03521346/2020 - Desp. Manut. Predial - Contrapartida GO 14014 e GC 3189.</t>
  </si>
  <si>
    <t>Colaborador Eventual</t>
  </si>
  <si>
    <t>Colóquio intitulado: "Simulando a evolução das espécies" Prof Marcus Aloizio Martinez de Aguiar - NE 03550079/2020 - Processo: 20.1.00009.43.3</t>
  </si>
  <si>
    <t>Ricardo Sturani</t>
  </si>
  <si>
    <t>NE.03860400 - Participação em Colóquio intitulado "Gravitational Wave Astronomy”, pelo DFMA do IFUSP, no dia 09 de dezembro de 2.020.</t>
  </si>
  <si>
    <t>Andre Gustavo Scagliusi Landulfo</t>
  </si>
  <si>
    <t>NE.03860523 - Participação em colóquio intitulado "Topologia, Buracos Negros e Singularidades", pelo DFMA do IFUSP, no dia 02 de dezembro de 2.020.</t>
  </si>
  <si>
    <t>Leandro Martins Cioletti</t>
  </si>
  <si>
    <t>NE.03860582 - Participação em Colóquio intitulado "Sistemas Dinâmicos Hiperbólicos e suas Relações Mecânica Estatística do Equilíbrio", pelo DFMA do IFUSP, dia 04 de novembro de 2.020.</t>
  </si>
  <si>
    <t>Auxilio a professor visitante</t>
  </si>
  <si>
    <t>Prof. Dr. Marcelo de Oliveira Terra Cunha (UNICAMP - nº USP 8713135), referente ao colóquio intitulado: “Entre Contextualidade e Não-Localidade de Bell”, a ser ministrado no dia 25 de novembro de 2020, no Departamento de Física Matemática.</t>
  </si>
  <si>
    <t>Solicito liberação de verba para envio de uma correspondência via SEDEX do Prof. Victor de Oliveira Rivelles para a FAPESP.prestação Prestação de contas - processo: 2014/18634-9. (N.Objeto:OD786264598br)</t>
  </si>
  <si>
    <t>Solicito liberação de verba para envio de uma correspondência via SEDEX do Prof. Victor de Oliveira Rivelles, para a FAPESP. Prestação de contas processo FAPESP 2017/50435-4. (n.Objeto:OD786264607br)</t>
  </si>
  <si>
    <t>Móveis de escritório, conforme memorial descritivo, para os professores Marcos Lima e Matthew Luzum do Departamento de Física Matemática.</t>
  </si>
  <si>
    <t>Envio de correspondência do Prof. Oscar José Pinto Éboli à FAPESP. Rua Pio XI, 1500 - Alto da Lapa São Paulo - SP - Brasil CEP: 05468-901 - (Nº.Objeto:OD352473446br)</t>
  </si>
  <si>
    <t>RD - Nitrogênio</t>
  </si>
  <si>
    <t>Transferência dos recursos do RD Nitrogênio para RORÇ Diretoria - GC 3170</t>
  </si>
  <si>
    <t>RD - CPG</t>
  </si>
  <si>
    <t>Ernesto Kemp</t>
  </si>
  <si>
    <t>NE.01635794 - Participação na comissão julgadora de defesa de tese de mestrado de Keiser Hurtado Montaño no dia 08/05/2020.</t>
  </si>
  <si>
    <t>Honorarios</t>
  </si>
  <si>
    <t>Pagamento da NE.02369729 - LIQ.02668904 - INSS Patronal em nome do Prof. Alberto V. Saa, pela participação de banca em tese de doutorado - LIQ.02676028 - Patronal.</t>
  </si>
  <si>
    <t>Honorários</t>
  </si>
  <si>
    <t>Pagamento de honorários David Dobrigkeit Chinllato pela participação na comissão julgadora de Exame de Qualificação de Doutorado de Felipe Damas Melo , no dia 14/02.</t>
  </si>
  <si>
    <t>Pagamento de honorários Djalma Rosa Mendes Junior pela participação na comissão julgadora de Exame de Qualificação de Valter Luiz Kurman, em 04/03/2020.</t>
  </si>
  <si>
    <t>Pagamento de Honorários José Roberto Soares do Nascimento pela participação na comissão julgadora da Defesa de Dissertação e Mestrado de Xirliane Vasconcelos no dia 09/03/2020.</t>
  </si>
  <si>
    <t>Éber De Patto Lima</t>
  </si>
  <si>
    <t>Compra de bolachas para as reuniões da Comissão de Pós-Graduação.</t>
  </si>
  <si>
    <t>Ricardo Luiz Viana</t>
  </si>
  <si>
    <t>NE.00688100 - Auxilio Financeiro para ministrar "Mini curso de Pós Graduação" - de 02 a 06/03/2020.</t>
  </si>
  <si>
    <t>pagamento de contrato de passagem aérea - Prof. Ricardo L. Viana - RC 88846.</t>
  </si>
  <si>
    <t>Patricia Soares Santiago</t>
  </si>
  <si>
    <t>Pagamento de honorários pela participação na comissão julgadora da Defesa de Dissertação de Mestrado De Luiz de Camargo Rodrigues 03/03/2020.</t>
  </si>
  <si>
    <t>Dmitry Melnikov</t>
  </si>
  <si>
    <t>Pagamento de honorários pela participação na comissão julgadora da Defesa de Dissertação de Mestrado de Giulio Halisson Camilo da Silva 04/03/2020.</t>
  </si>
  <si>
    <t>INSS Patronal - CPG</t>
  </si>
  <si>
    <t>INSS Patronal ref. o pagamento de honorários ao Prof. David Dobrigkeit Chinellato.</t>
  </si>
  <si>
    <t>Alberto Correa dos Reis</t>
  </si>
  <si>
    <t>Pagamento de honorários pela participação na comissão julgadora da Defesa de Dissertação de Mestrado de Brenda Bertotto Malabarba em 11/03/2020 - CPG</t>
  </si>
  <si>
    <t>Miguel Boavista Quartin</t>
  </si>
  <si>
    <t>Pagamento de honorários pela participação na comissão julgadora da Defesa de Dissertação de Mestrado de Rena em Isquierdo Boschetti 23/03/2020.</t>
  </si>
  <si>
    <t>Gerson Ferreira Júnior</t>
  </si>
  <si>
    <t>Pagamento de honorários pela participação na comissão julgadora da Defesa de Dissertação de Mestrado de João Victor Ferreira Alves em 09/03/2020.</t>
  </si>
  <si>
    <t>INSS Patronal</t>
  </si>
  <si>
    <t>INSS Patronal ref. ao pagto de honoráios ao Prof.Djalma Rosa Mendes Júnior.</t>
  </si>
  <si>
    <t>INSS Patronal ref. ao pagto de honorários ao Prof. José Roberto Soares do Nascimento.</t>
  </si>
  <si>
    <t>INSS Patronal ref. ao pagto de honorários ao Profª Patricia Soares Santiago.</t>
  </si>
  <si>
    <t>INSS Patronal ref. ao pagto de honorários ao Prof. Dmitry Melnikov.</t>
  </si>
  <si>
    <t>INSS Patronal ref. ao pagto de honorários ao Prof. Alberto Correia dos Reis.</t>
  </si>
  <si>
    <t>INSS Patronal ref. ao pagto de honorários ao Prof. Gerson Ferreira Júnior.</t>
  </si>
  <si>
    <t>Pagamento de honorários pela participação de Banca da defesa de Tese de Doutorado de Gabriela L. Lichtenstein Professores visitantes Andre Paniago Lessa NE 1199757, Chee Sheng Fong NE 1198726 e Thiago R. F. P. Tomei NE 1199749</t>
  </si>
  <si>
    <t>Pagamento honorários prof Daniel Mendonça Valente ref. participação comissão julgadora da Defesa de Dissertação de Mestrado de Bruno Ortega Goes, no dia 16 de abril de 2020. NE 1217119</t>
  </si>
  <si>
    <t>Ref. pgto de INSS Patronal dos Honorários prof. Miguel Boavista Quartin referente a participação de banca de defesa de Tese - Liquidação: 01216597 / 2020</t>
  </si>
  <si>
    <t>Pagamento de honorários NE 1182927 e Liquidação 1217330 - pela participação na comissão julgadora de Exame de Defesa de Dissertação e pagamento de INSS Patronal Liquidação 1217267.</t>
  </si>
  <si>
    <t>Pagamento de honorários NE.01199757 e Liquidação 01293249 - pela participação na comissão julgadora de Exame de Defesa de Tese de doutorado e pagamento de INSS Patronal Liquidação 01293362.</t>
  </si>
  <si>
    <t>Pagamento de honorários NE.011998726 e Liquidação 01293273 - pela participação na comissão julgadora de Exame de Defesa de Tese de doutorado e pagamento de INSS Patronal Liquidação 01293346.</t>
  </si>
  <si>
    <t>Pagamento de honorários NE.01199749 e Liquidação 01293303 - pela participação na comissão julgadora de Exame de Defesa de Tese de doutorado e pagamento de INSS Patronal Liquidação 01293389.</t>
  </si>
  <si>
    <t>Pgto Honorários para Olexandr Zhydenko e Mário César Baldiotti - Ref. Participação defesa de Doutorado de André Felipe Cardona Jimenez dia 17/04/2020</t>
  </si>
  <si>
    <t>Pagamento de honorários NE.01217119 e Liquidação 01441256 - pela participação na comissão julgadora de Exame de Defesa de dissertação de mestrado e pagamento de INSS Patronal Liquidação 01523813.</t>
  </si>
  <si>
    <t>Saulo Vicente Moreira</t>
  </si>
  <si>
    <t>Solicito a liberação de verba no valor de R$ 150,00 (cento e cinquenta reais) para pagamento de serviço prestado (banca) a professor visitante, em nome do Prof. Dr. Saulo Vicente Moreira, nºUSP 11962752, CPF: 080.805.746-42, PIS/PASEP: , pela participação, via videoconferência, na banca de defesa de dissertação de mestrado intitulada: "Teoria da produção de entropia de Wehrl para sistemas quânticos fora do equilíbrio" de Bruno Ortega Goes, no dia 16/04/2020, às 14h. Favor depositar no Banco do Brasil, agência: 3610-2, conta corrente: 42450-1.</t>
  </si>
  <si>
    <t>Pagamento de honorários NE.01405438 e Liquidação 01552902 - pela participação na comissão julgadora de Exame de Defesa de Tese de doutorado e pagamento de INSS Patronal Liquidação 01554107.</t>
  </si>
  <si>
    <t>Pagamento de honorários NE.01405403 e Liquidação 01553062 - pela participação na comissão julgadora de Exame de Defesa de Tese de doutorado e pagamento de INSS Patronal Liquidação 01554166.</t>
  </si>
  <si>
    <t>Tayana Mazin Tsubone</t>
  </si>
  <si>
    <t>NE.01554379 - Ref. participação defesa de Doutorado de Raffaela De Rosa, no dia 27 de abril de 2020.</t>
  </si>
  <si>
    <t>Pgto honorário para o Professor David Dobrigkeit Chinellato NE 1564765/2020 Ref Participação de comissão julgadora de defesa de dissertação de mestrado de Lucas Vieira Teixeira dia 30/04/2020 e Pgto honorário Pedro Galli Mercadant NE 1564609/2020 Ref Participação de comissão julgadora de defesa de dissertação de mestrado de Pedro Bitta r Oliveira Souza dia 28/04/2020</t>
  </si>
  <si>
    <t>Rogerio Rosenfeld</t>
  </si>
  <si>
    <t>NE01572938 - Ref Participação de comissão julgadora de defesa de dissertação de mestrado de Pedro Bittar Oliveira Souza dia 28/04/2020.</t>
  </si>
  <si>
    <t>Mauro Rogerio Cosentino</t>
  </si>
  <si>
    <t>NE.01572962 - Ref Participação de comissão julgadora de defesa de dissertação de mestrado de Lucas Vieira Teixeira dia 30/04/2020.</t>
  </si>
  <si>
    <t>Pagamento para Profa. Suani Tavares Rubim de Pinho pela participação na comissão julgadora de defesa de dissertação de Mestrada de Ariel Yssu Oliveira Fernandes no dia 04/05/2020. NE 01606972/2020</t>
  </si>
  <si>
    <t>Pagamento de honorários NE.01554379 e Liquidação 01608029 - pela participação na comissão julgadora de Exame de Defesa de Tese de doutorado e pagamento de INSS Patronal Liquidação 01608053.</t>
  </si>
  <si>
    <t>Pagamento da NE.01564609 - LIQ. 01625624 - ref a INSS Patronal - Prof. Pedro G Mercadante em participação em banca de dissertação de mestrado - LIQ.01625829.</t>
  </si>
  <si>
    <t>Pagamento da NE.01572938 - LIQ. 01626000 - ref a INSS Patronal - Prof. Rogério Rosenfeld em participação em banca de dissertação de mestrado - LIQ.01626159.</t>
  </si>
  <si>
    <t>Marcelo Oliveira Terra Cunha</t>
  </si>
  <si>
    <t>NE.01634887 - Participação na comissão julgadora de defesa de dissertação de Mestrada de Alisson Cordeiro Alves Tezzin no dia 06/05/2020.</t>
  </si>
  <si>
    <t>Aleksandr Nicolaivich Pinzul</t>
  </si>
  <si>
    <t>NE.01635247 - Participação na comissão julgadora de defesa de tese de doutorado de Laura Raquel Rado Díaz no dia 07/05/2020.</t>
  </si>
  <si>
    <t>Fernando David Marmolejo Shimidtt</t>
  </si>
  <si>
    <t>NE.01635506 - Participação na comissão julgadora de defesa de tese de doutorado de Laura Raquel Rado Díaz no dia 07/05/2020.</t>
  </si>
  <si>
    <t>Horatiu Stefan Nastase</t>
  </si>
  <si>
    <t>NE.01636073 - Participação na comissão julgadora de defesa de tese de doutorado de Laura Raquel Rado Díaz no dia 07/05/2020.</t>
  </si>
  <si>
    <t>Pagamento da NE.01564765 - LIQ.01636634 - pagamento de INSS Patronal do Prof. David D Chinellato, pela participação em banca de dissertação de mestrado - LIQ.01636677.</t>
  </si>
  <si>
    <t>Pagamento da NE.01572962 - LIQ.01636804 - pagamento de INSS Patronal do Prof. Mauro R Cosentino pela participação em banca de dissertação de mestrado - LIQ.01636847.</t>
  </si>
  <si>
    <t>Pagamento da NE.01606972 - LIQ.01669249 - INSS Patronal da Profa. Suani Tavares Rubim de Pinho, pela participação de dissertação de mestrado LIQ.01669370.</t>
  </si>
  <si>
    <t>Pagamento NE.01635247 - LIQ.01745336 - INSS Patronal - pagamento ao Prof. Aleksandr M. Pinzul, pela participação de banca em tese de doutorado - LIQ.01745476 - Patronal.</t>
  </si>
  <si>
    <t>Pagamento NE.01634887 - LIQ.01745778 -INSS Patronal - pagamento ao Prof. Marcelo O T Cunha, pela participação de banca em dissertação de mestrado - LIQ.01745816 - Patronal.</t>
  </si>
  <si>
    <t>Pagamento da NE.01635506 - LIQ.01747541 - INSS Patronal - pagamento ao Prof. Fernando D M Schimidtt, pela participação de banca em tese de doutorado - LIQ.01747576 - Patronal.</t>
  </si>
  <si>
    <t>Pagamento NE.01636073 - LIQ.01747622 - INSS Patronal - pagamento ao Prof. Horatiu S Nestase, pela participação de banca em tese de doutorado - LIQ.01747657 - Patronal.</t>
  </si>
  <si>
    <t>Ettore Segreto</t>
  </si>
  <si>
    <t>NE.01753860 - Pagamento de honorários pela participação na comissão julgadora de Exame de Defesa de Tese de Doutorado de Argel Nasis Nunez, no dia 14/05/2020.</t>
  </si>
  <si>
    <t>Odilon Antonio Paula Tavares</t>
  </si>
  <si>
    <t>NE.01753959 - Pagamento de honorários pela participação na comissão julgadora de Exame de Defesa de Tese de Doutorado de Ramon Perez Varona, no dia 19/05/2020.</t>
  </si>
  <si>
    <t>Roberto Fernandes Silva Andrade</t>
  </si>
  <si>
    <t>NE.01754092 - Pagamento de honorários pela participação na comissão julgadora de Exame de Defesa de Dissertação de Mestrado de William de Castilho, no dia 15/05/2020.</t>
  </si>
  <si>
    <t>Pagamento NE.01635794 - LIQ.01754297 - Pagamento de INSS Patronal do Prof. Ernesto Kemp, pela participação de dissertação de mestrado - LIQ.01754343 - Patronal.</t>
  </si>
  <si>
    <t>Pagamento da NE.01753860 - LIQ.01949462 - INSS Patronal do Prof. Ettore Segreto, pela participação de banca de dissertação de doutorado - LIQ.01949578.</t>
  </si>
  <si>
    <t>Pagamento NE.01753959 - LIQ.01949519 - INSS Patronal do Prof. Odilon A P Tavares, pela participação de banca de dissertação de doutorado - LIQ.01949586.</t>
  </si>
  <si>
    <t>Pagamento NE.01754092 - LIQ.01949543 - INSS Patronal do Prof. Roberto F S Andrade, pela participação de banca de dissertação de mestrado - LIQ.01949608.</t>
  </si>
  <si>
    <t>Participação do Prof. Aldo Procacci na comissão julgadora da Defesa de Tese de Doutorado de Renê Soares Freire, no dia 26 de junho de 2020. NE 02321858 / 2020</t>
  </si>
  <si>
    <t>Prof. Jeferson Jacob Arenzon e Prof. Thadeu Josino Pereira Penna pela Participação de banca de Defesa de Tese de Doutorado de Felippe Alves Pereira 16/07/2020</t>
  </si>
  <si>
    <t>Prof. Alberto Vazquez Saa pela Participação de banca de Defesa de Tese de Doutorado de Leonardo Rosa Werneck 17/07/2020</t>
  </si>
  <si>
    <t>Pagamento da NE.02321858 - INSS Patronal Prof. Aldo Procacci, por participação de banca julgadora de tese de doutorado - Liquidação 02391961 - Liquidação 02392240.</t>
  </si>
  <si>
    <t>Cecilia Bertoni Martha Hadler Chirenti</t>
  </si>
  <si>
    <t>Pagamento de honorários pela participação na comissão julgadora da Defesa de Tese de doutorado de Leonardo Rosa Werneckem 17/07/2020.</t>
  </si>
  <si>
    <t>Pagamento da NE.02369710 - LIQ. 02668866 - INSS Patronal do Prof. Jeferson J. Aranzo, pela participação de banca de tese de doutorado - LIQ. 02668939 - Patronal.</t>
  </si>
  <si>
    <t>Pagamento da NE.02369729 - LIQ.02668904 - INSS Patronal do Prof. Thadeu J P Penna, pela participação de banca de tese de doutorado - LIQ.02668947 - Patronal.</t>
  </si>
  <si>
    <t>Pagamento da NE.02432773 - LIQ.02675994 - INSS Patronal em nome do Profa. Cecilia Bertoni M. H. Chirenti, pela participação de banca em tese de doutorado - LIQ.02676036 - Patronal.</t>
  </si>
  <si>
    <t>Abner de Siervo</t>
  </si>
  <si>
    <t>NE.02682125 - Pagamento honorários pela participação na comissão julgadora de Exame de Defesa de Tese de Doutorado de Eduardo Santos Carvalho, no dia 24/07/2020.</t>
  </si>
  <si>
    <t>Douglas Soares Galvao</t>
  </si>
  <si>
    <t>NE.02682141 - Pagamento honorários pela participação na comissão julgadora de Exame de Defesa de Tese de Doutorado de Eduardo Santos Carvalho, no dia 24/07/2020.</t>
  </si>
  <si>
    <t>Rodrigo Barbosa Capaz</t>
  </si>
  <si>
    <t>NE.02682192 - Pagamento honorários pela participação na comissão julgadora de Exame de Defesa de Tese de Doutorado de Eduardo Santos Carvalho, no dia 24/07/2020.</t>
  </si>
  <si>
    <t>Pagamento de 20% sobre honorários. Prof.(a) Abner de Siervo (UNICAMP). Pagamento honorários pela participação na comissão julgadora de Exame de Defesa de Tese de Doutorado de Eduardo Santos Carvalho, no dia 24/07/2020. NE 2682125 NL 2754002 G.O. 13871</t>
  </si>
  <si>
    <t>Pagamento de 20% sobre honorários. Prof.(a) Douglas Soares Galvão (UNICAMP). Pagamento honorários pela participação na comissão julgadora de Exame de Defesa de Tese de Doutorado de Eduardo Santos Carvalho, no dia 24/07/2020. NE 2682141 NL 2754037 G.O. 13872</t>
  </si>
  <si>
    <t>Pagamento de 20% sobre honorários. Prof.(a) Rodrigo Barbosa Capaz (UFRJ). Pagamento honorários pela participação na comissão julgadora de Exame de Defesa de Tese de Doutorado de Eduardo Santos Carvalho, no dia 24/07/2020. NE 2682192 NL 2754061 G.O. 13873</t>
  </si>
  <si>
    <t>Pagamento de honorários - CPG</t>
  </si>
  <si>
    <t>Prof.(a) Gabriel Horácio Aguilar (UFRJ). Pagamento de honorários pela participação na comissão julgadora do Exame de Qualificação de Doutorado de Alvaro Montaña Guerrero, em 19 de agosto de 2020. R$ 150,00 NEE 2813165/2020. Proc. 20.1.00009.43.3</t>
  </si>
  <si>
    <t>Prof(a). Dr(a) Cristhiano Andre Gamarano Duarte Carneiro Silva (Universidade de Chapmam, California - EUA).Pagamento de honorários pela participação na comissão julgadora do Exame de Qualificação de Doutorado de Ari Patrick Pereira da Costa, em 13 de agosto de 2020. R$ 150,00 NEE 2856336. Proc. 20.1.00009.43.3</t>
  </si>
  <si>
    <t>Prof(a). Dr(a). Eliezer Batista (UFSC). Pagamento de honorários pela participação na comissão julgadora da Defesa de Tese de Doutorado de Marzia Petrucci em 21 de agosto de 2020. R$ 150,00 NEE 2856344. Proc. 20.1.00009.43.3</t>
  </si>
  <si>
    <t>Prof(a). Dr(a). Valdecir Marvulle (UFABC). Pagamento de honorários pela participação na comissão julgadora da Defesa de Tese de Doutorado de Marzia Petrucci, em 21 de agosto de 2020. R$ 150,00 NEE 2870681. Proc. 20.1.00009.43.3</t>
  </si>
  <si>
    <t>Pagamento de 20% sobre honorários. Prof(a). Dr(a) Cristhiano Andre Gamarano Duarte Carneiro Silva (Universidade de Chapmam).Pagamento de honorários pela participação na comissão julgadora do Exame de Qualificação de Doutorado de Ari Patrick Pereira da Costa, em 13 de agosto de 2020. NEE 2856336 G.O. 13908 NL 3045242 NL-INSS Patronal 3045315</t>
  </si>
  <si>
    <t>Pagamento de 20% sobre honorários. Prof.(a) Gabriel Horácio Aguilar (UFRJ). Pagamento de honorários pela participação na comissão julgadora do Exame de Qualificação de Doutorado de Alvaro Montaña Guerrero, em 19 de agosto de 2020. NEE 2813165/2020 G.O. 13903 NL 3045277 NL INSS Patronal 3045366.</t>
  </si>
  <si>
    <t>Prof(a). Dr(a) Rogério Rosenfeld (IFT-UNESP).Pagamento de honorários pela participação na comissão julgadora de defesa de dissertação de mestrado de Gabriel Massoni Salla, no dia 02 de setembro de 2020. R$ 150,00 NEE 3114600. Proc, 20.1.00009.43.3</t>
  </si>
  <si>
    <t>Prof(a). Dr(a) Ricardo D'Elia Matheus (IFT-UNESP). Pagamento de honorários pela participação na comissão julgadora de defesa de dissertação de mestrado de Gabriel Massoni Salla, no dia 02 de setembro de 2020. R$ 150,00 NEE 3114600. Proc. 20.1.00009.43.3</t>
  </si>
  <si>
    <t>Pagamento de 20% sobre honorários. Prof(a). Dr(a). Eliezer Batista (UFSC). Pagamento de honorários pela participação na comissão julgadora da Defesa de Tese de Doutorado de Marzia Petrucci em 21 de agosto de 2020. R$ 150,00 NEE 2856344 G.O. 13909 NL 3126943 - NL-INSS Patronal 3127184.</t>
  </si>
  <si>
    <t>Pagamentos de 20% sobre honorários. Prof(a). Dr(a). Valdecir Marvulle (UFABC). Pagamento de honorários pela participação na comissão julgadora da Defesa de Tese de Doutorado de Marzia Petrucci, em 21 de agosto de 2020. R$ 150,00 NEE 2870681. Proc. 20.1.00009.43.3 G.O. 13910 - NL 3127028 - NL-INSS Patronal 3127230.</t>
  </si>
  <si>
    <t>Prof(a). Dr(a). Orlando Luis Goulart Peres (UNICAMP). Pagamento de honorários pela participação na comissão julgadora da Defesa de Dissertação de Mestrado de Gustavo Figueiredo Severiano Alves, no dia 09 de setembro de 2020. R$ 150,00 NEE 03184285. Proc. 20.1.00009.43.3</t>
  </si>
  <si>
    <t>Prof(a). Dr(a). Hiroshi Nunokawa (PUC/RJ). Pagamento de honorários pela participação na comissão julgadora da Defesa de Dissertação de Mestrado de Gustavo Figueiredo Severiano Alves, no dia 09 de setembro de 2020. R$ 150,00 NEE 03184750. Proc. 20.1.00009.43.3</t>
  </si>
  <si>
    <t>Pagamento de 20% sobre honorários. Prof(a). Dr(a) Rogério Rosenfeld (IFT-UNESP). Pagamento de honorários pela participação na comissão julgadora de defesa de dissertação de mestrado de Gabriel Massoni Salla, no dia 02 de setembro de 2020. R$ 150,00 NEE 3114600. Proc, 20.1.00009.43.3 NL 3192210/2020 - NL-INSS Patronal 3192270/2020.</t>
  </si>
  <si>
    <t>INSS Patronal ref. ao pagto de honorários ao Prof. Ricardo D'Elia Matheus.</t>
  </si>
  <si>
    <t>INSS Patronal ref. ao pagto de honorários ao Prof. Orlando Luis Goulart Peres.</t>
  </si>
  <si>
    <t>INSS Patronal ref. ao pagto de honorários ao Prof. Hiroshi Nunokawa</t>
  </si>
  <si>
    <t>Prof(a). Dr(a). Jean Rinkel (UNICAMP/SP). Pagamento de honorários pela participação na comissão julgadora da Defesa de Tese de Doutorado de Eraldo de Sales, no dia 18 de setembro de 2020. R$ 150,00 NEE 3291901. Proc. 20.1.00009.43.3</t>
  </si>
  <si>
    <t>Prof(a). Dr(a). Horatiu Stefan Nastase (IFT/UNESP). Pagamento de honorários pela participação na comissão julgadora do Exame de Qualificação de Doutorado de Felipe Soares Sá, no dia 17 de setembro de 2020. R$ 150,00 NEE 3292185 - Proc. 20.1.00009.43.3</t>
  </si>
  <si>
    <t>Prof(a). Dr(a). Andrey Yuryevich Mikhaylov (IFT/UNESP). Pagamento de honorários pela participação na comissão julgadora do Exame de Qualificação de Doutorado de Gabriel Nicolaz Nagaoka, no dia 21 de setembro de 2020. NEE 3307107 - Proc. 20.1.00009.43.3</t>
  </si>
  <si>
    <t>INSS Patronal ref. ao pagto de honorários ao Prof(a). Horatiu Stefan Nastase (IFT/UNESP).</t>
  </si>
  <si>
    <t>INSS Patronal ref. ao pagto de honorários ao Prof(a). Andrey Yuryevich Mikhaylov</t>
  </si>
  <si>
    <t>INSS Patronal ref. ao pagto de honorários ao Prof(a). Jean Rinkel (UNICAMP/SP).</t>
  </si>
  <si>
    <t>Prof(a). Dr(a). Lara Kühl Teles (ITA). Pagamento de honorários pela participação na comissão julgadora do Exame de Qualificação de Doutorado de Bruno Bueno Ipaves do Nascimento, no dia 30 de setembro de 2020. NEE 03496759 - Proc. 20.1.0009.43.3</t>
  </si>
  <si>
    <t>Prof(a). Dr(a). Sergio D’Almeida Sanchez (UFPR). Pagamento de honorários pela participação na comissão julgadora da Defesa de Dissertação de Mestrado de Leonardo Bin Martins, no dia 02 de outubro de 2020. NEE 03515583 - Proc. 20.1.00009.43.3</t>
  </si>
  <si>
    <t>INSS Patronal ref. ao pagto de honorários ao Prof(a) Lara Kuhl Teles</t>
  </si>
  <si>
    <t>Prof(a). Dr(a). Raphael Campos Drumond (UFMG). Pagamento de honorários para a participação na comissão julgadora da Defesa de Dissertação de Mestrado de Artur Machado Lacerda, no dia 06 de outubro de 2020. Proc. 20.1.00009.43.3</t>
  </si>
  <si>
    <t>Prof. Rodrigo Gonçalves Pereira (UFRN). Pagamento de honorários para a participação na comissão julgadora da Defesa de Dissertação de Mestrado de Artur Machado Lacerda, no dia 06 de outubro de 2020. Proc. 20.1.00009.43.3</t>
  </si>
  <si>
    <t>INSS Patronal ref. ao pagto de honorários ao Prof(a). Dr(a). Sergio D’Almeida Sanchez (UFPR).</t>
  </si>
  <si>
    <t>Prof. Dr. Alberto Vazquez Saa (UNICAMP). Pagamento de honorários para a participação na comissão julgadora da Defesa de dissertação de mestrado de Jordany Vieira de Melo, no dia 14 de outubro de 2020. Proc. 20.1.00009.43.3</t>
  </si>
  <si>
    <t>INSS Patronal ref. ao pagto de honorários ao(a) Prof(a) Rodrigo Gonçalves Pereira (UFRN).</t>
  </si>
  <si>
    <t>INSS Patronal ref. ao pagamento de honorários ao(a) Prof.(a) Raphael Campos Drumond (UFMG)</t>
  </si>
  <si>
    <t>Prof(a). Dr(a). Lucas Chibebe Celeri(UFG). Pagamento de honorários, para a participação na comissão julgadora da Defesa de Dissertação de Mestrado de Otávio Augusto Dantas Molitor, no dia 16 de outubro de 2020. 20.1.00004.43.3</t>
  </si>
  <si>
    <t>Prof(a). Dr(a) Cristhiano Andre Gamarano Duarte Carneiro Silva (Universidade de Chapmam, California - EUA). Pagamento de honorários pela participação na comissão julgadora da Defesa de Dissertação de Mestrado de Rafael Wagner, no dia 20 de outubro de 2020. Proc. 20.1.00009.43.3 Solitado o cancelamento devido a impossibilidade de participação do professor.</t>
  </si>
  <si>
    <t>Prof(a). Dr(a). Tiago José Nune da Silva (UFSC). Pagamento de honorários para a participação na comissão julgadora do Exame de Qualificação de Doutorado de Liner de Souza Santos, no dia 19 de outubro de 2020. Proc. 20.1.00009.43.3</t>
  </si>
  <si>
    <t>INSS Patronal ref. ao pagto de honorários ao(a) Prof(a) Alberto Vazquez Saa (UNICAMP)</t>
  </si>
  <si>
    <t>INSS Patronal ref. ao pagto de honorários ao(a) Prof(a) Lucas Chibebe Celeri (UFG).</t>
  </si>
  <si>
    <t>INSS Patronal ref. ao pagto de honorários ao(a) Prof(a) Tiago José Nunes da Silva (UFSC).</t>
  </si>
  <si>
    <t>Prof(a). Dr(a). Valério Marra (UFES). Pagamento de honorários para a participação na comissão julgadora da Defesa de Dissertação de Mestrado de Natália Villa Nova Rodrigues, no dia 23 de outubro de 2020. Proc. 20.1.00009.43.3</t>
  </si>
  <si>
    <t>INSS Patronal ref. ao pagto de honorários ao(a) Prof(a) Valério Marra (UFES).</t>
  </si>
  <si>
    <t>Prof(a) Emerson Rodrigo da Silva (UNIFESP). Pagamento de honorários para a participação na comissão julgadora da Defesa de Tese de Doutorado de Maximilia Frazão de Souza, no dia 19 de novembro de 2020. Proc. 20.1.00009.43.3</t>
  </si>
  <si>
    <t>Prof. Roberto Dias Lins Neto (Fiocruz). Pagamento de honorários para a participação na comissão julgadora da Defesa de Tese de Doutorado de Maximilia Frazão de Souza, no dia 19 de novembro de 2020. Proc. 20.1.00009.43.3</t>
  </si>
  <si>
    <t>Pagamento da NE.03982947 - LIQ.04349709 - INSS Patronal em nome do Prof. Emerson R. Silva, pela participação de banca em tese de doutorado - LIQ.04349865 - Patronal.</t>
  </si>
  <si>
    <t>Pagamento da NE.03983080 - LIQ.04349806 - INSS Patronal em nome do Prof. Roberto D. L. Neto, pela participação de banca em tese de doutorado - LIQ.04349890 - Patronal.</t>
  </si>
  <si>
    <t>TAXA - Prefeitura SP</t>
  </si>
  <si>
    <t>Prefeitura de São Paulo</t>
  </si>
  <si>
    <t>Taxa de resíduo sólido 2020 - TRSS - NE 906905 - Processo: 20.1.104.43.6</t>
  </si>
  <si>
    <t>Reforço de empenho, pgot de TRSS</t>
  </si>
  <si>
    <t>RI - PROFIS - Maria Regina D. Kawamura</t>
  </si>
  <si>
    <t>pagamento de contrato de passagem aérea - Prof. Ivanildo A. Araujo - RC 86614.</t>
  </si>
  <si>
    <t>FENIX COMERCIAL ESTUDANTIL LTDA</t>
  </si>
  <si>
    <t>Descrição: Solicito a liberação do valor de R$ 2000,00 (dois mil reais), para pagamento de serviços a pessoa jurídica: FENIX COMERCIAL ESTUDANTIL LTDA CNPJ 59.176.826/0001-59. Justificativa: O montante solicitado refere-se a serviços de reprodução e encadernação de materiais relativos à utilização e ao funcionamento do PROFIS.</t>
  </si>
  <si>
    <t>CONVÊNIO - PROAP PRÓ Equipamentos - Nilberto Heder Medina</t>
  </si>
  <si>
    <t>Serviços de Despacho aduaneiro ref. aquisição de fonte de corrente DC p/ alimentação Eletroímã ME200 do Acelerador de Partículas do Pelletron - DC 232884/2017 - Processo: 17.1.00996.43.0 - NE 2425971/2020</t>
  </si>
  <si>
    <t>Reforço de empenho NE 2425971/2020 GO 13827, complementação de valor para pagamento de despesas acessórias.</t>
  </si>
  <si>
    <t>MANUT - Manutenção Predial</t>
  </si>
  <si>
    <t>Compra de lona plástica que será utilizada para cobrir os móveis (LINAC) e na mudança do LIP R$ 119,90; de plástico bolha para embalar os móveis que foram doados R$ 45,00 e suporte para fita para caixa de papelão utilizado na mudança R$ 66,35.</t>
  </si>
  <si>
    <t>DAVOP Comercial Eireli EPP</t>
  </si>
  <si>
    <t>Utilização emergencial de tubos de PVC-Branco para esgoto na laje do laboratórios do Professor Antonio Martins Figueiredo Neto no Edifício Principal Ala 2. (08 unidades de tubo de PVC-Branco esgoto de 6 metros; 04 unidades de luva de redução de 100mm x 150mm)</t>
  </si>
  <si>
    <t>Contratação do serviço de mudança para transferência do torno mecânico do Lab. de Demonstração para o Lab. Did.</t>
  </si>
  <si>
    <t>Utilização imediata para conclusão de serviços junto a Manutenção Manutenção. (Cotovelo externo 10 x 10 - 01 unidade; Conjunto Sobrepor - 03 unidades; Luva para canaleta - 01 unidade; Torneira de pia - 01 unidade; Desengripante 300 ml - 01 unidade; etc.)</t>
  </si>
  <si>
    <t>Itopro Instalação de Ares Condicionados</t>
  </si>
  <si>
    <t>Manutenção e troca de peças danificadas de dois aparelhos de ares condicionados da sala n° 13 (sala do Rack) Anexo 1 do 1ª pavimento.a) - Ar condicionado Marca HITACHI - 24.000 btus/h - n° de patrimônio: 043.014458 (trocado um capacitor e trocado motor da hélice); b) - Ar condicionado Marca HITACHI - 24.000 btus/h - n° de patrimônio: 043.014460 (troca de capacitor e reposição de gás).</t>
  </si>
  <si>
    <t>Elevadores Atlas Schindler S/A</t>
  </si>
  <si>
    <t>NE.00081744 - Terceiro Termo Aditivo de Contrato de Manutenção de Elevadores - Exercício 2020.</t>
  </si>
  <si>
    <t>Elevadores Zenit EIRELI</t>
  </si>
  <si>
    <t>NE.00082414 - Primeiro Termo de Aditivo de Contrato de Elevadores - Exercício 2020.</t>
  </si>
  <si>
    <t>Thyssenkrupp Elevadores S/A</t>
  </si>
  <si>
    <t>NE.00082457 - Serviço de Manutenção Transportador Estacionário de Pessoas - Exercício 2020.</t>
  </si>
  <si>
    <t>ALPR Elevadores Ltda</t>
  </si>
  <si>
    <t>NE.00082465/2020 - Quinto Termo de Aditamento de Contrato - Manutenção de Elevadores - Excercício 2020.</t>
  </si>
  <si>
    <t>Bultec Tecnologia de Informação Ltda</t>
  </si>
  <si>
    <t>NE 00115525/2020 - Compra de lâmpadas - Ata Registro de Preços - RC 3263/2020 - DC 2771/2020. Proc. 2020.1.6.43.4</t>
  </si>
  <si>
    <t>Flacipel Remoções de Lixo - Eireli - EPP</t>
  </si>
  <si>
    <t>NE 00152897/2020 - Serviço de locação de caçamba pra resíduos vegetais. - Ata Registro de Preços -2019/279116 - RC 5576/2020 - DC 2763/2020. Proc. 2020.1.5.43.8</t>
  </si>
  <si>
    <t>CTE - Serviços e Transportes Eireli - EPP</t>
  </si>
  <si>
    <t>NE.00315206/2020 - Ata Registro de Preços 2019/178000 - Serviços de mudança - RC 22993/2020 - DC 8761/2020 - Reserva 315150/2020 - Proc. 19.1.997.43.9</t>
  </si>
  <si>
    <t>Sanfer Serviços e Instalações Elétricas Ltda - EPP</t>
  </si>
  <si>
    <t>NE.00788422 - Pregão - substituição de telhas metálicas do Espaço Mário Capello - RC 605196 - DC 10197.</t>
  </si>
  <si>
    <t>Metaflora Sistemas Ambientais e Limpeza Industrial</t>
  </si>
  <si>
    <t>Contrato de Serviços de Manutenção e Conservação de Jardins - Exercício 2020. N/E 326623/2020 Proc. 20.1.25.43.9.</t>
  </si>
  <si>
    <t>NEE 00372455/2020 - Serviço de locação da caçambas para resíduos vegetais. Ata de Registro de Preços - 279116/2019 - RC 43168/2020 - DC 13692/2020. Proc.2020.1.5.43.8</t>
  </si>
  <si>
    <t>Willian Sores de Lima</t>
  </si>
  <si>
    <t>NE 00396052/2020 - Serviço de pintura - Ata Registro de Preços - Pregão 02/2019 - RC 48160/2020 - DC 15075/2020 - Reserva 395951/2020 Proc. 2020.1.26.43.5</t>
  </si>
  <si>
    <t>Comércio de Material Elétrico 4 Ases Ltda</t>
  </si>
  <si>
    <t>Utilização imediata para ligação de circuitos elétricos de maquinas (tornos) da Oficina Mecânica Central do Edifício Van der Graeff.</t>
  </si>
  <si>
    <t>Compra de material para reparo emergencial da calha.</t>
  </si>
  <si>
    <t>Compra de cimento e areia para acabamento na sala 1072</t>
  </si>
  <si>
    <t>FHA Tubos e Conexões Ltda</t>
  </si>
  <si>
    <t>NEE 544515/2020 - Compra de grelhas retangulares (Para instalação entre os Edifícios Ala 1, 2, Lanchonete e o Acelerador Linear) RC 42676/2020 - DC 18503/2020. Proc. 20.1.67.43.3</t>
  </si>
  <si>
    <t>Prefeitura do Campus USP</t>
  </si>
  <si>
    <t>Referente ao OF.DVGS/SVRN/20/PUSP-C/05.02.2020 - Coleta, transporte, tratamento e destino Final de lâmpadas fluorescentes inservíveis - Remanejamento N° 2020 50124307.</t>
  </si>
  <si>
    <t>NE.00687456 - serviços de fornecimento e colocação de vidros - RC 33227 - DC 27669.</t>
  </si>
  <si>
    <t>SCS COMÉRCIO E CONSTRUÇÕES LTDA - ME</t>
  </si>
  <si>
    <t>Reforma de espaços para instalação de laboratórios de ensino e pesquisa. locais: 01. Laboratório 05 Edifício do milênio e 02. laboratório 1076/1078 - Edifício Principal - Processo: 20.1.88.43.0 - DC 31445/2020 - Reserva 695939/2020 - NE 02060655/2020</t>
  </si>
  <si>
    <t>Compra de espuma expansiva para uso cotidiano.</t>
  </si>
  <si>
    <t>Uso em atendimento de solicitações de serviço. Material para conserto de telhado e sifão.</t>
  </si>
  <si>
    <t>Verônica Espinosa</t>
  </si>
  <si>
    <t>Utilização de pranchetas para setor Técnico da Assistência Técnica Administrativa.</t>
  </si>
  <si>
    <t>Companhia Paulista de Obras e Serviços</t>
  </si>
  <si>
    <t>Assinatura da Revista CPOS - Companhia Paulista de Obras e Serviços.</t>
  </si>
  <si>
    <t>Compra de material de uso cotidiano como serra copo, broca de videa e parafusos.</t>
  </si>
  <si>
    <t>Compra de material massa corrida (saguão Ala Central), duas espatulas, mangueira e torneira para filtro (Ala I e peças sobressalentes).</t>
  </si>
  <si>
    <t>Compra tinta spray para suporte de lousa (Marcos Oficina Central), compra de modulo pulsador para campainha para Profa. Márcia Rizutto.</t>
  </si>
  <si>
    <t>Pregão - FRACASSADO - Serviços de Manutenção de elevadores RC nº 42811 DC nº 33316.</t>
  </si>
  <si>
    <t>CTE Serviços e Transportes EIRELI - EPP</t>
  </si>
  <si>
    <t>Anulação da NE.01102788 - Ata Registro de Preço - serviços de mudanças - RC 119989 - DC 45870 - NE.01941194.</t>
  </si>
  <si>
    <t>Refrishopping Com e Serv. em Refrigeração Ltda</t>
  </si>
  <si>
    <t>Conserto emergencial do aparelho de ar condicionado do LAMFI. Marca CARRIER, Modelo 38C, Série 42XQD, 36.000 BTUs com 02 filtros e Nº Patrimônio 043.024634.</t>
  </si>
  <si>
    <t>Locação de CAÇAMBA ESTACIONÁRIA PARA RESTOS VEGETAIS, CAPACIDADE DE 30 METROS CÚBICOS; Requisição: 169242/2020 - NE 1232517</t>
  </si>
  <si>
    <t>Flacipel Remocoes de Lixo EIRELI - EPP</t>
  </si>
  <si>
    <t>NE.01667793 - Ata Registro de Preço - serviços de locação de caçambas - RC 187364 - DC 72419.</t>
  </si>
  <si>
    <t>Despesas Diversas</t>
  </si>
  <si>
    <t>Guia de ajustes de despesas diversos</t>
  </si>
  <si>
    <t>Serviço de manutenção e Limpeza de Caixas d'águas - DC 79367/2020 - Processo 2020.1.195.43.1 - ref. Pr. 09/2020</t>
  </si>
  <si>
    <t>Elevadores Zenit Eireli</t>
  </si>
  <si>
    <t>Reforço ref. Segundo Termo de Aditivo do contrato de manutenção de elevadores Exercício 2020 - NE 82414</t>
  </si>
  <si>
    <t>Junior Poli Estudos</t>
  </si>
  <si>
    <t>ANULADO NE 02131412/2020 - R$ 8300,00- SERVIÇO DE LEVANTAMENTO TOPOGRÁFICO - Processo: 20.1.00202.43.8 - DC 85162/2020</t>
  </si>
  <si>
    <t>Impermeabilização de Átrio/Cobertura das Alas 2 e Central do Ed. Principal. DC 83500/2020 - NE 03903621/2020 - Processo:20.1.00200.43.5 - Complemento deste Empenho na GO 13804 - NE 03903613/2020.</t>
  </si>
  <si>
    <t>NE.02301865 - Ata Registro de Preço - serviços de locação de caçambas - DC 87629.</t>
  </si>
  <si>
    <t>CTE Serviços e Transportes EIRELEI - EPP</t>
  </si>
  <si>
    <t>NE.02302179 - Ata Registro de Preço - serviços de mudanças - DC 89990.</t>
  </si>
  <si>
    <t>Air Care do Brasil Ltda EPP</t>
  </si>
  <si>
    <t>Manutenção de equipamento de ar condicionado da sala n° 106 do Edifício Hepic de n° de patrimônio: Modelo: Hitachi – Patrimônio: 043.016453 – 60.000 btu/h; Manutenção Preventiva emergencial, aparelho estava com super aquecimento devido sujeira no sistema.</t>
  </si>
  <si>
    <t>Reforço de empenho referente ao 1º Termo de Aditamento de contrato - NE 82457/2020</t>
  </si>
  <si>
    <t>Compra de tinta e rolo para pintura do abrigo de resíduos no valor de R$ 555,00; Compra de mangueira, suporte e acessórios para o abrigo de resíduos no valor de R$ 361,80; compra de acessórios para eletroduto para instalação de ponto de energia para o nobreak no valor de R$ 21,16.</t>
  </si>
  <si>
    <t>COMPANHIA PAULISTA DE OBRAS E SERVIÇO</t>
  </si>
  <si>
    <t>Contratação de acesso ao boletim CPOS pertinente ao período de julho a novembro/2020. O Boletim CPOS é uma importante ferramenta de trabalho para o Setor de projetos, pois fornece os valores médios de serviços e insumos que são praticados no Estado de São Paulo, e é aceito para compor as prévias de preços das licitações.</t>
  </si>
  <si>
    <t>NE.02506327 / 02506335 - fornecimento e instalações de peliculas de proteção de vidros - RC 38156 / 178101 - DC 92339.</t>
  </si>
  <si>
    <t>Utilização imediata para trabalhos: Aquisição de 20 mascaras PFF2 com válvulas para utilização nos trabalhos de dedetização do Instituto de Física e uma trena para uso do setor de Infraestrutura.</t>
  </si>
  <si>
    <t>Compra de cadeado para o abrigo de água próximo ao abrigo de resíduos, disjuntor SIEMENS, STECK para nobreak (FGE) R$ 178,60. Compra de registro de gaveta DECA com acabamento a ser utilizado na Ala I 1º andar, próximo a obra de reforma da FGE (Sonival) R$ 67,22.</t>
  </si>
  <si>
    <t>Adilson Batista Machado</t>
  </si>
  <si>
    <t>Utilização emergencial para trabalhos de dedetização dos Edifícios do Instituto de Física. (07 unidades de óculos de segurança incolor)</t>
  </si>
  <si>
    <t>Fornecimento e instalação emergencial de dois vidros quebrados liso incolor de 4 mm. Um vidro no corredor do 3ª Pavimento do Edifício Principal Ala 1 (medindo: 800 mm x 1090 mm x 4 mm), defronte a escada e outro vidro próximo ao balcão da portaria do Edifício Basílio Jafet - Corredor (medindo: 625 mm x 475 mm x 4 mm).</t>
  </si>
  <si>
    <t>NE 02693704/2020 - Ata Registro de Preços - Serviço de locação de caçambas.2019/279116 - DC 101028/2020. Proc. 2020.1.00005.43.8</t>
  </si>
  <si>
    <t>Metodo Limpeza e Controle de Pragas Ltda.</t>
  </si>
  <si>
    <t>NE.02703572 - Pregão - serviços de dedetização, desratização e descupinização - RC 42072 - DC 106291.</t>
  </si>
  <si>
    <t>Compra de 04 lâmpadas 36W, UV-C, mais dois reatores 2x36W para experimento de desinfecção de salas de aula.</t>
  </si>
  <si>
    <t>ARTGRAN Brasil Ind. e Com. de Art. de cimento LTDA</t>
  </si>
  <si>
    <t>Compra e instalação de 08 prateleiras de granilite para o abrigo de resíduos químicos.</t>
  </si>
  <si>
    <t>Flacipel Remoções de Lixo Eireli - EPP</t>
  </si>
  <si>
    <t>NEE 02734753/2020 - Ata Registro de Preços - Serviços de locação de caçambas - DC 106410/2020. Proc. 2020.1.00005.43.8</t>
  </si>
  <si>
    <t>AGS Comercio e Servs. Especializados EIRELI - EPP</t>
  </si>
  <si>
    <t>NE.02753359 / 02753367 - Ata Registro de Preço - serviço de instalação de divisórias e compra de blocos de gesso - RC 253839 - DC 110191.</t>
  </si>
  <si>
    <t>SANFER SERVIÇOS DE INSTALAÇÕES ELÉTRICAS EIRELLI</t>
  </si>
  <si>
    <t>Instalação de complementos metálicos em forma de tesouras para fixação de telhas no Espaço Mário Capello.</t>
  </si>
  <si>
    <t>ATO-JARD</t>
  </si>
  <si>
    <t>Terceiro termo de aditivo do contrato de jardinagem</t>
  </si>
  <si>
    <t>Quarto termo de aditivo referente ao contrato de manutenção de elevadores.</t>
  </si>
  <si>
    <t>NE.02901978 - Ata Registro de Preço - locação de caçamba - RC 268321 - DC 117900.</t>
  </si>
  <si>
    <t>Serviço de carregamento de mudança - NE 3061639</t>
  </si>
  <si>
    <t>Compra de tubo de esgoto 150mm e luva também do mesmo diâmetro para o laboratório de Demostrações (R$103,80)</t>
  </si>
  <si>
    <t>Ductbusters Engenharia Ltda</t>
  </si>
  <si>
    <t>Pregão - Manutenção e limpeza e desinfecção química dos dutos de troca de ar do Edifício Oscar Salla - RC 222526 - DC 121576 - NE 03497003 - Processo: 20.1.00244.43.2</t>
  </si>
  <si>
    <t>SCS Comercio e Construções LTDA ME</t>
  </si>
  <si>
    <t>Serviço de troca de porta folha dupla, semi sólida, com visor e veneziana. Compra e serviço de instalação de bancada de granilite.</t>
  </si>
  <si>
    <t>NE.03150020 - Ata Registro de Preço - locação de caçamba para restos vegetais - RC 284548 - DC 125342.</t>
  </si>
  <si>
    <t>NE.03259196 - Ata Registro de Preço - locação de caçamba - RC 303135 - DC 132411.</t>
  </si>
  <si>
    <t>Pedro Henrique Matos Costa Ribeiro</t>
  </si>
  <si>
    <t>NE 03506207/202 - Manutenção de 02 aparelhos de ar condicionado locados na sala 3078: 01 condicionador de ar Springer split 30.000 BTUs, modelo 42MCB030515LS patrimônio número 043.012188 e 01 condicionador de ar Carrier piso/teto 36.000 BTUs, modelo Spece, patrimônio número 043.017612. 01 un Split Hi Wall Hitachi 24.000 Btu´s - Patrimônio: 043.014460 01 un Split Hi Wall Hitachi 24.000 Btu´s - Patrimônio: 043.014458 Responsável: 3061449 - Antonio Carlos Hernandes - Processo: 20.1.00276.43.1</t>
  </si>
  <si>
    <t>SERVICO DE MANUTENCAO EM EQUIPAMENTO CONDICIONADOR DE AR - NE 03521346/2020 - Para DFMA - Contrapartida GO 14015 e GC 3189.</t>
  </si>
  <si>
    <t>SERVIÇO DE INSTALACAO/MONTAGEM EQUIPAMENTO CONDICIONADOR DE AR - NE 03521354/2020 - Para o DFAP - Contrapartida GO 14017 e GC 3190.</t>
  </si>
  <si>
    <t>NEE 03579867/2020 - Ata Registro de Preços - Serviços de locação de caçambas - DC 144398/2020 - Reserva 03579760/2020 - Proc. 2020.1.00005.43.8</t>
  </si>
  <si>
    <t>Bultec TECNOLOGIA DE INFORMACAO LTDA</t>
  </si>
  <si>
    <t>Aquisição de lâmpadas</t>
  </si>
  <si>
    <t>NE.03619419 - Ata Registro de Preço - locação de caçamba - RC 335290 - DC 149896.</t>
  </si>
  <si>
    <t>Brauna Projetos e Paisagismo Eireli - ME</t>
  </si>
  <si>
    <t>Projeto paisagístico para compensação de extração de 07 espécimes arbóreos (ficus elastica) do calçadão do Instituto de Física - Projeto: 20.1.00290.43.4 - NE 03636666/2020</t>
  </si>
  <si>
    <t>NEE 03636119/2020 - Ata Registro de Preços - Serviços de locação de caçambas - DC 152609/2020 - Reserva 3635970/2020 - Proc. 2020.1.00005.43.8</t>
  </si>
  <si>
    <t>Nelson Galina</t>
  </si>
  <si>
    <t>Levantamento planialtimétrico cadastral da área ocupada pelo Instituto de Física. Características: TOPOGRAFICO PLANIALTIMETRICO - Processo: 20.1.00289.43.6 - NE 03872297/2020.</t>
  </si>
  <si>
    <t>Compra de 10 elementos filtrante para o purificador Libell (piso) no valor total de R$ 440,00. Compra de registro de esfera em PVC, 40mm para conter vazamento do reservatório do LINAC R$ 21,90.</t>
  </si>
  <si>
    <t>Madegramas Paisagismo Ltda.</t>
  </si>
  <si>
    <t>NE.03907503 - serviços de podas de árvores - RC 355909 - DC 165581.</t>
  </si>
  <si>
    <t>Pedro Henrique Matos Costa Ribeiro - Thermontime</t>
  </si>
  <si>
    <t>Manutenção emergencial de equipamento de Ar Condicionado da sala n° 3078 do Departamento de Física Matemática do Edifício Principal Ala Central do 3ª Pavimento. Troca de um capacitor da Condensadora do Ar Condicionado de n° de Patrimônio: 043.017612 - Carrier Spence 36000 BTUs/frio.</t>
  </si>
  <si>
    <t>Manutenção emergencial de equipamento de Ar Condicionado da sala n° 3078 do Departamento de Física Matemática do Edifício Principal Ala Central do 3ª Pavimento. Troca da hélice da Condensadora do Ar Condicionado de n° de Patrimônio: 043.017612 - Carrier Spence 36000 BTUs/frio.</t>
  </si>
  <si>
    <t>Serralheria Marquelon Ltda</t>
  </si>
  <si>
    <t>Serviço de serralheria - DC 171336/2020 - 03965392/2020 e 03965406/2020 - Processo: 20.1.00306.43.8</t>
  </si>
  <si>
    <t>ALGV Com. Eletr. e Serv. ADm. Ltda - ME</t>
  </si>
  <si>
    <t>NE.03987868 - contratação de serviço de mudança por dispensa de licitação - RC 359092 - DC 169609.</t>
  </si>
  <si>
    <t>NE.04060180 - Serviço de manutenção espectrofluorímetro - DC 176001/2020 - Professor Chubaci Contrapartida GO 14145 e GC 3219</t>
  </si>
  <si>
    <t>NE.04059972 / 04059980 - Serviço de manutenção de bomba de vácuo tipo scroll XDS35l com substituição dos acessórios de vedação e passagem de ar (bellows). - Prof. Chubaci - Troca de verba com RI - GO 14147 e GC 3220</t>
  </si>
  <si>
    <t>Compra de plug 1/2" e 3/4" para uso geral, 02 disjuntores Steck 20A para ligação de ar condicionado 224A e 228B BJF e filtro de água AP 200 para Oficina Central R$ 195,70.</t>
  </si>
  <si>
    <t>Alfredo Giorgio Scatena LTDA - ME</t>
  </si>
  <si>
    <t>Conserto de 03 bombas de recalque da Ala I</t>
  </si>
  <si>
    <t>Compra de calhas, acessórios e lonas para reparo emergencial a ser utilizado na lajes em reforma do EP (R$ 1.093,20) Compra de lubrificante para fios, escova de aço e alicate corta chapa utilizado no telhado do AVC (R$ 95,77) Compra de chapa galvanizado para o telhado do AVC (R$ 80,00)</t>
  </si>
  <si>
    <t>Compra de parafusos para bucha 6mm e 8mm para ser utilizado na calhas da reforma de lajes do EP</t>
  </si>
  <si>
    <t>Compra de mais calhas e acessórios para a laje em reforma do EP</t>
  </si>
  <si>
    <t>NE.04440609 / 04440617 - Instalação e aquisição de divisória no Laboratório de Demonstrações - RC 387509 - DC 185850.</t>
  </si>
  <si>
    <t>NE.04461312 - serviços de mudanças - RC 374504 - DC 185370.</t>
  </si>
  <si>
    <t>Alexandre Burmas</t>
  </si>
  <si>
    <t>Fornecimento e Instalação de porta com medidas de 0,90 metros de largura por 2.10 metros de altura, com fechadura externa e dobradiças para parede de Drywall do Laboratório de Demostração do Edifício Principal Ala Central do 1 ª pavimento.</t>
  </si>
  <si>
    <t>Compra de lona plástica para cobrir os móveis e equipamento do Demostrações / Didático R$ 259,80 (dois rolos) Compra de caixa de passagem (24) e serra copo (1) para utilização na infraestrutura das câmeras instaladas (Oscar Sala / LINAC / AVC) R$ 345,86 Compra de filtro de água para o SAMPA (2), Mario Schenberg (1) e (1) para teste R$ 300,00</t>
  </si>
  <si>
    <t>Compra de material 01 assento sanitário (Bloco de Serviços PNE 2º andar), massa pronta pra chumbar telha do Oscar Sala (R$ 119,39) Compra de 01 lona 04 cintas de amarras e kit cintas para amarrar a lona (R$ 329,40)</t>
  </si>
  <si>
    <t>Instalação de arame farpado na criogenia, devido a tentativa de invasão.</t>
  </si>
  <si>
    <t>RD - Iberê Luiz Caldas</t>
  </si>
  <si>
    <t>Antonio Marcos Batista</t>
  </si>
  <si>
    <t>Auxilio a professor visitante pesquisador - ref. Janeiro a Julho/2020 (bolsa mensal R$12.912,64) - Remanejamento N° 2020 50003623.</t>
  </si>
  <si>
    <t>RD - Ivã Gurgel</t>
  </si>
  <si>
    <t>Pagamento de passagem aérea para o Professor Antonio Augusto Passos Videira para realização de seminários - Fatura 813</t>
  </si>
  <si>
    <t>Monitores Bolsistas - Reforço Empenho do Diretor - GC 3152</t>
  </si>
  <si>
    <t>RI - Paulo Eduardo Artaxo Neto</t>
  </si>
  <si>
    <t>Fernando Goncalves Morais</t>
  </si>
  <si>
    <t>Pgto Diária N° 201900160 - Destino: Manaus/AM-Brasil Convênio: 0 Saida Prevista: 08/12/2019 - 09:00 Término Prevista: 14/12/2019 - 15:00 Diárias Nacionais: Completas: 6 - Simples: 0 - Finalidade da Diária: Instalação de novos equipamentos e manutenção preventiva na estação remota de medidas atmosféricas do IFUSP na Amazônia.</t>
  </si>
  <si>
    <t>Pgto Diária N° 202000030 - Destino: La Paz/-Bolívia Convênio: 0 Saida Prevista: 04/02/2020 - 00:01 Término Prevista: 08/02/2020 - 23:59 Diárias Internacionais: 5 - Finalidade da Diária Ir à estação Chacaltaya, Bolívia de 3 a 8 de fevereiro de 2020 para Calibrar o Instrumento do IFUSP, Aerosol Chemical Speciator Monitor (ACSM, Aerodyne Res. Inc.,). Complemento do valor nas GOs 13683 e 13684 - Valor total = R$ 6.223,88</t>
  </si>
  <si>
    <t>SBI - Biblioteca</t>
  </si>
  <si>
    <t>SIBI</t>
  </si>
  <si>
    <t>Devolução saldo remanescente Ref.: 2019040331000457 / DGPJ::* Gerência - referente ao Programa de Preservação de Materiais Bibliográficos da USP 2019. REMANEJAMENTO 50099868 / 2020</t>
  </si>
  <si>
    <t>Sistema Integrado de Bibliotecas</t>
  </si>
  <si>
    <t>Grupo 131 - Aquisição de Livros e Outros Materiais Não Periódicos - Remanejamento N° 2020 50141287 - Referente ao saldo remanescente do Programa de Aquisição de Livros 2019 - DEVOLUÇÃO DO SALDO - IF [Ticket#2020021831000537]</t>
  </si>
  <si>
    <t>Envio de livro, Silva Clarence W de vibration damping control, and design, Unicamp Faculdade de tecnologia de Limeira Biblioteca FT/CTL. Rua Paschoal Marmo, 1888 - Caixa Postal 456 Jardim Nova Italia - Limeira -SP Cep: 13484-332 - (Nº.Objeto:OD667005981br)</t>
  </si>
  <si>
    <t>WTEC Moveis e Eqtos. Tecnicos Ltda.</t>
  </si>
  <si>
    <t>NE.02751909 - Aquisição de 04 carrinhos para transporte de livros e acervo bibliográfico - RC 233897 - DC 99236.</t>
  </si>
  <si>
    <t>Encadernadora Pinheiro Ltda - EPP</t>
  </si>
  <si>
    <t>NE.02752441 - Encadernação de material bibliográfico com Verba do Programa de Preservação e Conservação do Acervo 2020 - RC 242683 - DC 104850.</t>
  </si>
  <si>
    <t>Led Encadernadora Comércio e Serviços Ltda - ME</t>
  </si>
  <si>
    <t>Aquisição Jaleco Tradicional para uso na Oficina de Conservação Grupo 173 - Preservação e Conservação de Materiais Bibliográficos 2020, referente sua Compra 104809/2020 - - Remanejamento 50298267 / 2020 - NE 2813009 / 2020</t>
  </si>
  <si>
    <t>PPO - Plano Plurianual de Obras</t>
  </si>
  <si>
    <t>Net |enterprise Eletrica e Informática Ltda-me</t>
  </si>
  <si>
    <t>Transformador Trifásico - Manutenção do transformador de meia tensão do edifício TOKAMAK - DC 183636/2020. Processo: 20.1.00328.43.1 - NE 04381351/2020.</t>
  </si>
  <si>
    <t>Superintendência do Espaço Físico</t>
  </si>
  <si>
    <t>Remanejamento N° 2020 50435507 - Devolução de saldo não utilizado referente ao Remanejamento 50197489 / 2017 - REP(PLANO OBRAS 2017)IF - P/atender a cobertura do Edif. Alessandro Volta - Bloco A</t>
  </si>
  <si>
    <t>Remanejamento N° 2020 50435523 - Referente ao saldo remanescente do Remanejamento 50428020 / 2020 - Apoio para conserto urgente de um transformador 13800x380 que alimenta o Prédio do Tokamak no Instituto de Física da USP</t>
  </si>
  <si>
    <t>CONVÊNIO - PROAP OBTV - CPG Interunidades</t>
  </si>
  <si>
    <t>Crystal Viagens Turismo e Eventos Ltda - ME</t>
  </si>
  <si>
    <t>Contrato de Agenciamento de Passagens Aéreas Nacionais (NEE 284491/2020 - R$ 1.194,32) e Internacionais (NEE 284602/2020 R$ 3.500,00) - Exercício 2020 (Período Janeiro a Julho). Em 12/02/2020 Nacionais (NEE 499420/2020 - R$ 13.652,91) Processo 19.1.755.43.5</t>
  </si>
  <si>
    <t>Professor(a) Visitante - CPGI</t>
  </si>
  <si>
    <t>Pagamento de banca a professores(as) visitantes, Maurício Urban Kleinke (UNICAMP) e Ivanildo Amaro de Araújo (UERJ). Participação na comissão julgadora de defesa de tese de doutorado do(a) aluno(a) Fernando Augusto Silva em 12/02/2020. CAPES/PROAP/2015 Notas de Empenho - 396087/2020 (R$ 320,00) 396133/2020 (R$ 320,00) - PROC. 19.1.1042.43.2</t>
  </si>
  <si>
    <t>Professores(as) Visitantes Estrangeiros - CPGI</t>
  </si>
  <si>
    <t>Pagamento de Auxílio Diário a professor(a) visitante estrangeiro, Agustín Adúriz-Bravo (Universidade de Buenos Aires) Argentina. Ministrar a disciplina "ECF5801 - Fundamentos Epistemológicos do Ensino de Ciências", no período de 02 a 13/03/2020. CAPES/PROAP/2015 NE - 509515/2020 - PROC. 20.1.065.43.0</t>
  </si>
  <si>
    <t>Pagamento de banca a professor(a) visitante, Renato Eugênio da Silva Diniz (UNESP- BOTUCATU). Participação na comissão julgadora de defesa de tese de doutorado do(a) aluno(a), Gabriel de Moura Silva em 12/03/2020. CAPES/PROAP/2015 NE - 847283/2020 - PROC. 19.1.1039.43.1</t>
  </si>
  <si>
    <t>Pagamento de banca a professor(a) visitante, Jessica Norberto Rocha (CECIERJ). Participação na comissão julgadora de defesa da dissertação de mestrado do(a) aluno(a), Bianca Hipólito de Oliveira em 19/03/2020. CAPES/PROAP/2015 NE - 847267/2020 - PROC. 19.1.1032.43.7</t>
  </si>
  <si>
    <t>Contrato de passagem aérea</t>
  </si>
  <si>
    <t>Aluno(a) da CPGI</t>
  </si>
  <si>
    <t>Auxílio Diário (Aluno), Matheus Marques Ribeiro. Participar do VII Seminário Ibero-americano CTS (0nline), a ser realizado de 19 a 21/11/2020 em Valência-Espanha. CAPES/PROAP/2015 - SICONV 817757. Proc. 20.1.319.43.2</t>
  </si>
  <si>
    <t>RI - Criogenia FMT</t>
  </si>
  <si>
    <t>NEE 00355615/2020 - Compra de microcomputador (01 unidade) - Ata de Registro de Preços 2019/248040 - RC 38733/2020 - DC 12378/2020 - Reserva 353914/2020 - Proc. 20.1.24.43.2</t>
  </si>
  <si>
    <t>RD - Caetano Rodrigues Miranda</t>
  </si>
  <si>
    <t>Sistécnica Com Imp e Exp Equip Suprimentos Informá</t>
  </si>
  <si>
    <t>Câmara digital de ação, portátil, para cobertura de vídeos e fotoesféricos em 360 graus - Grupo Orçamentário 057 - Projetos Especiais - Projeto MARIIAS: Edital 8 - Empreendedorismo Social / PRCEU-USP - NE 055234/2020 - Processo: 282320</t>
  </si>
  <si>
    <t>Monitores Bolsistas do projeto de iniciação cientifica - NE 400211/2020 - Grupo 057 Projetos Especiais</t>
  </si>
  <si>
    <t>Reforço da NE 400211/2020 - Monitores Bolsistas do projeto de iniciação cientifica - Grupo 057 Projetos Especiais - Referente de Fevereiro a Abril 2020.</t>
  </si>
  <si>
    <t>REMANEJAMENTO 50155067 / 2020 - Ressarcimento de grupo orçamentário, em razão de pagamento de três bolsas de monitoria que atuaram no projeto do edital de "Apoio a Projetos que Façam Uso de Sistemas Digitais Inteligentes" (fale conosco 197108). Grupo 43.057 - dentro deste projeto 01/07/2049 a 30/04/2020. Devido a Devolução da Economia Orçamentária ter ocorrido no dia 30/01/2020, não foi possível pagar com o recurso recebido 3 monitores do projeto que trabalharam no mês de Janeiro de 2020, por este motivo o Diretor pagou com recursos do Orçamento do Grupo Básico 43.000 essa despesa. GC 3110</t>
  </si>
  <si>
    <t>Eco Comercial e Informática EIRELI</t>
  </si>
  <si>
    <t>ANULADO - NE.01151584 - Ata Registro de Preço - compra de disco rígido externo - RC 143162 - DC 54690.</t>
  </si>
  <si>
    <t>RONALDO ELETRO EIRELI</t>
  </si>
  <si>
    <t>Compra de 02 (dois) aparelhos celulares que serão utlizados nas oficinas do Projeto: MARIIAS Grupo 057 - Projetos Especiais: transformando realidades através de tecnologias imersivas em educação (Edital: 8 - Empreendedorismo Social / PRCEU-USP) Número do remanejamento: 50346747 - 165972/2020</t>
  </si>
  <si>
    <t>NE 2150522/2020 - Monitores bolsistas ref. Projeto de iniciação cientifica Prof. Caetano Rodrigues Miranda - Grupo:057 - Projetos Especiais</t>
  </si>
  <si>
    <t>NE 2736373/2020 - Aquisição de DISCO RIGIDO PADRAO USB; EXTERNO PORTATIL DE 2,5 POL; 2 TB; 5400 RPM – Projeto: Edital de Apoio a Projetos que façam Uso de Sistemas Digitais Inteligentes - Portaria PRP No 668/2018. Processo No 18.1.1214.43.7 Remanejamento: 50287104/2019 - Grupo 057 - Processo: 20.1.00220.43.6</t>
  </si>
  <si>
    <t>TRANS - Diretoria - Transporte</t>
  </si>
  <si>
    <t>Link Card Administradora de Benefícios EIRELI -EPP</t>
  </si>
  <si>
    <t>NE.00175374 - "Contrato de Gerenciamento de Abastecimento de Combustíveis - Exercício 2020".</t>
  </si>
  <si>
    <t>I9 Solutions - Soluções Com. e Gestão Transp. Ltda</t>
  </si>
  <si>
    <t>NE.00136255 - "Serviço de Intermediação e Agenciamento de Transporte de Passageiro - Exercício 2020" - Intramunicipais.</t>
  </si>
  <si>
    <t>NE.00136263 - "Serviço de Intermediação e Agenciamento de Transporte de Passageiro - Exercício 2020" - Intermunicipais.</t>
  </si>
  <si>
    <t>I9 SOLUTIONS – SOLUÇÕES COMERCIAIS E GESTÃO DE TRA</t>
  </si>
  <si>
    <t>“Serviços de intermediação e agenciamento de transporte individual remunerado de passageiros, via aplicativo – Aditamento – Exercício 2020”</t>
  </si>
  <si>
    <t>TERC - Segurança e Limpeza</t>
  </si>
  <si>
    <t>Pluri Serviços Ltda.</t>
  </si>
  <si>
    <t>NE.00080640 - Contrato de Serviços de Limpeza, Asseio e Conservação Predial - Exercício 2020 - Contrato n.o 13/2017 - RUSP.</t>
  </si>
  <si>
    <t>Albatroz Segurança e Vigilância ltda</t>
  </si>
  <si>
    <t>Referente contratação de Serviços de Vigilância / Segurança Patrimonial e Operador de Monitoramento IF - Processo: 20.1.11.43.8 - Reserva 97500/2020 - DC Reitoria 290705/2019 - NE 438766/2020</t>
  </si>
  <si>
    <t>Albatroz Segurança e Vigilância Ltda.</t>
  </si>
  <si>
    <t>NE.00097381 - "Contrato de Serviços de Vigilância e Segurança Patrimonial - Exercício 2020".</t>
  </si>
  <si>
    <t>Pluri Serviços Ltda</t>
  </si>
  <si>
    <t>Reajuste Contratual (Referência: Janeiro/2020).</t>
  </si>
  <si>
    <t>NE.01243071 - Reforço da NE.00097381 - Contrato de serviços de vigilância.</t>
  </si>
  <si>
    <t>Albatroz Segurança e Vigilância</t>
  </si>
  <si>
    <t>NE.01957686 - reforço da NE.000438766 - contrato de serviços de vigilância.</t>
  </si>
  <si>
    <t>REFORÇADO por força do 14º Termo de Aditamento, que tem por objeto o ACRÉSCIMO/RETOMADA dos serviços suprimidos/reclassificados por força da Portaria GR nº 7639 a partir de 01/11/2020:</t>
  </si>
  <si>
    <t>RI - Santander - Henrique Melo Jorge Barbosa</t>
  </si>
  <si>
    <t>Transferido do Convênio Santander - Convênio Vencido - GC 3037</t>
  </si>
  <si>
    <t>RI - Mikiya Muramatsu</t>
  </si>
  <si>
    <t>Aquisição de cartucho de Toner, para uso imediato em impressoras, junto ao Depto. de Física Geral do IFUSP.</t>
  </si>
  <si>
    <t>Aquisição de arruelas e lixas, para montagem de experimentos no programa (Ensino de Ciências) do depto. de Física Geral do IF.</t>
  </si>
  <si>
    <t>RI - Santander - Paulo E. Artaxo Neto</t>
  </si>
  <si>
    <t>Transferido para RI - Convênio Vencido - GC 3038</t>
  </si>
  <si>
    <t>RD - Curso de Verão</t>
  </si>
  <si>
    <t>Grupo 404 - Projetos Especiais - Grad - NE 00341347/2020 - Ata de Registro de Preços - Serviços de Buffet durante o curso de verão 2020. Período de 10 a 14/02/2020. RC 13579/2020 - DC 12238/2020 - Reserva 341126/2020. Proc. 2020.1.30.43.2</t>
  </si>
  <si>
    <t>Alessandra Mouta de Oliveira</t>
  </si>
  <si>
    <t>Atividades do Curso de Verão - CPq-IF - 10/02/2020 a 14/02/2020.</t>
  </si>
  <si>
    <t>Lucas Gualberto Pereira</t>
  </si>
  <si>
    <t>Maria Monalisa de melo Paulino</t>
  </si>
  <si>
    <t>Walter Mendes Leopoldo</t>
  </si>
  <si>
    <t>Superintendência de Assistência Social</t>
  </si>
  <si>
    <t>Grupo: 404 - Projetos Especiais - Grad - Referente a 740 tickets categoria Especial, retirados junto a Seção de Tesouraria da SAS, no dia 30/01/2020 (fale conosco 196279) - REMANEJAMENTO 50113445 / 2020.</t>
  </si>
  <si>
    <t>Grupo 057 - Projetos Especiais - Referente a 740 tickets categoria Especial, retirados junto a Seção de Tesouraria da SAS, no dia 30/01/2020 (fale conosco 196279). REMANEJAMENTO 50113429 / 2020</t>
  </si>
  <si>
    <t>CEPE-USP</t>
  </si>
  <si>
    <t>Grupo 57 - Projetos Especiais - Referente ao alojamento utilizado durante o Curso de Verão 2020 - Remanejamento 2020 50179900</t>
  </si>
  <si>
    <t>Pró Reitoria de Pesquisa</t>
  </si>
  <si>
    <t>Devolução do saldo remanescente referente ao Remanejamento 2020 50071467. Grupo 057</t>
  </si>
  <si>
    <t>REMANEJAMENTO 50180100 / 2020 - Grupo 57 - Projetos Especiais - Referente ao alojamento utilizado durante o período do Curso de Verão 2020 (fale conosco 197664)</t>
  </si>
  <si>
    <t>RD - CCEx</t>
  </si>
  <si>
    <t>Compra de caixas de arquivo morto para CCEx do IFUSP.</t>
  </si>
  <si>
    <t>RD - Gabriel Teixeira Landi</t>
  </si>
  <si>
    <t>Pró - Reitoria de Pesquisa</t>
  </si>
  <si>
    <t>Grupo 057 - Projetos Especiais - Devolução referente ao saldo remanescente do remanejamento 2018 50580020 - referente ao programa de apoio aos novos docentes da USP - Edital 2018 - Remanejamento N° 2020 50140027.</t>
  </si>
  <si>
    <t>RI - Santander - Diretoria</t>
  </si>
  <si>
    <t>Santander</t>
  </si>
  <si>
    <t>Convênio vencido</t>
  </si>
  <si>
    <t>RI - L.M.M. - FMT</t>
  </si>
  <si>
    <t>Sigma-Aldrich Brasil Ltda</t>
  </si>
  <si>
    <t>É necessário esse componente químico para experimentos de nano partículas</t>
  </si>
  <si>
    <t>RI - Diretor Manutenção Predial</t>
  </si>
  <si>
    <t>Saldo remanescente 2019 - Prof. Chubaci - GC 3030</t>
  </si>
  <si>
    <t>RI - Santander - Caetano R. Miranda</t>
  </si>
  <si>
    <t>Transferido para RI - Convênio Vencido - GG 3035</t>
  </si>
  <si>
    <t>RORÇ - OUTRAS UNIDADES</t>
  </si>
  <si>
    <t>Faculdade de Direito</t>
  </si>
  <si>
    <t>Devolução do Remanejamento N° 202050179500, Aquisição de Equipamentos (Computador Mini) - Ata de Registro de Preço n.41/2019. A empresa informou que devido a alta do dólar, os valores sofreram reajustes e que não mais possível fornecer o produto. Remanejamento N° 2020 50196243.</t>
  </si>
  <si>
    <t>Aparecida Candida Souza Barro ME</t>
  </si>
  <si>
    <t>NE.03245918 - COVID-19: Aquisição de pedestais para isolamento interno predial Rem. IAG - 50319906 / Rem. GEO - 50319884 / Rem. Poli - 50320602 - RC 290467 - DC 129151.</t>
  </si>
  <si>
    <t>RINF - OUTRAS UNIDADES</t>
  </si>
  <si>
    <t>LVD Soluções em Informática Eireli - ME - NEE - 00357324 e 00357332/2020 - Compra de pendrives - Ata de Registro de Preços 2019/175280 - RC 36650/2020 - DC 11690/2020 - Reserva 356913/2020 - Proc. 19.1.940.43.7 (Remanej. PRP 50041568/2020)</t>
  </si>
  <si>
    <t>Eco Comercial e Informática Eireli - NEE 00357782/2020 - Compra de HD Externo (02 unidades) - Ata de Registro de Preços 2019/280696 - RC 36617/2020 - DC 11800/2020 - Reserva 357774/2020 - Proc. 20.1.29.43.4 (Remanej. PRP 50041444/2020)</t>
  </si>
  <si>
    <t>Instituto Oceanográfico</t>
  </si>
  <si>
    <t>Compacta Comércio e Serviços Ltda - NEE 00355160/2020 - Compra de microcomputadores (10 unidades) - Ata de Registro de Preços 2019/248040 - RC 28525/2020 - DC 8745/2020 - Reserva 350974/2020 - Proc. 20.1.24.43.2 (Remanej. PRP 50031503/2020)</t>
  </si>
  <si>
    <t>Torino Informática Ltda - NEE 00372153/2020 - Compra de notebooks - Ata de Registro de Preços 2019/202571 - RC 36595/2020 - DC 11738/2020 - Reserva 372137/2020 - Proc. 19.1.995.43.6 (Remanej. PRP 50041347/2020)</t>
  </si>
  <si>
    <t>Torino Informática Ltda - NEE 00404110/2020 - Compra de notebooks - Ata de Registro de Preços 2019/202571 - RC 60925/2020 - DC 183834/2020 - Reserva 404020/2020 - Proc. 19.1.995.43.6 (Remanej. FD 50087762/2020)</t>
  </si>
  <si>
    <t>Pró-Reitoria de Pós-Graduação</t>
  </si>
  <si>
    <t>Torino Informática Ltda - NEE 00544523/2020 - Compra de notebook - Ata de Registro de Preços 2019/202571 - RC 83925/2020 - DC 27391/2020 - Reserva 544400/2020 - Proc. 19.1.995.43.6 (Remanej. PRÓ-PGRAD 50111183/2020)</t>
  </si>
  <si>
    <t>IAG</t>
  </si>
  <si>
    <t>Telcabos Telecomunicacoes e Informatica Ltda NE.03604527 - Ata Registro de Preço - compra de patch cord, conectores RJ-45 e painel de guia - RC 326577 - DC 144673. Obs. O restante do valor esta na GO 14060</t>
  </si>
  <si>
    <t>FFLCH</t>
  </si>
  <si>
    <t>TELCABOS TELECOMUNICACOES E INFORMATICA LTDA - Aquisição material de insumo - DC/154059/2020</t>
  </si>
  <si>
    <t>Compacta Comércio e Serviços Ltda. - Aquisição Notebook - NOTA DE EMPENHO 3621421/2020 - Processo: 20.1.00292.43.7 - DIR R$ 43.290,00 - FMA R$ 4.990,00 - FPE 6.090,00, FAP R$ 11.150,00 - FGE R$ 6.090,00 - FNC R$ 10.120,00 - FMT 10.120,00 - IAG R$ 170.050,00</t>
  </si>
  <si>
    <t>Prefeitura do Campus Usp Fernando Costa</t>
  </si>
  <si>
    <t>Telcabos Telecomunicacoes e Informatica Ltda NE.03604527 - Ata Registro de Preço - compra de patch cord, conectores RJ-45 e painel de guia - RC 326577 - DC 144673. Obs. O restante do valor esta na GO 14034</t>
  </si>
  <si>
    <t>Aquisição de notebooks NE 03722309/2020 - Processo: 20.1.00292.43.7</t>
  </si>
  <si>
    <t>RD - Tiago Fiorini Silva</t>
  </si>
  <si>
    <t>Monitores Bolsistas do projeto de iniciação cientifica - NE 400173/2020 - Grupo 057 Projetos Especiais - Processo: 19.1.730.43.2</t>
  </si>
  <si>
    <t>REMANEJAMENTO 50166280 / 2020 - Grupo 57 - Projetos Especiais - Ressarcimento de grupo orçamentário, em virtude de pagamento de bolsas do edital "Apoio a Projetos que Façam Uso de Sistemas Digitais Inteligentes" (fale conosco 197309). Devido a Devolução da Economia Orçamentária ter ocorrido no dia 30/01/2020, não foi possível pagar com o recurso recebido 2 monitores do projeto que trabalharam no mês de Janeiro de 2020, por este motivo o Diretor pagou com recursos do Orçamento do Grupo Básico 43.000 essa despesa. Contrapartida GC 3118</t>
  </si>
  <si>
    <t>RI - Santander - Mattew William Luzum</t>
  </si>
  <si>
    <t>Convênio Vencido</t>
  </si>
  <si>
    <t>RI - Santander - Marco Bregant</t>
  </si>
  <si>
    <t>RI - Marcelo Gameiro Munhoz</t>
  </si>
  <si>
    <t>Labsynth Produtos para Laboratórios Ltda</t>
  </si>
  <si>
    <t>Aquisição de produtos químicos diversos (Acetato de Amila, Acetona e Persulfato de sódio) esses produtos serão utilizados no Lab. de Eletrônica do HEPIC.</t>
  </si>
  <si>
    <t>Aquisição de componentes eletrônicos a serem utilizados no Lab. Eletrônica do HEPIC do FNC.</t>
  </si>
  <si>
    <t>Leo Madeiras, Máquinas e Ferragens S/A</t>
  </si>
  <si>
    <t>Aquisição de uma chapa MDF com vários cortes a serem utilizadas no Lab. Eletrônica do HEPIC.</t>
  </si>
  <si>
    <t>Baron Metal Aços e Metais Ltda</t>
  </si>
  <si>
    <t>Aquisição de uma chapa de alumínio a ser utilizada no Lab.Eletrônica do HEPIC.</t>
  </si>
  <si>
    <t>Letícia Lanza de Oliveira</t>
  </si>
  <si>
    <t>Ajuda de custo colaborador eventual - Processo: 20.1.23.43.6Projeto - Atividades de Divulgação HEPIC 2020 - Prof Marcelo G. Munhoz - Dpto FNC</t>
  </si>
  <si>
    <t>Aquisição, em caráter emergencial, de disco de estado sólido e adaptadores para uso imediato em computadores, junto ao Lab. Hepic do depto. de Física Nuclear do IF.</t>
  </si>
  <si>
    <t>Taxa administrativa Diretoria referente Venda de 940 Sampa V4 - Chips para Oricas Import and Export (Instituto of Modems of Physics - Chinese Academy of Scienses) - Recibo 41/2020 e Recolhimento 2543672 - GC 3154</t>
  </si>
  <si>
    <t>Remanejamento N° 2020 50282026 - Referente a venda de 940 Sampa V4 - Chips - With QR Codes Prof. Wilhelmus van Noije</t>
  </si>
  <si>
    <t>SK Tecnologia</t>
  </si>
  <si>
    <t>HPE Smart Array P220i Controller FIO Kit-P/N 690164-B21, peça de reposição de uma controladora de disco rígido que permite gerenciar mecanismos de proteção de dados (RAID). Será usada em uma das lâminas (blade) do nosso cluster de computadores SAMPA.</t>
  </si>
  <si>
    <t>Plug Energy do Brasil Ltda - ME</t>
  </si>
  <si>
    <t>Aquisição de tomadas e plugs para uso imediato no laboratório Hepic do IF</t>
  </si>
  <si>
    <t>RI - Julio A. Larrea Jiménez</t>
  </si>
  <si>
    <t>Pagamento de passagens aéreas Fatura 120 para North Carolina State University EUA - Verba USP - UGPN - Prof. Julio Larrea, Valor da Fatura R$ 5.926,13 - diferença (R$ 1.897,30) foi paga conforme GO 13306.</t>
  </si>
  <si>
    <t>RI - Santander - Carlos Eduardo Fiore dos Santos</t>
  </si>
  <si>
    <t>Carlos Eduardo Fiore dos Santos</t>
  </si>
  <si>
    <t>Pgto Diária N° 202000005 - Destino: Okinawa/-Japão - Saída Prevista: 02/02/2020 - 00:01 Término Prevista: 10/02/2020 - 23:59 Diárias Internacionais: 9 - Finalidade da Diária: Farei visita científica ao pesquisador Simone Pigolotti da universidade de Okinawa ao fim de iniciarmos colaboração, referente ao edital Santander 1145/2019 novas parcerias internacionais.</t>
  </si>
  <si>
    <t>RI - Santander - Oscar J. P. Eboli</t>
  </si>
  <si>
    <t>GRUPO 270 - Convênio Santander 2018 - 43857 - Remanejamento N° 2020 50253840 - Devolução do saldo não utilizado conforme pedido enviado por email pela AUCANI no dia 04/06/2020 - Referente ao Remanejamento N° 2019 50602786 - Edital 1145</t>
  </si>
  <si>
    <t>RD - Barbara Lopes Amaral</t>
  </si>
  <si>
    <t>XPARTS Comercio EIRELI</t>
  </si>
  <si>
    <t>NE.03257649 - Ata Registro de Preço - aquisição de tablet - RC 297771 - DC 130184.</t>
  </si>
  <si>
    <t>NE.03266249 - Ata Registro de Preço - aquisição de microcomputador - RC 301124 - DC 131733.</t>
  </si>
  <si>
    <t>RD - Valentina Martelli</t>
  </si>
  <si>
    <t>Valentina Martelli</t>
  </si>
  <si>
    <t>Pgto Diária N° 202000006 - Destino: Dresden/-Alemanha Convênio: 0 - Saida Prevista: 26/01/2020 - 00:01 Término Prevista: 30/01/2020 - 23:59 Diárias Internacionais: 5 - Finalidade da Diária: Suporte financeiro para realizar uma visita de colaboração científica, a convite do Dr. Steffen Wirth, aoMax-Planck-lnstitut für Chemische Physik fester Stoffe, em Dresden, na Alemanha. O Dr. Wirth é parceiro no projeto JP-FAPESP da Profa Martelli. Após a visita ao laboratório do Dr. Wirth, será realizada uma outra semana de visita ao Instituto LENS (Florença, Italia), conforme afastamento solicitado da Prof.a Martelli e já publicado no diário oficial. Porem, se solicitam somente 5 diária totais relativamente à viagem.</t>
  </si>
  <si>
    <t>Produtos para uso imediato na montagem de laboratório do depto. de Física Experimental do IFUSP</t>
  </si>
  <si>
    <t>RI - Henrique Melo Jorge Barbosa</t>
  </si>
  <si>
    <t>Pgto Diária N° 202000030 - Destino: La Paz/-Bolívia Convênio: 0 Saida Prevista: 04/02/2020 - 00:01 Término Prevista: 08/02/2020 - 23:59 Diárias Internacionais: 5 - Finalidade da Diária Ir à estação Chacaltaya, Bolívia de 3 a 8 de fevereiro de 2020 para Calibrar o Instrumento do IFUSP, Aerosol Chemical Speciator Monitor (ACSM, Aerodyne Res. Inc.,). Complemento do valor nas GOs 13682 e 13683 - Valor total = R$ 6.223,88</t>
  </si>
  <si>
    <t>RD - Comissão de Graduação</t>
  </si>
  <si>
    <t>Fernanda Lima Matos</t>
  </si>
  <si>
    <t>Grupo 404 Projetos Especiais - Grad - Estágio de pesquisa na área de Física de Particulas Experimental na Laurentian University no Canada em parceria com o SNOLAB. Período marco a julho 2020.</t>
  </si>
  <si>
    <t>Passagem aérea para aluna Fernanda Matos para participar de estágio no Canadá - Fatura 825 - Grupo 404</t>
  </si>
  <si>
    <t>Saldo do exercício anterior</t>
  </si>
  <si>
    <t>Saldo remanescente 2019</t>
  </si>
  <si>
    <t>Créditos Recebidos</t>
  </si>
  <si>
    <t>Remanejamento 2020 50056182</t>
  </si>
  <si>
    <t>Remanejamento 2020 50056204</t>
  </si>
  <si>
    <t>Remanejamento N° 2020 50056220</t>
  </si>
  <si>
    <t>pagamento de contrato de passagem aérea - Prof. Ivanildo A. Araujo - RC 86614 - Ajuste da GO. 13532.</t>
  </si>
  <si>
    <t>Referente as GOs 13285, 13249 e 13490 do Processo: 20.1.3.43.5 da Tesouraria - Contrapartida GO 13534</t>
  </si>
  <si>
    <t>Editora da Universidade de São Paulo</t>
  </si>
  <si>
    <t>10% REMANEJAMENTO 50169807 / 2020 - Pagamento de direitos autorais, 2º semestre de 2019.</t>
  </si>
  <si>
    <t>Ajustes de lançamentos referente as despesas realizadas no Grupo do Tesouro do processo de adiantamento nº 20.1.33.43.1, mas lançados nos RI dos professores - GO 13523, 13496, 13391, 13570, 13383 - Contrapartida RORÇ Diretoria GO 13680</t>
  </si>
  <si>
    <t>Ajustes de lançamentos referente as despesas realizadas no Grupo do Tesouro do processo de adiantamento nº 20.1.91.43.1, mas lançados nos RI dos professores - GO 13663 e 13668 - Contrapartida RORÇ Diretoria GO 13712</t>
  </si>
  <si>
    <t>Ajustes de lançamentos referente as despesas realizadas no Grupo do Tesouro do processo de adiantamento nº 20.1.81.43.0, mas lançados nos RI dos professores - GO 13697 - Contrapartida RORÇ Diretoria GO 13716</t>
  </si>
  <si>
    <t>Ajustes de lançamentos referente as despesas realizadas no Grupo do Tesouro do processo de adiantamento nº , mas lançados nos RI dos professores - GO 13814 - Contrapartida RORÇ Diretoria GO 13820</t>
  </si>
  <si>
    <t>Recibo Tesouraria</t>
  </si>
  <si>
    <t>Referente a Serviços gráficos - Recebido IF-SIBI - Número do Recibo 47/2020.</t>
  </si>
  <si>
    <t>Ajustes de lançamentos referente as despesas realizadas no Grupo do Tesouro do processo de adiantamento nº 20.1.253.43.1, mas lançados nos RI dos professores - GO 13996 e 13982 - Contrapartida RORÇ Diretoria GO 14029</t>
  </si>
  <si>
    <t>IAEA (International Atomic Energy Agency)</t>
  </si>
  <si>
    <t>Taxa 10% de R$ 9.818,82 da Diretoria - Recibo Tesouraria - 59/2020 - Prest.Servs. de colaboração científica (Facilitando experimentos com Íon Beam Accelerators, junto ao Lab. LAMFI do Depto. de Física Aplica do IF - (Prof. Manfredo Harri Tabacniks). Complemento esta na GC 3206.</t>
  </si>
  <si>
    <t>NE.04060180 - Serviço de manutenção espectrofluorímetro do Prof. Chubaci - DC 176001/2020 - Despesa lançada na Manutenção Predial GO 14144 Contrapartida RI Chubaci GO 14145.</t>
  </si>
  <si>
    <t>NE.04059972 / 04059980 - Serviço de manutenção de bomba de vácuo tipo scroll XDS35l com substituição dos acessórios de vedação e passagem de ar (bellows). - Prof. Chubaci - Troca de verba com RI - GO 14146 e GO 14147</t>
  </si>
  <si>
    <t>Despesas da tesouraria utilizados RI dos professores, mas pago com RORÇ Diretoria (GO 14044 e GO 14075). Contrapartida GO 14151 ROÇ-Diretoria - Processo: 20.1.00273.43.2</t>
  </si>
  <si>
    <t>Aquisição Leitor Termoluminescência - NE 04342836/2020 - DC 182001/2020 - Processo: 20.1.00321.43.7 - Despesa RORÇ Diretoria GO 14175 e RI - Elisabeth Mateus Yoshimura GO 14174.</t>
  </si>
  <si>
    <t>Recolhimento Tesouraria</t>
  </si>
  <si>
    <t>Recebemos de Fundação Universitária para o Vestibular Número do Recibo: 66/2020 - Finalidade: Reposição de Material de Limpeza. utilizado na aplicação do Exame de Residência 2020/2021,no dia 22/11/2020.</t>
  </si>
  <si>
    <t>Saldo remanescente 2019 - Grupo: 43.000 - Transposição Interna - vende de móveis pelo Prof. Gil da Costa Marques para a ADM.</t>
  </si>
  <si>
    <t>Empenhos Nemitala Added - Referente a pagamentos na tesouraria de materiais de prevenção ao COVID - Contrapartida GO 13886</t>
  </si>
  <si>
    <t>Transferência de Créditos para RD-COVID, para cobrir despesas relacionado ao combate a Pandemia Contrapartida RORÇ-DIRETORIA GO 13913 (Referente as GOs 13880,13841, 13843, 13844, 13736, 13737, 13738, 13706, 13629, 13784 e 13785)</t>
  </si>
  <si>
    <t>RI - Alain André Quivy</t>
  </si>
  <si>
    <t>Saldo remanescente 2019 no Grupo Básico: 43.000</t>
  </si>
  <si>
    <t>RD - Alexandre Alarcon P. Suaide</t>
  </si>
  <si>
    <t>Grupo Básico: 43.000 - Contrapartida da Diretoria ao trabalho dos mentores - Saldo remanescente 2019</t>
  </si>
  <si>
    <t>Docentes de mentoria referente ao segundo semestre de 2019 - GO 13299</t>
  </si>
  <si>
    <t>Saldo remanescente 2019 - Grupo 404 - Projetos Especiais Graduação - Recursos para sala Pró aluno - Remanejamento 50064741 / 2019</t>
  </si>
  <si>
    <t>Saldo remanescente 2019 - GRUPO: 400 - Apoio à Viagens Didáticas e Atividades de Campo - VDG: Graduação: Viagens Didáticas - 2019/1. REMANEJAMENTO 50240540 / 2019</t>
  </si>
  <si>
    <t>Grupo: 404 - Projetos Especiais - Grad - Recursos para visita ao Laboratório Nacional de Luz Sincroton - Campinas, atividade extracurricular. REMANEJAMENTO 50061445 / 2020.</t>
  </si>
  <si>
    <t>Referente Aquisição 02 unidades de Disco externo de 2 TB (3,5") - Grupo 057 - Projetos Especiais - NE 1150642 / 2020 - DC 56286 /2020 - Processo: 20.1.00029.43. Contrapartida GO 13686 e GC 13801. Remanejamento N° 202050256327</t>
  </si>
  <si>
    <t>Remanejamento N° 2020 50286102 - Devolução para o Grupo 404 ref. Anulação - NE 00278432/2020 - Locação de ônibus p/Labor Nac de Luz Síncrotron - Campinas-SP e Remanejamento 50071203 / 2020 - GO 13379 menos GC 2958.</t>
  </si>
  <si>
    <t>Grupo 057- Projetos Especiais - Remanejamento 50312642 / 2020 da taxa de inscrição aos alunos tiveram o trabalho aceito para a JNIC-2020. Aluna: Chiara Mesquita Cerino Carrillo Le Roux - N. USP 4357691 - IF.</t>
  </si>
  <si>
    <t>Grupo 57 - Projetos Especiais - REMANEJAMENTO 50336967 / 2020 - Auxílio para pagamento da taxa de inscrição na JNIC da SBPC - Aluna VITORIA DIAS DE SOUSA (n.USP 10299490).</t>
  </si>
  <si>
    <t>Grupo: 43.000 - Saldo remanescente 2019 - Referente Edital UGPN RCF Call for Proposals 2018 - Coord. Prof. Julio Antonio Larrea Jimenez - ref. saldo final do projeto p/diárias EUA - REMANEJAMENTO 50400989 / 2019</t>
  </si>
  <si>
    <t>Grupo 057 - Projetos Especiais - Devolução da Economia Orçamentária 2019 - REMANEJAMENTO 50611300 / 2019 - Edital de Apoio a Novos Docentes 2019</t>
  </si>
  <si>
    <t>RD - Antonio José Roque da Silva</t>
  </si>
  <si>
    <t>Grupo: 43.000 - Saldo remanescente 2019 - Referente a uma diária sem pernoite para o Prof. ANTÔNIO JOSÉ ROQUE DA SILVA do if-usp o qual virá palestrar no dia 30/10/2019 para o Química às 16. REMANEJAMENTO 50729522 / 2019.</t>
  </si>
  <si>
    <t>Grupo: 269 - Programa USP Eficiente 2019 - Suplementação/Redução - Devolução de Economia Orçamentária 2019 - Saldo Residual 2018 - REMANEJAMENTO: 50045784 / 2020</t>
  </si>
  <si>
    <t>Grupo: 255 - Programa USP Eficiente 2020 - Devolução de Economia Orçamentária 2019 - USP Eficiente 2020.</t>
  </si>
  <si>
    <t>RI - Antonio Martins F. Neto</t>
  </si>
  <si>
    <t>Saldo remanescente 2018 - Grupo 43.000</t>
  </si>
  <si>
    <t>RD - Elisabeth Mateus Yoshimura</t>
  </si>
  <si>
    <t>Grupo: 43.000 - Saldo remanescente 2019 - ref a serviços de dosimetros</t>
  </si>
  <si>
    <t>Saldo remanescente 2019 - Grupo 43.000</t>
  </si>
  <si>
    <t>Abertura do Exercío 2020</t>
  </si>
  <si>
    <t>Distribuição conforme Orçamento Aprovado</t>
  </si>
  <si>
    <t>Saldo remanescente 2019 - Ref. Grupo: 000 - Reembolso/pagamento do CeTI-RP ao IF ref. despesas do Prof. Ewout com passagem aérea (294,24) + 1 diária simples (159,28) - Evento Oficinas do Moodle em Ribeirão -Preto. REMANEJAMENTO 50151628 / 2019</t>
  </si>
  <si>
    <t>CTI de Ribeirão Preto</t>
  </si>
  <si>
    <t>Grupo Básico: 43.000 - Reembolso/pagamento do CeTI-RP ao IF ref. despesas do Prof. Ewout com passagem aérea + diária para o Evento Oficinas do Moodle em Ribeirão Preto. REMANEJAMENTO 50121464 / 2020</t>
  </si>
  <si>
    <t>Grupo 404 - Projetos Especiais - Grad - Para conserto do aparelho de Ar Condicionado da sala PRG 0002 - Remanejamento 50178466 / 2020</t>
  </si>
  <si>
    <t>RD - Fernando Silveira Navarra</t>
  </si>
  <si>
    <t>Saldo remanescente 2019 - Referente Grupo: 000 Rem. 50117428 - Auxílio Financeiro ao Prof. Fernando Silveira Navarra, referente sua participação na banca de Fabio Henrique Oliani em 21/02/2018</t>
  </si>
  <si>
    <t>RI - Gil da Costa Marques</t>
  </si>
  <si>
    <t>Saldo remanescente 2019- CEPA - Grupo: 43.000</t>
  </si>
  <si>
    <t>Saldo remanescente 2019 - Referente Grupo: 43.000 - Diárias ao Prof. Henrique Barbosa, proferir uma palestra de divulgação científica no Instituto de Física de São Carlos, IFSC/USP, em 17/10/2019. REMANEJAMENTO 50639221 / 2019</t>
  </si>
  <si>
    <t>Programa de Bolsa Professor Visitante - Antonio Ferreira da Silva - resp. José Fernando Chubaci, ref. 1/2/20 a 31/1/21 - bolsa mensal R$16.454,57 - REMANEJAMENTO 50009125 / 2020</t>
  </si>
  <si>
    <t>REMANEJAMENTO 50071106 / 2020 - Programa de Bolsa Professor Visitante - Antonio Ferreira da Silva - resp. Prof.José Fernando Chubaci, ref. passagem aérea Salvador-São Paulo de 03/02/2020.</t>
  </si>
  <si>
    <t>Valor anulado referente ao fechamento do Exercício - Empenhar assim da abertura do Orçamento 2021 - Valor correspondente a janeiro de 2021 para pagamento em fevereiro 2021.</t>
  </si>
  <si>
    <t>RD - Luis Raul W. Abramo</t>
  </si>
  <si>
    <t>Grupo 057 - Projetos Especiais - Devolução da Economia Orçamentária 2019</t>
  </si>
  <si>
    <t>Saldo remanescente 2019 - Grupo Básico: 000 - Contrapartida da Diretoria ao trabalho dos mentore</t>
  </si>
  <si>
    <t>RI - Manfredo H. Tabacniks</t>
  </si>
  <si>
    <t>Recibo Tesouraria - 59/2020 - Prest.Servs. de colaboração científica (Facilitando experimentos com Íon Beam Accelerators, junto ao Lab. LAMFI do Depto. de Física Aplica do IF - (Prof. Manfredo Harri Tabacniks). Houve cobrançça de Taxa 10% de R$ 9.818,82 da Diretoria esta na GC 3205.</t>
  </si>
  <si>
    <t>Saldo remanescente 2019- Grupo 263 Convênio Santander - Edital PRP nº 657 de 16/07/2018. Evento "Emergent Platforms for quantum information processing" - REMANEJAMENTO 50616963 / 2018</t>
  </si>
  <si>
    <t>Saldo remanescente 2019 - Grupo 43.000 - Básica - REMANEJAMENTO 50662860 / 2019 - 1 diária completa para a Profa. Marcia de Almeida Rizzutto participar da XVIII Semana da Física da FFCLRP/USP, nos dias 5 e 6/11/2019 e Contrapartida da Diretoria ao trabalho dos mentores.</t>
  </si>
  <si>
    <t>RD - Mario José de Oliveira</t>
  </si>
  <si>
    <t>Saldo remanescente de 2019 - Grupo Básico: 000</t>
  </si>
  <si>
    <t>Saldo remanescente 2019 - Grupo: 43.000 - Referente ao Recibo 174/2018 (Recolhimento 5426948/2018) foi transferido para RI- José F. D. Chubaci, pois o valor não se refere a convênio e foi creditado na dotação incorreta conforme conversas com o setor de Convênio do IFUSP e da Reitoria. - Remanejamento N° 2019 50168407 - Contrapartida GO 11655</t>
  </si>
  <si>
    <t>Saldo remanescente 2019 - Prof. Chubaci - Contrapartida GO 13328</t>
  </si>
  <si>
    <t>SEC Figueiredo Ltda - EPP</t>
  </si>
  <si>
    <t>Recibo número 55/2020 - Recolhimento Tesouraria - Devolução de saldo não gasto. conforme Processo: 18.1.880.43.3 - Faturamento n' 0037911</t>
  </si>
  <si>
    <t>Aquisição de material para montagem de lunetas caseiras - Profa. Valeria de Marcos - DG - FFLCH - REMANEJAMENTO 50347225 / 2020 - Grupo 404 - Projetos Especiais - Grad</t>
  </si>
  <si>
    <t>Grupo: 500 - Auxílio a Eventos - "XX Escola de Verão de Física Nuclear Experimental - Jorge André Swieca" - Devolução da Economia Orçamentária 2019</t>
  </si>
  <si>
    <t>Saldo remanescente 2019 - Grupo: 605 - Apoio aos Programas de Pós-Graduação - Devolução da Economia Orçamentária 2019</t>
  </si>
  <si>
    <t>Grupo: 43.000 - Remanejamento N° 2020 50157582 - Auxílio financeiro Of. Aucani 6/2020 - para missão do prof. Nilberto Medina à U. Wollongong, Austrália, entre 30/3 e 1/4/20, p/participar do "UGPN Annual Conference 2020" - ref. passagem, seguro, até 4 diárias e visto.</t>
  </si>
  <si>
    <t>Saldo remanescente 2019 - Grupo: 404 - Projetos Especiais de Graduação - Programa aprender na comunidade - Remanejamento: 2018 50656760</t>
  </si>
  <si>
    <t>Anulação do saldo remanescente do Pgto Monitores bolsistas - Grupo: 404 - Projetos Especiais de Graduação - Programa aprender na comunidade - Processo: 19.1.566.43.8 - NE 0400262/2020</t>
  </si>
  <si>
    <t>RI - Otaviano A. M. Helene</t>
  </si>
  <si>
    <t>Saldo remanescente 2019 - Grupo: 43.000</t>
  </si>
  <si>
    <t>RD - Paulo Alberto Nussenzveig</t>
  </si>
  <si>
    <t>IF de São Carlos</t>
  </si>
  <si>
    <t>Grupo: 43.000 Básico - REMANEJAMENTO 50064428 / 2020 - Diárias (4 completa e 1 simples) ao Prof. Paulo Alberto Nussenszveig - participar de banca no IFSC (viagem de 09 a 13/02/20)</t>
  </si>
  <si>
    <t>Saldo remanescente de 2019 - Referente Grupo Básico: 43.000 - Reprogramação orçamentária, conforme aprovação "ad referendum" da COP</t>
  </si>
  <si>
    <t>RD - Renato de Figueiredo Jardim</t>
  </si>
  <si>
    <t>RD - Ricardo Magnus O. Galvão</t>
  </si>
  <si>
    <t>Saldo remanescente de 2019 - Referente Grupo 43.000 - Básica - REMANEJAMENTO 50662126 / 2019 - Diária Completa para o Professor Ricardo Galvão - participar de evento na FEA-RP</t>
  </si>
  <si>
    <t>RD - Silvio R.A. Salinas</t>
  </si>
  <si>
    <t>Grupo: 404 - Projetos Especiais - Grad - Diária para prof. Silvio Roberto de Azevedo Salinas, 30/05 a 31/05, para participar da IX Semana de Estatística UFSCar/USP. REMANEJAMENTO 50353980 / 2019 - Devolução da Economia Orçamentária 2019</t>
  </si>
  <si>
    <t>RD - Encontro USP Escola</t>
  </si>
  <si>
    <t>Saldo remanescente 2019 - Grupo: 057 - Projetos Especiais - Remanejamento nº 50004749 / 2019 para a compra de materiais para o 17º Encontro USP Escola</t>
  </si>
  <si>
    <t>RD - Walter Alberto Siqueira Pedra</t>
  </si>
  <si>
    <t>Grupo: 513 - Progr. Inst. de Apoio a Novos Docentes - Edital 2013. Aut. GR - Proc.16.1.12371.1.4 - (043.513 - Orçamento).- Devolução da Economia Orçamentária 2019</t>
  </si>
  <si>
    <t>Saldo remanescente 2019 - Referente Grupo: 43.000 - Recibo 088 - Recurso concedido pelo BCAM (Basque Center for Applied Mathematics) para cobrir custos de estadia de participantes do "ICM 2018 - Satellite Conference: Topics in Mathematical Physics"</t>
  </si>
  <si>
    <t>Devoluções Estágios 2019 Referente à solicitação 377/2019 e 51/2019 - Remanejamento 50024523 / 2020 de recurso para estágio do aluno Caio Vinícius Dallaqua Leal. Remanejamento 50024620 / 2020 de recurso para estágio do aluno Talita Rocha de Oliveira.</t>
  </si>
  <si>
    <t>Remanejamento 50071203 / 2020 - Viação Vale do Tietê Ltda Referente SERVICO DE LOCACAO DE VEICULO TERRESTRE NE 278432/2020 - (Nota de Empenho acabou sendo anulado GO 13320) - Ressarcimento do Grupo Básico 43.000. GO 13379</t>
  </si>
  <si>
    <t>Créditos almoxarifado</t>
  </si>
  <si>
    <t>Créditos almoxarifado lançados das 13/02/2020 - Dir R$ 9.913,52 - FAP R$ 544,16 - FEP R$ 189,32 - FGE R$ 280,46 - FMA R$ 702,37 - FMT R$ 376,40 - FNC R$ 1.093,29</t>
  </si>
  <si>
    <t>REMANEJAMENTO 50155067 / 2020 - Ressarcimento de grupo orçamentário, em razão de pagamento de três bolsas de monitoria que atuaram no projeto do edital de "Apoio a Projetos que Façam Uso de Sistemas Digitais Inteligentes" (fale conosco 197108). Grupo 43.057 - dentro deste projeto 01/07/2049 a 30/04/2020. Devido a Devolução da Economia Orçamentária ter ocorrido no dia 30/01/2020, não foi possível pagar com o recurso recebido 3 monitores do projeto que trabalharam no mês de Janeiro de 2020, por este motivo o Diretor pagou com recursos do Orçamento do Grupo Básico 43.000 essa despesa. Contrapartida GO 13552.</t>
  </si>
  <si>
    <t>Remanejamento 50166387 / 2020 de recurso para estágio do aluno Ana Carolina Trolezi Braga. Referente à solicitação de CANCELAMENTO 837/2019.</t>
  </si>
  <si>
    <t>Remanejamento 50166360 / 2020 de recurso para estágio do aluno Carlos Henrique Camillo da Silva. Referente à solicitação de CANCELAMENTO 525/2019</t>
  </si>
  <si>
    <t>Remanejamento 50166328 / 2020 de recurso para estágio do aluno Caterine Silva e Souza. Referente à solicitação de CANCELAMENTO 343/2019</t>
  </si>
  <si>
    <t>Remanejamento 50166344 / 2020 de recurso para estágio do aluno Giovana Maria de Sousa. Referente à solicitação de CANCELAMENTO 416/2019</t>
  </si>
  <si>
    <t>REMANEJAMENTO 50166301 / 2020 - Grupo 404 - Projetos Especiais - Graduação - Ressarcimento de grupo orçamentário, em virtude de pagamento de bolsas do edital "Programa Aprender na Comunidade" (fale conosco 197308). Devido a Devolução da Economia Orçamentária ter ocorrido no dia 30/01/2020, não foi possível pagar com o recurso recebido 4 monitores do projeto que trabalharam no mês de Janeiro de 2020, por este motivo o Diretor pagou com recursos do Orçamento do Grupo Básico 43.000 essa despesa. Contrapartida GO 13571</t>
  </si>
  <si>
    <t>REMANEJAMENTO 50166280 / 2020 - Grupo 57 - Projetos Especiais - Ressarcimento de grupo orçamentário, em virtude de pagamento de bolsas do edital "Apoio a Projetos que Façam Uso de Sistemas Digitais Inteligentes" (fale conosco 197309). Devido a Devolução da Economia Orçamentária ter ocorrido no dia 30/01/2020, não foi possível pagar com o recurso recebido 2 monitores do projeto que trabalharam no mês de Janeiro de 2020, por este motivo o Diretor pagou com recursos do Orçamento do Grupo Básico 43.000 essa despesa. Contrapartida GO 13572</t>
  </si>
  <si>
    <t>Créditos referentes requisições do almoxarifado do dia 09/03/2020 - FAP R$ 579,33, FEP R$ 445,91, FGE R$ 140,37, FMT R$ 328,26, FNC R$ 141,27, DIR R$ 22.023,57.</t>
  </si>
  <si>
    <t>Remanejamento 50217160 / 2020 de recurso para estágio do aluno Bruno Prates. Referente à solicitação 118/2019</t>
  </si>
  <si>
    <t>Remanejamento 50217186 / 2020 de recurso para estágio do aluno Lucas Barbosa Lima Lazaro. Referente à solicitação 188/2019</t>
  </si>
  <si>
    <t>Remanejamento 50217208 / 2020 de recurso para estágio do aluno Lucas de Paula Lima Batista. Referente à solicitação 838/2019</t>
  </si>
  <si>
    <t>Cancelamento de Estágios: Remanejamento de recurso 50227386 / 2020 para estágio do aluno Irma Fernanda Moreira Brito. Referente à solicitação 211/2019 e Remanejamento de recurso 50227408 / 2020 para estágio do aluno Felipe Moura dos Santos. Referente à solicitação 319/2019</t>
  </si>
  <si>
    <t>Créditos Almoxarifado</t>
  </si>
  <si>
    <t>Créditos Almoxarifado GOs lançadas dia 15/05/2020 - DIR R$ 3.597,79, FAP R$ 15,60, FEP R$ 707,15, FMT R$ 412,12.</t>
  </si>
  <si>
    <t>REMANEJAMENTO 50266969 / 2020 - Estorno do remanejamento nº 202050256327, de 16/06/2020 (fale conosco 200304). Referente GO 13801.</t>
  </si>
  <si>
    <t>Remanejamento 2020 50272560 de recurso para estágio do aluno Mariana Petroucic Nunes. Referente à solicitação ANULAÇÃO 569/2019</t>
  </si>
  <si>
    <t>Referente ao reforço de empenho para pagamento de monitores do Prof. Ivã Gurgel - GO 13839</t>
  </si>
  <si>
    <t>Taxa administrativa Diretoria referente Venda de 940 Sampa V4 - Chips para Oricas Import and Export (Instituto of Modems of Physics - Chinese Academy of Scienses) - Recibo 41/2020 e Recolhimento 2543672 - GO 13848.</t>
  </si>
  <si>
    <t>Créditos Almoxarifado lançado do dia 22/07/2020 GOs números: 13859, 13860, 13861, 13862, 13863, 13864, 13865, 13866, 13867, 13868, 13869 e 13870</t>
  </si>
  <si>
    <t>Devolução Ref. Solicitação 1222/2019 de Estágio do aluno Carlos Henrique Camillo da Silva. Remanejamento N° 2020 50302302 -</t>
  </si>
  <si>
    <t>Transferência dos recursos do RD Nitrogênio para RORÇ Diretoria - GO 13935</t>
  </si>
  <si>
    <t>Ajuste de saldo</t>
  </si>
  <si>
    <t>Créditos de ajustes</t>
  </si>
  <si>
    <t>Referente à solicitação de cancelamento 14/2020 - Remanejamento N° 2020 50322168 - Complementação de recurso para estágio do aluno Felipe Pereira Alonso</t>
  </si>
  <si>
    <t>Referente à solicitação de cancelamento 475/2020 - Remanejamento N° 2020 50322184 de recurso para estágio do aluno Mariana Petroucic Nunes</t>
  </si>
  <si>
    <t>Devolução do remanejamento nº 50318365 GO 13947 - REMANEJAMENTO 50328328 / 2020 -</t>
  </si>
  <si>
    <t>Ref. SERVICO DE MANUTENCAO EM EQUIPAMENTO CONDICIONADOR DE AR - NE 03521346/2020 - Desp. DFMA - Contrapartida GO 14014 e GO 14015</t>
  </si>
  <si>
    <t>Ref. SERVIÇO DE INSTALACAO/MONTAGEM EQUIPAMENTO CONDICIONADOR DE AR - NE 03521354/2020 - Desp. Manut. Predial - Contrapartida GO 14016 e GO 14017</t>
  </si>
  <si>
    <t>NE.03601498 - Conserto de aparelho de ar condicionado da sala do Prof. Ricardo Galvão - RC 123374 - DC 150215 - Ajuste da GO 14031.</t>
  </si>
  <si>
    <t>Referente à solicitação de Cancelamento 763/2019 - 50369865 / 2020 - Remanejamento 50369865 / 2020 para estágio do aluno Mariana Ribeiro de Carvalho.</t>
  </si>
  <si>
    <t>Referente à solicitação de CANCELAMENTO 825/2019 - Remanejamento 50369881 / 2020 para estágio do aluno Icaro Vaz Freire.</t>
  </si>
  <si>
    <t>Referente à solicitação de CANCELAMENTO 839/2019 - REMANEJAMENTO 50369903 / 2020 para estágio do aluno Joao Pedro Porro Palazzo.</t>
  </si>
  <si>
    <t>Anulação do saldo remanescente de Nitrogênio Líquido referente ao final de exercício 2020.</t>
  </si>
  <si>
    <t>Remanejamento 2020 50408429 de CANCELAMENTO do estágio do aluno Caio Leonardo de Oliveira Pimentel. Referente à solicitação 1010/2019</t>
  </si>
  <si>
    <t>Saldo remanescente do Empenho 01674137 - Ref. Renovação da Assinatura do Periódico American Journal of Physics 2020-2021 - RC 100340 - DC 62413.</t>
  </si>
  <si>
    <t>Créditos Almoxarifado lançado no dia 05/11/200 - GO's 14123, 14124, 14127, 14137, 14142, 14143, 14135, 14125, 14126, 14128, 14129, 14130, 14131, 14133, 14136, 14138, 14139, 14140, 14141, 14122 e 14132.</t>
  </si>
  <si>
    <t>Anulação saldo remanescente da Folha de pagamento referente a Monitores Bolsistas Exercício 2020 - NE 123021 /2020 - Processo: 20.1.10.43.1 - GO 13434</t>
  </si>
  <si>
    <t>Anulação do saldo remanesce final do exercício 2020 - Referente a NE.00081540 - Contrato de Serviços de Impressão e Reprografia Corporativa - Exercício 2020 - Contrato 01/2018 - RUSP.</t>
  </si>
  <si>
    <t>Recolhimento (FAP, FEP, FGE, FMA, FMT e FNC) fechamento do Exercício 2020</t>
  </si>
  <si>
    <t>Remanejamento N° 2020 50443909 - Do grupo Básico - Reforço de dotação ref. DC 187003 - GO 14209</t>
  </si>
  <si>
    <t>Transferência referente ao Recolhimento (FEP, FGE, FMT e FNC) fechamento do Exercício 2020</t>
  </si>
  <si>
    <t>Saldo inicial 2020</t>
  </si>
  <si>
    <t>ANULAÇÃO PARCIAL DA NE.01941062 - Serviço de recarga de extintor e teste de pressão em mangueira de incêndio - referente ao fechamento do exercício 2020.</t>
  </si>
  <si>
    <t>Valor para cobrir despesas no grupo de segurança Remanejamento N° 2020 50406760. GO 14119</t>
  </si>
  <si>
    <t>Recurso transferido para despesas do laboratório didático - GO 13681</t>
  </si>
  <si>
    <t>Remanejamento N° 2020 50397761 - Complemento de valor de informática para Aquisição Notebook - NOTA DE EMPENHO 3621421/2020 - GO 14110</t>
  </si>
  <si>
    <t>Transferência de crédito para cobrir saldo negativo do departamento - Fechamento do Exercício 2020.</t>
  </si>
  <si>
    <t>Abertura do Exercício 2020</t>
  </si>
  <si>
    <t>Transferência da verba RD Julio Larrea GO 13951 para RORÇ - DFEP conforme autorização do professor Julio no email enviado no dia 01/09/2020.</t>
  </si>
  <si>
    <t>Escola de Educação Física e Esporte</t>
  </si>
  <si>
    <t>Pagamento pelo fornecimento de 1502,40 litros de nitrogênio líquido à EEFE USP entre os períodos de maio a dezembro/2019 (1382,40 litros - fls. 108) e janeiro/2020 (120 litros - fls. 110) ao IFUSP. REMANEJAMENTO 50190644 / 2020</t>
  </si>
  <si>
    <t>Pagamento de 160 litros de nitrogênio líquido - meses: maio, julho, agosto e novembro de 2019 (Of.ATF.004/2020/IF) e 96 litros de nitrogênio no mês de janeiro de 2020 (Of.ATF.012/2020/if). REMANEJAMENTO 50185004 / 2020</t>
  </si>
  <si>
    <t>Despesas efetuadas com fornecimento de nitrogênio líquido, referente aos meses de maio à novembro de 2019. REMANEJAMENTO 50185829 / 2020</t>
  </si>
  <si>
    <t>Faculdade de Odontologia</t>
  </si>
  <si>
    <t>REMANEJAMENTO 50188500 / 2020 Fornecimento de 3266 litros de nitrogênio líquido, nos meses de maio, junho, julho, agosto, setembro, outubro, novembro e dezembro de 2019. REMANEJAMENTO 50188704 / 2020 fornecimento de 495 litros de nitrogênio líquido, no mês de janeiro de 2020.</t>
  </si>
  <si>
    <t>Remanejamento 50437763 / 2020 - Fornecimento de nitrogênio líquido no período de maio de 2019 a janeiro de 2020</t>
  </si>
  <si>
    <t>EMPENHOS - Saldo empenhos</t>
  </si>
  <si>
    <t>NE.00096369 - "Contrato de Serviços de Correio - Exercício 2020" e NE.00766100 - Reforço do "Contrato de Serviços de Correio - Exercício 2020" - NE.00096369 - GO 13275 - Ajuste.</t>
  </si>
  <si>
    <t>Contrato de Fornecimento de Passagem Aérea Nacional NE 03533042/2020 e Internacional NE 03533050/2020 - Processo: 20.1.00571.01.8 - GO 13786</t>
  </si>
  <si>
    <t>CONVÊNIO - Grupo 179 - Jose Fernando Diniz Chubaci</t>
  </si>
  <si>
    <t>Saldo do Exercício 2020 - Grupo: 179 - FONTE RECEITA 04 - FRBNY - Doc Columbus-Mocas - (ONR - Office of Naval Research) - Recibo 176/2019 (26/11/2019) - Recolhimento 2019 05562312</t>
  </si>
  <si>
    <t>Créditos recebidos Convênio Grupo 179</t>
  </si>
  <si>
    <t>ONR Office Naval Research</t>
  </si>
  <si>
    <t>Remessa financeira internacional - Mercúrio 43514 - CDG 20200416000002092 - Ordem Pgto 51028270 - Convênios nº 43514 - Número Recibo: 35/2020.</t>
  </si>
  <si>
    <t>RI - Marcia Carvalho de A. Fantini</t>
  </si>
  <si>
    <t>Saldo remanescente 2019 - Grupo Básico: 43.000</t>
  </si>
  <si>
    <t>Recebemos de Julio Antonio Larrea Jimenez - Proa. Fapesp: 2018/08845-3 - Finalidade: Serviços de Medida de Difração de Raios X, junto ao Laboratório de Cristalografia do IF - Recibo 48/2020.</t>
  </si>
  <si>
    <t>Transferência da Diretoria ref. ao saldo do Exercício Anterior - GO 13354</t>
  </si>
  <si>
    <t>Créditos CPG - Divida/Proex 2019 - GO 13355</t>
  </si>
  <si>
    <t>Grupo 94 - Taxas Municipais - Recursos para o pagamento da Taxa de Resíduos Sólidos de Saúde (TRSS), exercício 2020. REMANEJAMENTO 50169025 / 2020</t>
  </si>
  <si>
    <t>Remanejamento N° 2020 50309382 - Reforço de empenho pgto de taxas. GO 13926</t>
  </si>
  <si>
    <t>REMANEJAMENTO 50169807 / 2020 - Pagamento de direitos autorais, 2º semestre de 2019.</t>
  </si>
  <si>
    <t>Pagamento de direitos autorais 1º semestre de 2020. GREF - REMANEJAMENTO 50336444 / 2020</t>
  </si>
  <si>
    <t>ALMOX - ALMOXARIFADO</t>
  </si>
  <si>
    <t>Pró - Reitoria de Pós-Graduação</t>
  </si>
  <si>
    <t>Saldo remanescente 2019 - Fonte Recursos 4 Receita - Grupo 43.834 - CAPES Pro-Equipamentos 2017 PRPG - 41833 - 843412 - OBTV - Ref. Despesas acessórias de importação do equipamento: Fonte de corrente para eletroímãs do acelerador Pelletron, do Subprojeto 22, do Convênio nº 843412/2017 (41833). REMANEJAMENTO 50658323 / 2019.</t>
  </si>
  <si>
    <t>Remanejamento 50275461 / 2020 - Complemento de pagamento de despesa acessórias de importação de equipamentos fonte de corrente DC p/ alimentação Eletroímã ME200 do Acelerador de Partículas do Pelletron - DC 232884/2017 - Processo: 17.1.00996.43.0</t>
  </si>
  <si>
    <t>Pregão de serviços de manutenção de limpeza de dutos de ar condicionado dos auditórios do IFUSP (fale conosco 202283) Remanejamento 50311549 / 2020 - Remanejado dos RORÇ Diretoria - GO 13930</t>
  </si>
  <si>
    <t>Reforçar reserva de empenho na Manut. Predial referente ao documento de compra DC 83500/2020 TP da Obra de Impermeabilização (fale conosco 202320). 50311581 / 2020 - Rorç Diretoria GO 13931</t>
  </si>
  <si>
    <t>Rem. 202050321765 - do Grupo 043.000 - Básica - Dotação 2475 para o Grupo 043.001 - Manutenção Predial - Dotação 2491. O valor será utilizado para Registro de Preço de locação de caçamba do IFUSP. GO 13956</t>
  </si>
  <si>
    <t>Rem. 50330144 - Para locação de caçamba - DC 303135 (fale conosco 202980). GO 13972</t>
  </si>
  <si>
    <t>William Soares de Lima</t>
  </si>
  <si>
    <t>Cancelamento parcial do serviço de pintura - Processo: 20.1.00026.43.5</t>
  </si>
  <si>
    <t>Remanejamento Da Básica para manutenção predial 50391160 / 2020 - Serviços de Podas de Árvores acima de 20 metros - DC 165581. GO 14109</t>
  </si>
  <si>
    <t>Ajuste de Saldo referente ao fechamento do exercício 2020.</t>
  </si>
  <si>
    <t>RD - Edivaldo Moura Santos</t>
  </si>
  <si>
    <t>Grupo: 515 - Progr. Inst. de Apoio a Novos Docentes - Devolução da Economia Orçamentária 2019</t>
  </si>
  <si>
    <t>Programa de Bolsa Professor Visitante - Antonio Marcos Batista, vigência 1/11/19-31/7/20 - ref. Janeiro a Julho/2020 (bolsa mensal R$12.912,64) - Remanejamento N° 2020 50003623.</t>
  </si>
  <si>
    <t>Transferido do Convênio Santander - Convênio Vencido - GO 13335</t>
  </si>
  <si>
    <t>Grupo 173 - Preservação e Conservação de Materiais Bibliográficos - Devolução de Economia Orçamentária 2019.</t>
  </si>
  <si>
    <t>Remanejamento 50816166 - Grupo 012 Assinaturas de Periódicos Científicos - Economia Orçamentária 2019.</t>
  </si>
  <si>
    <t>Remanejamento 50816263 - Grupo 131 Aquisição de Livros e Outros Materiais Não Periódicos - Economia Orçamentária 2019.</t>
  </si>
  <si>
    <t>IF - Programa de Preservação e Conservação de Materiais Bibliográficos 2020, referente suas requisições 233897 e 242683/2020. REMANEJAMENTO 50293044 / 2020</t>
  </si>
  <si>
    <t>Aquisição Jaleco Tradicional para uso na Oficina de Conservação - Grupo 173 - Preservação e Conservação de Materiais Bibliográficos 2020, referente sua Compra 104809/2020 - - Remanejamento 50298267 / 2020</t>
  </si>
  <si>
    <t>RI - Frederique Marie Brigitte Sylvie Grassi</t>
  </si>
  <si>
    <t>Saldo remanescente 2019 Ref. Programa USP-COFECUB Edital 2015 - Coord. Frederique Marie Brigitte Sylvie Grassi - missão BR-FR, 5-20/12/19, ref. passagem GRU-CDG-GRU Profa. Frederique Grassi e aux.financeiro doutorando 5898092 Pedro Ishida (equiv. passagem e 15 diárias) REMANEJAMENTO 50642400 / 2019</t>
  </si>
  <si>
    <t>Saldo exercícios anteriores - Remanejamento 50197489 / 2017 - REP(PLANO OBRAS 2017)IF - P/atender a cobertura do Edif. Alessandro Volta - Bloco A</t>
  </si>
  <si>
    <t>Grupo 175 - Plano Plurianual de Obras - TESOURO - Apoio para conserto urgente de um transformador 13800x380 que alimenta o Prédio do Tokamak no Instituto de Física da USP. Remanejamento 50428020 / 2020</t>
  </si>
  <si>
    <t>Saldo abertura 2020</t>
  </si>
  <si>
    <t>Saldo PNPD da abertura do orçamento 2020</t>
  </si>
  <si>
    <t>Repasse financeiro do Convênio PROAP 817757/2015, referente à 1ª parcela (50%) da concessão PROAP 2020. Grupo Básico: 801 - CAPES Proap 2015 PRPG - 38860 - 817757 - OBTV. Gonte 5. REMANEJAMENTO 50312960 / 2020</t>
  </si>
  <si>
    <t>Saldo remanescente referente a anulação do empenho - Fim do contrato passagem Aérea.</t>
  </si>
  <si>
    <t>RD - Erix Alexander Milán Milán Garcés</t>
  </si>
  <si>
    <t>Saldo remanescente 2019 - Grupo: 057 Projetos Especiais - Edital de Apoio a Novos Docentes 2019 - Remanejamento 50611327/2019</t>
  </si>
  <si>
    <t>Saldo remanescente 2019 - Grupo: 057 - Projetos Especiais - Remanejamento 50346747 / 2019 referente ao valor aprovado para a inscrição 111 - MARIIAS: transformando realidades através de tecnologias imersivas em educação. do Edital 8 - Empreendedorismo Social</t>
  </si>
  <si>
    <t>Saldo remanescente 2019 - Grupo 057 - Projetos especiais - REMANEJAMENTO 50287104/2019 - Projeto contemplado no Edital de Apoio a Projetos que Façam Uso de Sistemas Digitais Inteligentes</t>
  </si>
  <si>
    <t>Saldo remanescente 2019 - Grupo Básico 43.000</t>
  </si>
  <si>
    <t>Grupo - 057 Projetos Especiais - Anulação do empenho do saldo - remanescente do empenho</t>
  </si>
  <si>
    <t>Ref a contrato de combustível - GO 13304 - Ajuste.</t>
  </si>
  <si>
    <t>Contrato de Intermediação e Agenciamento de Transporte de Passageiro – Exercício 2020 - GO 13308 - Ajuste.</t>
  </si>
  <si>
    <t>Para atender reforço de empenho do aditivo de contrato I9 Solutions - GO 14074</t>
  </si>
  <si>
    <t>Anulação parcial final do Exercício 2020</t>
  </si>
  <si>
    <t>Link Card Administradora de Benefícios Eireli</t>
  </si>
  <si>
    <t>Anulação parcial - Final de Exercício 2020</t>
  </si>
  <si>
    <t>RD - Jose Luis Souza Lopes</t>
  </si>
  <si>
    <t>RI - Fluídos complexos FEP</t>
  </si>
  <si>
    <t>Recibo 58/2020 - Recebemos de Michelle da Silva Liberato - Processo FAPESP: 2019/10789-7 - Servs.Prestados de Experimentos de SAX</t>
  </si>
  <si>
    <t>Número Recibo: 65/2020 - Recebemos de Watson Loh - Processo Fapesp: 2018/08045-7</t>
  </si>
  <si>
    <t>Anulação Parcial de Empenho conforme - 13º Termo de Aditamento (Portaria GR 7639)</t>
  </si>
  <si>
    <t>RD - Danilo Mustafa</t>
  </si>
  <si>
    <t>Saldo remanescente 2019 - Grupo: 515 - Prog Inst de Apoio aos Novos Docentes da USP</t>
  </si>
  <si>
    <t>RD - Marco Aurelio Brizzotti Andrade</t>
  </si>
  <si>
    <t>Saldo remanescente 2019 - Grupo: 263 - Convênios Santander</t>
  </si>
  <si>
    <t>Saldo remanescente 2019 - Grupo 263 Convênio Santander</t>
  </si>
  <si>
    <t>Saldo remanescente 2019 - Grupo: 404 - Projetos Especiais - Grad - Auxilio Transporte Aéreo Nacional - Recursos para realização do Curso de Verão do IFUSP/2019 - Remanejamento N° 2018 50512688</t>
  </si>
  <si>
    <t>Grupo 404 - Projetos Especiais - Grad - Recursos para Curso de Verão 2020. REMANEJAMENTO 50061461 / 2020</t>
  </si>
  <si>
    <t>Grupo 057 - Projetos Especiais - REMANEJAMENTO 50071467 / 2020 - Apoio para organização do Curso de Verão do IFUSP 2020 - Prof. Adriano Mesquita Alencar</t>
  </si>
  <si>
    <t>Cobrir despesa de ajuda de custo a colaborador eventual GOs 13395, 13394, 13393 e 13392 - RORÇ Diretoria - GO 13404</t>
  </si>
  <si>
    <t>Grupo: 57 - Projetos Especiais - REMANEJAMENTO 50112546 / 2020 - Auxílio financeiro para cobrir despesas do Curso de verão 2020, solicitação do Prof. Adriano Mesquita Alencar</t>
  </si>
  <si>
    <t>Pró - Reitoria de Cultura e Extensão Universitária</t>
  </si>
  <si>
    <t>Grupo: 057 - Projetos Especiais 93 - Pró - Reitoria de Cultura e Extensão Universitária - REMANEJAMENTO 50115383 / 2020</t>
  </si>
  <si>
    <t>Saldo remanescente 2019 - Grupo Básico 43.000 - Transposição do Prof. Ivã Gurgel para CCEx referente a 64 tickets do bandejão repassados a estudantes de graduação durante o I Encontro História da Física</t>
  </si>
  <si>
    <t>RD - Fernando Assis Garcia</t>
  </si>
  <si>
    <t>Saldo remanescente 2019 - Grupo: 057 - Projetos Especiais - Apoio Novos Docentes - Remanejamento N° 2018 50580020</t>
  </si>
  <si>
    <t>RI - Cristiano L. P. Oliveira</t>
  </si>
  <si>
    <t>Saldo remanescente 2019 - Grupo Básico 263 - Convênio Santander</t>
  </si>
  <si>
    <t>RI - Diretor Nitrogênio</t>
  </si>
  <si>
    <t>Instituto de Geociências</t>
  </si>
  <si>
    <t>Referente ao fornecimento de 2.211 Litros referente Maio à Dezembro 2019 e 268 Litros de Nitrogênio Líquido durante o mês de janeiro 2020. Remanejamento 2020 50190687 e 2020 50190660.</t>
  </si>
  <si>
    <t>RI - DEPTO. FEP</t>
  </si>
  <si>
    <t>RI - Helena Maria Petrilli</t>
  </si>
  <si>
    <t>Saldo remanescente 2019 - Prof. Chubaci</t>
  </si>
  <si>
    <t>RI - Fernando Assis Garcia</t>
  </si>
  <si>
    <t>Saldo remanescente 2019 - Grupo: 515 - Remanejamento N° 2017 50600143 - Repasse de recursos referente 2a. parcela (Edital 2017) do Programa Institucional de Apoio aos Novos Docentes.</t>
  </si>
  <si>
    <t>RI - Gabriel Teixeira Landi</t>
  </si>
  <si>
    <t>Transferido do Convênio Santander - Convênio Vencido - GO 13331</t>
  </si>
  <si>
    <t>RI - Kelly Cristina Cezaretto Pires</t>
  </si>
  <si>
    <t>Saldo remanescente 2019 - Ref. Repasse de recursos referente 2a. parcela (Edital 2017) do Programa Institucional de Apoio aos Novos Docentes. Grupo Grupo Básico: 515 - Remanejamento N° 2017 50600143</t>
  </si>
  <si>
    <t>Saldo remanescente 2019 - Grupo 263 - Prêmio PRP Santander - Remanejamento N° 2018 50049023</t>
  </si>
  <si>
    <t>Remanejamento 50179500 / 2020 - Grupo Básica 43.000 - Aquisição de Equipamentos (Computador Mini) - ATA de Registro de Preço nº 41/2019 - Processo 19.1.973.43.2</t>
  </si>
  <si>
    <t>Remanejamento 2020 50320602 - Referente a aquisição de 30 pedestais para Poli.</t>
  </si>
  <si>
    <t>IAG.</t>
  </si>
  <si>
    <t>Remanejamento N° 2020 50319906 - Aquisição de 10 pedestais para isolamento interno de plástico zebrado 90 cm, para enfrentamento do COVID-19.</t>
  </si>
  <si>
    <t>Remanejamento N° 2020 50319884 - Repasse p/IFUSP, referente a aquisição de 10(dez) Totens para Álcool Gel</t>
  </si>
  <si>
    <t>REMANEJAMENTO 50031503 / 2020 - Aquisição de 6 mini computadores tipo 1 e 4 mini computadores tipo 2 referente a ATA 41/2019.</t>
  </si>
  <si>
    <t>REMANEJAMENTO 50041347 / 2020 - Aquisição p/ a Pró-Reitoria de Pesquisa de 04(quatro) notebooks- tipo 1 (i5, RAM-8GB, HD500GB, 802.11ac 2x2, monitor 14"- (Bem:8480079)- Valor unitário:R$3.960,00 por meio de pregão eletrônico p/ Registro de Preço -OS. 34/2019- Proc.19.1.854.43.3 -</t>
  </si>
  <si>
    <t>REMANEJAMENTO´50041444 / 2020 - Aquisição p/ a Pró-Reitoria de Pesquisa de 02 (dois) Discos Externos de 2 TB (3,5") (Bem:7299001)- Valor unitário: R$470,00 -por meio de pregão eletrônico p/ registro de preços n. 47/2019. Proc.19.1.1060.43.0</t>
  </si>
  <si>
    <t>REMANEJAMENTO 50041568 / 2020 - Aquisição p/ Pró-Reitoria de Pesquisa de 05 (cinco) PenDrives de 16GB (Bem:8779473) - Valor Unitário: R$17,10 e 01(um) PenDrive de 64 GB (Bem:8439800) - Valor unitário: R$61,50. Proc.19.1.752.43.6</t>
  </si>
  <si>
    <t>Remanejamento N° 2020 50087762 - Aquisição de notebooks ref. Pregão Eletrônico para Registro de Preços n. 34/2019 - Processo 2019.1.854.43.3, sendo: 10 Unidades Tipo 1-R$ 39.600,00 e 4 Unidades Tipo 2 R$ 24.400,00, totalizando R$ 64.000,00.</t>
  </si>
  <si>
    <t>Remanejamento N° 2020 50111183 - Ref ao pagamento do notebook solicitado pela PRPG que será utilizado nas reuniões desta Pró-Reitoria.</t>
  </si>
  <si>
    <t>Aquisição de material de cabeamento de rede para a Seção Técnica de Informática (40 Patch Cords Ópticos médio (SM, LC/LC, 3,0m). Remanejamento N° 2020 50345729.</t>
  </si>
  <si>
    <t>Despesas efetuadas com a aquisição de componentes de informática através de Ata de Registro de Preços do Instituto de Física - REMANEJAMENTO 50348582 / 2020</t>
  </si>
  <si>
    <t>Aquisição de material de infraestrutura de rede - Pregão Instituto de Fisica - Remanejamento: 50357808 / 2020</t>
  </si>
  <si>
    <t>Aquisição de material de infraestrutura de rede - Pregão Instituto de Fisica - REMANEJAMENTO 50357824 / 2020 e REMANEJAMENTO 50365240 / 2020</t>
  </si>
  <si>
    <t>Pregão de equipamento de informática - "Notebook" - IAG</t>
  </si>
  <si>
    <t>Agência USP Inovação</t>
  </si>
  <si>
    <t>Aquisição de 02 Notebook p/AUSPIN - Pregão de Equipamentos de Informática "Notebook" (Fale Conosco 204162) - REMANEJAMENTO 50374729 / 2020</t>
  </si>
  <si>
    <t>RI - Edivaldo Moura Santos</t>
  </si>
  <si>
    <t>Saldo remanescente 2018 - Grupo 43.000 - Referente a Troca de verba de tesouro (GO 10747 e GC 2426) para receita (GO 10751 e GC 2427) - (entre os Professores Edivaldo Moura e André Machado), para viabilizar o pagto de diária do Prof. André.</t>
  </si>
  <si>
    <t>RD - Programa USP e as Profissões</t>
  </si>
  <si>
    <t>Saldo remanescente 2019 - Grupo: 303 - Programa a USP e as Profissões - Remanejamento N° 2018 50466988. Recursos para viabilizar a participação de discentes na Feira USP e as Profissões.</t>
  </si>
  <si>
    <t>Grupo 057 - Projetos Especiais - Devolução da Economia Orçamentária 2019 - REMANEJAMENTO 50265100/2019 - Projeto contemplado no Edital de Apoio a Projetos que Façam Uso de Sistemas Digitais Inteligentes - Prof. Dr. Tiago Fiorini da Silva.</t>
  </si>
  <si>
    <t>Anulação do saldo remanescente dos Monitores Bolsistas do projeto de iniciação cientifica - NE 400173/2020 - Grupo 057 Projetos Especiais - Processo: 19.1.730.43.2</t>
  </si>
  <si>
    <t>Saldo remanescente 2019 - Referente a venda SAMPA CHIPS - Brookhaven National Laboratory - Recibo 01/2019 - Recolhimento 1503500/2019</t>
  </si>
  <si>
    <t>Oricas Import and Export</t>
  </si>
  <si>
    <t>Venda de 940 Sampa V4 - Chips para Oricas Import and Export (Instituto of Modems of Physics - Chinese Academy of Scienses) - Recibo 41/2020 e Recolhimento 2543672</t>
  </si>
  <si>
    <t>Saldo remanescente 2019 - Grupo: 43.000 Edital UGPN RCF Call for Proposals 2018- Coord. Prof. Julio Antonio Larrea Jimenez - ref. US$4881,00 p/ passagens EUA e UK, diárias UK Dez/2018. Remanejamento N° 2018 50523906</t>
  </si>
  <si>
    <t>Saldo Remanescente 2019 - Grupo: 270 - Convênio Santander - Remanejamento N° 2019 50602786 - Convênio 43857- Prog.Santander-USP Mob.Internl.-Mobilidade Docente AUCANI - ref. Edital 1145 - 2871034 Carlos Eduardo Fiore dos Santos; Valor auxílio R$ 9.000,00</t>
  </si>
  <si>
    <t>Saldo remanescente 2019 - Grupo: 270 - Convênio Santander Referente: Remanejamento N° 2019 50602786 - Convênio 43857- Prog.Santander-USP Mob.Internl.-Mobilidade Docente AUCANI - ref. Edital 1146 - 54286 Oscar Jose Pinto Eboli; auxílio R$ 9.000,00</t>
  </si>
  <si>
    <t>GRUPO 270 - Convênio Santander 2018 - 43857 - Estorno do remanejamento 202050253840, a pedido - Remanejamento N° 2020 50255223</t>
  </si>
  <si>
    <t>Saldo exercício 2019 - Grupo 57 - Projetos Especiais - Edital de Apoio a Novos Docentes 2019 - REMANEJAMENTO 50611408 / 2019</t>
  </si>
  <si>
    <t>Grupo 057 - Projetos Especiais - Devolução da Economia Orçamentária 2019 - Edital de Apoio a Novos Docentes 2019 - REMANEJAMENTO 50611424 / 2019</t>
  </si>
  <si>
    <t>RI - Caetano R. Miranda</t>
  </si>
  <si>
    <t>Transferido do Convênio Santander - Convênio Vencido - GO 13329</t>
  </si>
  <si>
    <t>Transferido do Convênio Santander - Convênio Vencido - GO 13332</t>
  </si>
  <si>
    <t>Grupo 404 - Projetos Especiais - Grad - Para despesas da aluna Fernanda Lima Matos para participação em estágio na Laurentian University, no Canadá. REMANEJAMENTO 50066420 / 2020</t>
  </si>
  <si>
    <t>Grupo 404 Projetos Especiais - Grad - Estágio de pesquisa na área de Física de Particulas Experimental na Laurentian University no Canada em parceria com o SNOLAB. Período marco a julho 2020, que não foi a realizado por conta da pandemia.</t>
  </si>
  <si>
    <t>RD - Gustavo Paganini Canal</t>
  </si>
  <si>
    <t>Edital Programa de Apoio aos Novos Docentes (Portaria PRP 775/2020) - Prof. Gustavo Paganini Canal - Grupo: 057 - Projetos Especiais</t>
  </si>
  <si>
    <t xml:space="preserve">CONVÊNIO </t>
  </si>
  <si>
    <t xml:space="preserve">MANUT </t>
  </si>
  <si>
    <t xml:space="preserve">PPO </t>
  </si>
  <si>
    <t xml:space="preserve">RD </t>
  </si>
  <si>
    <t xml:space="preserve">RI </t>
  </si>
  <si>
    <t xml:space="preserve">RINF </t>
  </si>
  <si>
    <t xml:space="preserve">RORÇ </t>
  </si>
  <si>
    <t xml:space="preserve">SEG </t>
  </si>
  <si>
    <t xml:space="preserve">TRANS </t>
  </si>
  <si>
    <t xml:space="preserve">TREIN </t>
  </si>
  <si>
    <t xml:space="preserve">TERC </t>
  </si>
  <si>
    <t xml:space="preserve">TAXA </t>
  </si>
  <si>
    <t xml:space="preserve">SBI </t>
  </si>
  <si>
    <t xml:space="preserve">EMPENHOS </t>
  </si>
  <si>
    <t xml:space="preserve">ALMOX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</si>
</sst>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R$&quot;\ #,##0.00;[Red]\-&quot;R$&quot;\ #,##0.00"/>
    <numFmt numFmtId="43" formatCode="_-* #,##0.00_-;\-* #,##0.00_-;_-* &quot;-&quot;??_-;_-@_-"/>
    <numFmt numFmtId="164" formatCode="mmm"/>
    <numFmt numFmtId="165" formatCode="#,##0.00;[Red]#,##0.00"/>
    <numFmt numFmtId="166" formatCode="&quot;R$&quot;\ #,##0.00"/>
  </numFmts>
  <fonts count="8" x14ac:knownFonts="1">
    <font>
      <sz val="11"/>
      <color theme="1"/>
      <name val="Arial"/>
      <family val="2"/>
      <scheme val="minor"/>
    </font>
    <font>
      <b/>
      <sz val="10"/>
      <color theme="1"/>
      <name val="Arial"/>
      <family val="2"/>
      <scheme val="minor"/>
    </font>
    <font>
      <sz val="10"/>
      <color theme="1"/>
      <name val="Arial"/>
      <family val="2"/>
      <scheme val="minor"/>
    </font>
    <font>
      <sz val="18"/>
      <color theme="1"/>
      <name val="Arial"/>
      <family val="2"/>
      <scheme val="minor"/>
    </font>
    <font>
      <b/>
      <sz val="18"/>
      <color rgb="FFC00000"/>
      <name val="Arial"/>
      <family val="2"/>
      <scheme val="minor"/>
    </font>
    <font>
      <b/>
      <sz val="11"/>
      <color theme="1"/>
      <name val="Arial"/>
      <family val="2"/>
      <scheme val="minor"/>
    </font>
    <font>
      <b/>
      <sz val="16"/>
      <color rgb="FFC00000"/>
      <name val="Arial"/>
      <family val="2"/>
      <scheme val="minor"/>
    </font>
    <font>
      <b/>
      <sz val="11"/>
      <color rgb="FFC00000"/>
      <name val="Arial"/>
      <family val="2"/>
      <scheme val="minor"/>
    </font>
  </fonts>
  <fills count="5">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37">
    <xf numFmtId="0" fontId="0" fillId="0" borderId="0" xfId="0"/>
    <xf numFmtId="0" fontId="1" fillId="0" borderId="0" xfId="0" applyFont="1" applyAlignment="1">
      <alignment horizontal="center" vertical="center" wrapText="1"/>
    </xf>
    <xf numFmtId="0" fontId="2" fillId="0" borderId="0" xfId="0" applyFont="1" applyAlignment="1">
      <alignment wrapText="1"/>
    </xf>
    <xf numFmtId="14" fontId="2" fillId="0" borderId="0" xfId="0" applyNumberFormat="1" applyFont="1" applyAlignment="1">
      <alignment wrapText="1"/>
    </xf>
    <xf numFmtId="0" fontId="0" fillId="0" borderId="0" xfId="0" applyAlignment="1">
      <alignment wrapText="1"/>
    </xf>
    <xf numFmtId="4" fontId="2" fillId="0" borderId="0" xfId="0" applyNumberFormat="1" applyFont="1" applyAlignment="1">
      <alignment wrapText="1"/>
    </xf>
    <xf numFmtId="43" fontId="0" fillId="0" borderId="0" xfId="0" applyNumberFormat="1"/>
    <xf numFmtId="4" fontId="0" fillId="0" borderId="0" xfId="0" applyNumberFormat="1"/>
    <xf numFmtId="165" fontId="1" fillId="0" borderId="0" xfId="0" applyNumberFormat="1" applyFont="1" applyAlignment="1">
      <alignment horizontal="center" vertical="center" wrapText="1"/>
    </xf>
    <xf numFmtId="165" fontId="0" fillId="0" borderId="0" xfId="0" applyNumberFormat="1"/>
    <xf numFmtId="8" fontId="0" fillId="0" borderId="0" xfId="0" applyNumberFormat="1"/>
    <xf numFmtId="0" fontId="4" fillId="0" borderId="0" xfId="0" applyFont="1" applyAlignment="1">
      <alignment horizontal="centerContinuous" vertical="center"/>
    </xf>
    <xf numFmtId="0" fontId="0" fillId="0" borderId="0" xfId="0"/>
    <xf numFmtId="4" fontId="2" fillId="0" borderId="0" xfId="0" applyNumberFormat="1" applyFont="1" applyAlignment="1">
      <alignment wrapText="1"/>
    </xf>
    <xf numFmtId="0" fontId="0" fillId="0" borderId="0" xfId="0" pivotButton="1"/>
    <xf numFmtId="164" fontId="0" fillId="0" borderId="0" xfId="0" applyNumberFormat="1" applyAlignment="1">
      <alignment horizontal="left"/>
    </xf>
    <xf numFmtId="0" fontId="0" fillId="0" borderId="0" xfId="0" pivotButton="1" applyAlignment="1">
      <alignment horizontal="center"/>
    </xf>
    <xf numFmtId="4" fontId="0" fillId="0" borderId="0" xfId="0" applyNumberFormat="1"/>
    <xf numFmtId="0" fontId="0" fillId="2" borderId="0" xfId="0" applyFill="1"/>
    <xf numFmtId="0" fontId="0" fillId="0" borderId="0" xfId="0" applyAlignment="1">
      <alignment horizontal="left"/>
    </xf>
    <xf numFmtId="166" fontId="0" fillId="0" borderId="0" xfId="0" applyNumberFormat="1"/>
    <xf numFmtId="0" fontId="5" fillId="0" borderId="0" xfId="0" applyFont="1" applyFill="1"/>
    <xf numFmtId="0" fontId="0" fillId="0" borderId="0" xfId="0" applyAlignment="1">
      <alignment horizontal="center"/>
    </xf>
    <xf numFmtId="0" fontId="4" fillId="0" borderId="0" xfId="0" applyFont="1" applyAlignment="1">
      <alignment horizontal="left" vertical="center"/>
    </xf>
    <xf numFmtId="0" fontId="5" fillId="0" borderId="0" xfId="0" applyFont="1" applyFill="1" applyAlignment="1">
      <alignment horizontal="center"/>
    </xf>
    <xf numFmtId="8" fontId="0" fillId="0" borderId="0" xfId="0" applyNumberFormat="1" applyFill="1"/>
    <xf numFmtId="0" fontId="0" fillId="0" borderId="0" xfId="0" applyFill="1"/>
    <xf numFmtId="0" fontId="0" fillId="0" borderId="0" xfId="0" applyFill="1" applyBorder="1"/>
    <xf numFmtId="0" fontId="6" fillId="0" borderId="0" xfId="0" applyFont="1"/>
    <xf numFmtId="0" fontId="5" fillId="0" borderId="0" xfId="0" applyFont="1" applyAlignment="1">
      <alignment horizontal="left"/>
    </xf>
    <xf numFmtId="0" fontId="7" fillId="0" borderId="0" xfId="0" applyFont="1"/>
    <xf numFmtId="166" fontId="0" fillId="0" borderId="0" xfId="0" applyNumberFormat="1" applyAlignment="1">
      <alignment horizontal="center"/>
    </xf>
    <xf numFmtId="165" fontId="1"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8" fontId="0" fillId="4" borderId="0" xfId="0" applyNumberFormat="1" applyFill="1"/>
    <xf numFmtId="0" fontId="0" fillId="4" borderId="0" xfId="0" applyFill="1" applyAlignment="1">
      <alignment horizontal="left"/>
    </xf>
    <xf numFmtId="0" fontId="3" fillId="3" borderId="0" xfId="0" applyFont="1" applyFill="1" applyAlignment="1">
      <alignment horizontal="center" vertical="center"/>
    </xf>
  </cellXfs>
  <cellStyles count="1">
    <cellStyle name="Normal" xfId="0" builtinId="0"/>
  </cellStyles>
  <dxfs count="174">
    <dxf>
      <numFmt numFmtId="165" formatCode="#,##0.00;[Red]#,##0.00"/>
    </dxf>
    <dxf>
      <numFmt numFmtId="165" formatCode="#,##0.00;[Red]#,##0.00"/>
    </dxf>
    <dxf>
      <font>
        <b val="0"/>
        <i val="0"/>
        <strike val="0"/>
        <condense val="0"/>
        <extend val="0"/>
        <outline val="0"/>
        <shadow val="0"/>
        <u val="none"/>
        <vertAlign val="baseline"/>
        <sz val="10"/>
        <color theme="1"/>
        <name val="Arial"/>
        <scheme val="minor"/>
      </font>
      <numFmt numFmtId="4" formatCode="#,##0.00"/>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minor"/>
      </font>
      <numFmt numFmtId="19" formatCode="dd/mm/yyyy"/>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Arial"/>
        <scheme val="minor"/>
      </font>
      <numFmt numFmtId="165" formatCode="#,##0.00;[Red]#,##0.00"/>
      <alignment horizontal="center" vertical="center" textRotation="0" wrapText="1" indent="0" justifyLastLine="0" shrinkToFit="0" readingOrder="0"/>
    </dxf>
    <dxf>
      <numFmt numFmtId="166" formatCode="&quot;R$&quot;\ #,##0.00"/>
    </dxf>
    <dxf>
      <alignment horizontal="left" vertical="bottom" textRotation="0" wrapText="0" indent="0" justifyLastLine="0" shrinkToFit="0" readingOrder="0"/>
    </dxf>
    <dxf>
      <alignment horizontal="left" vertical="bottom" textRotation="0" wrapText="0" indent="0" justifyLastLine="0" shrinkToFit="0" readingOrder="0"/>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alignment horizontal="center" readingOrder="0"/>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theme="7" tint="0.79998168889431442"/>
        </patternFill>
      </fill>
    </dxf>
    <dxf>
      <alignment horizontal="right" readingOrder="0"/>
    </dxf>
    <dxf>
      <alignment horizontal="center" readingOrder="0"/>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alignment horizontal="center" readingOrder="0"/>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theme="7" tint="0.79998168889431442"/>
        </patternFill>
      </fill>
    </dxf>
    <dxf>
      <alignment horizontal="right" readingOrder="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167" formatCode="#,##0.00_ ;[Red]\-#,##0.00\ "/>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166" formatCode="&quot;R$&quot;\ #,##0.00"/>
    </dxf>
    <dxf>
      <numFmt numFmtId="35" formatCode="_-* #,##0.00_-;\-* #,##0.00_-;_-* &quot;-&quot;??_-;_-@_-"/>
    </dxf>
    <dxf>
      <numFmt numFmtId="35" formatCode="_-* #,##0.00_-;\-* #,##0.00_-;_-* &quot;-&quot;??_-;_-@_-"/>
    </dxf>
    <dxf>
      <numFmt numFmtId="35" formatCode="_-* #,##0.00_-;\-* #,##0.00_-;_-* &quot;-&quot;??_-;_-@_-"/>
    </dxf>
    <dxf>
      <fill>
        <patternFill>
          <bgColor rgb="FFFFC000"/>
        </patternFill>
      </fill>
    </dxf>
    <dxf>
      <fill>
        <patternFill patternType="solid">
          <bgColor rgb="FFFF0000"/>
        </patternFill>
      </fill>
    </dxf>
    <dxf>
      <alignment horizontal="center" readingOrder="0"/>
    </dxf>
    <dxf>
      <numFmt numFmtId="35" formatCode="_-* #,##0.00_-;\-* #,##0.00_-;_-* &quot;-&quot;??_-;_-@_-"/>
    </dxf>
  </dxfs>
  <tableStyles count="0" defaultTableStyle="TableStyleMedium2" defaultPivotStyle="PivotStyleLight16"/>
  <colors>
    <mruColors>
      <color rgb="FFD4FCF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OnLoad="1" refreshedBy="asus" refreshedDate="44271.590252314818" createdVersion="5" refreshedVersion="4" minRefreshableVersion="3" recordCount="1193">
  <cacheSource type="worksheet">
    <worksheetSource name="Tb_dados"/>
  </cacheSource>
  <cacheFields count="16">
    <cacheField name="Recurso" numFmtId="0">
      <sharedItems containsBlank="1" count="209">
        <s v="RI - Diretor"/>
        <s v="RD - Gil da Costa Marques"/>
        <s v="RD - COVID"/>
        <s v="RD - Diretor Programas"/>
        <s v="RD - Julio A. Larrea Jiménez"/>
        <s v="RD - Diretor USP Eficiente"/>
        <s v="RI - Elisabeth Mateus Yoshimura"/>
        <s v="RORÇ - DFMT - Depto. Física dos Materiais e Mecânica"/>
        <s v="RD - Ewout Ter Haar"/>
        <s v="RI - Fuad Daher Saad"/>
        <s v="RD - Henrique Melo Jorge Barbosa"/>
        <s v="RD - Jose Fernandes Diniz Chubaci"/>
        <s v="RD - Manfredo H. Tabacniks"/>
        <s v="RI - Santander - Gabriel Teixeira Landi"/>
        <s v="RORÇ - DFAP - Depto. Física Aplicada"/>
        <s v="RD - Marcia Almeida Rizzutto"/>
        <s v="RI - José F D Chubaci"/>
        <s v="RD - Mikiya Muramatsu"/>
        <s v="RORÇ - DFNC - Depto. Física Nuclear"/>
        <s v="RD - Nilberto Heder Medina"/>
        <s v="RD - Vivendo a USP Prog Aprender na Comunidade"/>
        <s v="RORÇ - Diretoria"/>
        <s v="RINF - Informática da Diretoria"/>
        <s v="SEG - Assistência Administrativa - Segurança"/>
        <s v="RD - Laboratório Didático"/>
        <s v="RINF - Informática da FMT"/>
        <s v="RINF - Informática da FAP"/>
        <s v="RINF - Informática da FEP"/>
        <s v="RINF - Informática da FNC"/>
        <s v="RINF - Informática da FMA"/>
        <s v="RORÇ - DFGE - Depto. Física Geral"/>
        <s v="RINF - Informática da FGE"/>
        <s v="RORÇ - DFEP - Depto. Física Experimental"/>
        <s v="TREIN - Treinamento"/>
        <s v="RORÇ - DFMA - Depto. Física Matemática"/>
        <s v="RD - Nitrogênio"/>
        <s v="RD - CPG"/>
        <s v="TAXA - Prefeitura SP"/>
        <s v="RI - PROFIS - Maria Regina D. Kawamura"/>
        <s v="CONVÊNIO - PROAP PRÓ Equipamentos - Nilberto Heder Medina"/>
        <s v="MANUT - Manutenção Predial"/>
        <s v="RD - Iberê Luiz Caldas"/>
        <s v="RD - Ivã Gurgel"/>
        <s v="RI - Paulo Eduardo Artaxo Neto"/>
        <s v="SBI - Biblioteca"/>
        <s v="PPO - Plano Plurianual de Obras"/>
        <s v="CONVÊNIO - PROAP OBTV - CPG Interunidades"/>
        <s v="RI - Criogenia FMT"/>
        <s v="RD - Caetano Rodrigues Miranda"/>
        <s v="TRANS - Diretoria - Transporte"/>
        <s v="TERC - Segurança e Limpeza"/>
        <s v="RI - Santander - Henrique Melo Jorge Barbosa"/>
        <s v="RI - Mikiya Muramatsu"/>
        <s v="RI - Santander - Paulo E. Artaxo Neto"/>
        <s v="RD - Curso de Verão"/>
        <s v="RD - CCEx"/>
        <s v="RD - Gabriel Teixeira Landi"/>
        <s v="RI - Santander - Diretoria"/>
        <s v="RI - L.M.M. - FMT"/>
        <s v="RI - Diretor Manutenção Predial"/>
        <s v="RI - Santander - Caetano R. Miranda"/>
        <s v="RORÇ - OUTRAS UNIDADES"/>
        <s v="RINF - OUTRAS UNIDADES"/>
        <s v="RD - Tiago Fiorini Silva"/>
        <s v="RI - Santander - Mattew William Luzum"/>
        <s v="RI - Santander - Marco Bregant"/>
        <s v="RI - Marcelo Gameiro Munhoz"/>
        <s v="RI - Julio A. Larrea Jiménez"/>
        <s v="RI - Santander - Carlos Eduardo Fiore dos Santos"/>
        <s v="RI - Santander - Oscar J. P. Eboli"/>
        <s v="RD - Barbara Lopes Amaral"/>
        <s v="RD - Valentina Martelli"/>
        <s v="RI - Henrique Melo Jorge Barbosa"/>
        <s v="RD - Comissão de Graduação"/>
        <s v="RI - Alain André Quivy"/>
        <s v="RD - Alexandre Alarcon P. Suaide"/>
        <s v="RD - Antonio José Roque da Silva"/>
        <s v="RI - Antonio Martins F. Neto"/>
        <s v="RD - Elisabeth Mateus Yoshimura"/>
        <s v="RD - Fernando Silveira Navarra"/>
        <s v="RI - Gil da Costa Marques"/>
        <s v="RD - Luis Raul W. Abramo"/>
        <s v="RI - Manfredo H. Tabacniks"/>
        <s v="RD - Mario José de Oliveira"/>
        <s v="RI - Otaviano A. M. Helene"/>
        <s v="RD - Paulo Alberto Nussenzveig"/>
        <s v="RD - Renato de Figueiredo Jardim"/>
        <s v="RD - Ricardo Magnus O. Galvão"/>
        <s v="RD - Silvio R.A. Salinas"/>
        <s v="RD - Encontro USP Escola"/>
        <s v="RD - Walter Alberto Siqueira Pedra"/>
        <s v="EMPENHOS - Saldo empenhos"/>
        <s v="CONVÊNIO - Grupo 179 - Jose Fernando Diniz Chubaci"/>
        <s v="RI - Marcia Carvalho de A. Fantini"/>
        <s v="ALMOX - ALMOXARIFADO"/>
        <s v="RD - Edivaldo Moura Santos"/>
        <s v="RI - Frederique Marie Brigitte Sylvie Grassi"/>
        <s v="RD - Erix Alexander Milán Milán Garcés"/>
        <s v="RD - Jose Luis Souza Lopes"/>
        <s v="RI - Fluídos complexos FEP"/>
        <s v="RD - Danilo Mustafa"/>
        <s v="RD - Marco Aurelio Brizzotti Andrade"/>
        <s v="RD - Fernando Assis Garcia"/>
        <s v="RI - Cristiano L. P. Oliveira"/>
        <s v="RI - Diretor Nitrogênio"/>
        <s v="RI - DEPTO. FEP"/>
        <s v="RI - Helena Maria Petrilli"/>
        <s v="RI - Fernando Assis Garcia"/>
        <s v="RI - Gabriel Teixeira Landi"/>
        <s v="RI - Kelly Cristina Cezaretto Pires"/>
        <s v="RI - Edivaldo Moura Santos"/>
        <s v="RD - Programa USP e as Profissões"/>
        <s v="RI - Caetano R. Miranda"/>
        <s v="RD - Gustavo Paganini Canal"/>
        <s v="IFEP - Informática da FEP" u="1"/>
        <s v="RD - Andre Machado Rodrigues" u="1"/>
        <m u="1"/>
        <s v="FAPESP - Elisabeth Mateus Yoshimura - RT-Institucional (2015)" u="1"/>
        <s v="RI - Vera B. Henriques" u="1"/>
        <s v="RD - Fuad Daher Saad" u="1"/>
        <s v="ADM - Assistência Acadêmica" u="1"/>
        <s v="RINF - Informática do Laboratório Didático" u="1"/>
        <s v="RD - Fernando Tadeu Caldeira Brandt" u="1"/>
        <s v="RORÇ - Assistência Financeira" u="1"/>
        <s v="RORÇ - Assistência Acadêmica" u="1"/>
        <s v="RD - Paulo Eduardo Artaxo Neto" u="1"/>
        <s v="RD - Leandro Ramos Souza Barbosa" u="1"/>
        <s v="RD - Alain André Quivy" u="1"/>
        <s v="RD - Kaline Rabelo Coutinho" u="1"/>
        <s v="ADM - Assistência Administrativa" u="1"/>
        <s v="RA - Comissão de pesquisa - (Cpesq)" u="1"/>
        <s v="FAPESP - Marcos Nogueira Martins - RT-Institucional (2015)" u="1"/>
        <s v="RD - Marcos Nogueira Martins" u="1"/>
        <s v="IADM - Informática da Diretoria" u="1"/>
        <s v="FAPESP - Vera B. Henriques - RT-Institucional (2015)" u="1"/>
        <s v="RD - Carmen Pimentel Cintra do Prado" u="1"/>
        <s v="RD - Ellisabeth Andreoli de Oliveira" u="1"/>
        <s v="RD - Jorge Jose Leite N. Junior" u="1"/>
        <s v="IFGE - Informática da FGE" u="1"/>
        <s v="ADM - Biblioteca" u="1"/>
        <s v="RA - Ricardo Ichiwaki - Reequipamento" u="1"/>
        <s v="RA - Carla Goldman - SBI" u="1"/>
        <s v="RA - Comissão de Pós-Graduação - CPG" u="1"/>
        <s v="FAPESP - Gennady Gusev - RTI - Institucional (2014)" u="1"/>
        <s v="CONVÊNIO - Cristiano Rodrigues Mattos - CPGI - CAPES - PROAP" u="1"/>
        <s v="RD - Carlos Eduardo Fiore Santos" u="1"/>
        <s v="FAPESP - Antonio Martins Figueiredo Neto - RT-Institucional (2013)" u="1"/>
        <s v="ADM - Assistência Financeira" u="1"/>
        <s v="RINF - Marcos Nogueira Martins" u="1"/>
        <s v="CONVÊNIO - Jose Fernando Diniz Chubaci - ONR" u="1"/>
        <s v="FAPESP - Vito Vanin - RT-Institucional (2013)" u="1"/>
        <s v="FAPESP - Marcia Fantini - RT-Institucional (2013)" u="1"/>
        <s v="IADM - Marcos Nogueira Martins" u="1"/>
        <s v="RI - Paulo Alberto Nussenzveig" u="1"/>
        <s v="ADM - Assistência Administrativa - Segurança" u="1"/>
        <s v="RI - Gil da Costa Marques - Projeto E - Física" u="1"/>
        <s v="IFAP - Informática da FAP" u="1"/>
        <s v="FAPESP - Gustavo Burdman - RT-Institucional (2014)" u="1"/>
        <s v="RD - Frederique Marie Brigitte Sylvie Grassi" u="1"/>
        <s v="CARH - Nemitala Added" u="1"/>
        <s v="RD - Alessio Mangiarotti" u="1"/>
        <s v="RI - Euzi Conceição F. da Silva" u="1"/>
        <s v="RA - Gil da Costa Marques - CEPA" u="1"/>
        <s v="FAPESP - Iberê Luis Caldas - RT-Institucional (2013)" u="1"/>
        <s v="FAPESP - Marcia Fantini - RT-Institucional (2014)" u="1"/>
        <s v="ADM - Assistência Operacional - MAE" u="1"/>
        <s v="IFNC - Informática da FNC" u="1"/>
        <s v="ADM - Assistência Operacional - PPO - Plano Plurianual de Obras - Superintendência do Espaço Físico" u="1"/>
        <s v="ADM - Diretoria" u="1"/>
        <s v="RA - Curso de Verão" u="1"/>
        <s v="ADM - Diretoria - Transporte" u="1"/>
        <s v="RORÇ - Assistência Administrativa" u="1"/>
        <s v="FAPESP - Antonio Martins Figueiredo Neto - RT-Institucional (2012)" u="1"/>
        <s v="MANUT - Manutenção Areá Externa" u="1"/>
        <s v="FAPESP - Marcia Fantini - RT-Institucional (2015)" u="1"/>
        <s v="RA - Comissão de Pós-Graduação Interunidades - CPGI" u="1"/>
        <s v="RD - Andre de Pinho Vieira" u="1"/>
        <s v="RA - Marcelo Gameiro Munhoz - Adm - Comissão de Cultura e Extensão" u="1"/>
        <s v="RINF - Informática da Assistência Acadêmica" u="1"/>
        <s v="FAPESP - Adriano Mesquita Alencar - RT-Institucional (2014)" u="1"/>
        <s v="RA - Marcos Nogueira Martins" u="1"/>
        <s v="RI - Gil da Costa Marques - CEPA" u="1"/>
        <s v="RD - Valmir Antonio Chitta" u="1"/>
        <s v="IFMT - Informática da FMT" u="1"/>
        <s v="RA - Mario José de Oliveira - SBI (Biblioteca)" u="1"/>
        <s v="RD - Vera Bohomoletz Henriques" u="1"/>
        <s v="ADM - Assistência Operacional - MP" u="1"/>
        <s v="FAPESP - Marcos Nogueira Martins - RT-Institucional (2014)" u="1"/>
        <s v="FAPESP - Maria Teresa Moura Lamy - RT-Institucional (2014)" u="1"/>
        <s v="IFMA - Informática da FMA" u="1"/>
        <s v="RORÇ - Biblioteca" u="1"/>
        <s v="RI - Marina Nielsen" u="1"/>
        <s v="RD - Said Rahnamaye Rabbani" u="1"/>
        <s v="RI - Maria Cecilia Salvadori" u="1"/>
        <s v="RD - Maria Teresa Moura Lamy" u="1"/>
        <s v="RI - Marcos Nogueira Martins" u="1"/>
        <s v="ONR - Jose Fernando Diniz Chubaci" u="1"/>
        <s v="FAPESP - Marcos Nogueira Martins - RT-Institucional (2012)" u="1"/>
        <s v="RD - Luis Gregório Godoy V. Dias Silva" u="1"/>
        <s v="FAPESP - André Bohomoletz - RT- Institucional (2014)" u="1"/>
        <s v="FAPESP - Euzi Conceição F. da Silva - RT-Institucional (2012)" u="1"/>
        <s v="CONVÊNIO - Cristiano Rodrigues Mattos - CAPES PROAP - OBTV" u="1"/>
        <s v="RI - DFEP" u="1"/>
        <s v="FAPESP - Elisabeth Mateus Yoshimura - RT-Institucional (2013)" u="1"/>
        <s v="FAPESP - Paulo Eduardo Artaxo Netto - RT-Institucional (2013)" u="1"/>
        <s v="RD - Marcelo Gameiro Munhoz" u="1"/>
        <s v="CONVÊNIO - Adriano Mesquita Alencar - CAPES - E" u="1"/>
        <s v="FAPESP - Elisabeth Mateus Yoshimura - RT-Institucional (2014)" u="1"/>
        <s v="FAPESP - Paulo Eduardo Artaxo Netto - RT-Institucional (2014)" u="1"/>
      </sharedItems>
    </cacheField>
    <cacheField name="Data" numFmtId="0">
      <sharedItems containsNonDate="0" containsDate="1" containsString="0" containsBlank="1" minDate="2020-01-08T00:00:00" maxDate="2020-12-24T00:00:00"/>
    </cacheField>
    <cacheField name="Número da Guia" numFmtId="0">
      <sharedItems containsSemiMixedTypes="0" containsString="0" containsNumber="1" containsInteger="1" minValue="2944" maxValue="14240"/>
    </cacheField>
    <cacheField name="Departamento" numFmtId="0">
      <sharedItems/>
    </cacheField>
    <cacheField name="Favorecido" numFmtId="0">
      <sharedItems/>
    </cacheField>
    <cacheField name="Descrição" numFmtId="0">
      <sharedItems longText="1"/>
    </cacheField>
    <cacheField name="Executado" numFmtId="0">
      <sharedItems/>
    </cacheField>
    <cacheField name="Valor Débito" numFmtId="0">
      <sharedItems containsString="0" containsBlank="1" containsNumber="1" minValue="0" maxValue="871172.88"/>
    </cacheField>
    <cacheField name="Valor Crédito" numFmtId="0">
      <sharedItems containsString="0" containsBlank="1" containsNumber="1" minValue="0" maxValue="2029408"/>
    </cacheField>
    <cacheField name="Débito " numFmtId="0">
      <sharedItems containsSemiMixedTypes="0" containsString="0" containsNumber="1" minValue="0" maxValue="871172.88"/>
    </cacheField>
    <cacheField name="Valor Reservado" numFmtId="0">
      <sharedItems containsSemiMixedTypes="0" containsString="0" containsNumber="1" containsInteger="1" minValue="0" maxValue="0"/>
    </cacheField>
    <cacheField name="M" numFmtId="0">
      <sharedItems containsSemiMixedTypes="0" containsString="0" containsNumber="1" containsInteger="1" minValue="1" maxValue="12"/>
    </cacheField>
    <cacheField name="Mês" numFmtId="0">
      <sharedItems count="12">
        <s v="Janeiro"/>
        <s v="Fevereiro"/>
        <s v="Março"/>
        <s v="Junho"/>
        <s v="Setembro"/>
        <s v="Dezembro"/>
        <s v="Novembro"/>
        <s v="Abril"/>
        <s v="Maio"/>
        <s v="Julho"/>
        <s v="Agosto"/>
        <s v="Outubro"/>
      </sharedItems>
    </cacheField>
    <cacheField name="Tipo Recurso" numFmtId="0">
      <sharedItems count="28">
        <s v="RI "/>
        <s v="RD "/>
        <s v="RORÇ "/>
        <s v="RINF "/>
        <s v="SEG "/>
        <s v="TREIN "/>
        <s v="TAXA "/>
        <s v="CONVÊNIO "/>
        <s v="MANUT "/>
        <s v="SBI "/>
        <s v="PPO "/>
        <s v="TRANS "/>
        <s v="TERC "/>
        <s v="EMPENHOS "/>
        <s v="ALMOX "/>
        <s v="IADM " u="1"/>
        <s v="ADM " u="1"/>
        <s v="IFMA " u="1"/>
        <e v="#VALUE!" u="1"/>
        <s v="IFMT " u="1"/>
        <s v="IFAP " u="1"/>
        <s v="ONR " u="1"/>
        <s v="IFEP " u="1"/>
        <s v="CARH " u="1"/>
        <s v="FAPESP " u="1"/>
        <s v="RA " u="1"/>
        <s v="IFGE " u="1"/>
        <s v="IFNC " u="1"/>
      </sharedItems>
    </cacheField>
    <cacheField name="Campo1" numFmtId="0" formula="'Valor Crédito'-'Débito '-'Valor Reservado'" databaseField="0"/>
    <cacheField name="saldo" numFmtId="0" formula="'Valor Crédito'-'Débito '-'Valor Reservado'" databaseField="0"/>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r:id="rId1" refreshedBy="asus" refreshedDate="44271.590253125003" createdVersion="5" refreshedVersion="4" minRefreshableVersion="3" recordCount="1193">
  <cacheSource type="worksheet">
    <worksheetSource ref="A1:M1194" sheet="Dados"/>
  </cacheSource>
  <cacheFields count="15">
    <cacheField name="Recurso" numFmtId="0">
      <sharedItems containsBlank="1" count="210">
        <s v="RI - Diretor"/>
        <s v="RD - Gil da Costa Marques"/>
        <s v="RD - COVID"/>
        <s v="RD - Diretor Programas"/>
        <s v="RD - Julio A. Larrea Jiménez"/>
        <s v="RD - Diretor USP Eficiente"/>
        <s v="RI - Elisabeth Mateus Yoshimura"/>
        <s v="RORÇ - DFMT - Depto. Física dos Materiais e Mecânica"/>
        <s v="RD - Ewout Ter Haar"/>
        <s v="RI - Fuad Daher Saad"/>
        <s v="RD - Henrique Melo Jorge Barbosa"/>
        <s v="RD - Jose Fernandes Diniz Chubaci"/>
        <s v="RD - Manfredo H. Tabacniks"/>
        <s v="RI - Santander - Gabriel Teixeira Landi"/>
        <s v="RORÇ - DFAP - Depto. Física Aplicada"/>
        <s v="RD - Marcia Almeida Rizzutto"/>
        <s v="RI - José F D Chubaci"/>
        <s v="RD - Mikiya Muramatsu"/>
        <s v="RORÇ - DFNC - Depto. Física Nuclear"/>
        <s v="RD - Nilberto Heder Medina"/>
        <s v="RD - Vivendo a USP Prog Aprender na Comunidade"/>
        <s v="RORÇ - Diretoria"/>
        <s v="RINF - Informática da Diretoria"/>
        <s v="SEG - Assistência Administrativa - Segurança"/>
        <s v="RD - Laboratório Didático"/>
        <s v="RINF - Informática da FMT"/>
        <s v="RINF - Informática da FAP"/>
        <s v="RINF - Informática da FEP"/>
        <s v="RINF - Informática da FNC"/>
        <s v="RINF - Informática da FMA"/>
        <s v="RORÇ - DFGE - Depto. Física Geral"/>
        <s v="RINF - Informática da FGE"/>
        <s v="RORÇ - DFEP - Depto. Física Experimental"/>
        <s v="TREIN - Treinamento"/>
        <s v="RORÇ - DFMA - Depto. Física Matemática"/>
        <s v="RD - Nitrogênio"/>
        <s v="RD - CPG"/>
        <s v="TAXA - Prefeitura SP"/>
        <s v="RI - PROFIS - Maria Regina D. Kawamura"/>
        <s v="CONVÊNIO - PROAP PRÓ Equipamentos - Nilberto Heder Medina"/>
        <s v="MANUT - Manutenção Predial"/>
        <s v="RD - Iberê Luiz Caldas"/>
        <s v="RD - Ivã Gurgel"/>
        <s v="RI - Paulo Eduardo Artaxo Neto"/>
        <s v="SBI - Biblioteca"/>
        <s v="PPO - Plano Plurianual de Obras"/>
        <s v="CONVÊNIO - PROAP OBTV - CPG Interunidades"/>
        <s v="RI - Criogenia FMT"/>
        <s v="RD - Caetano Rodrigues Miranda"/>
        <s v="TRANS - Diretoria - Transporte"/>
        <s v="TERC - Segurança e Limpeza"/>
        <s v="RI - Santander - Henrique Melo Jorge Barbosa"/>
        <s v="RI - Mikiya Muramatsu"/>
        <s v="RI - Santander - Paulo E. Artaxo Neto"/>
        <s v="RD - Curso de Verão"/>
        <s v="RD - CCEx"/>
        <s v="RD - Gabriel Teixeira Landi"/>
        <s v="RI - Santander - Diretoria"/>
        <s v="RI - L.M.M. - FMT"/>
        <s v="RI - Diretor Manutenção Predial"/>
        <s v="RI - Santander - Caetano R. Miranda"/>
        <s v="RORÇ - OUTRAS UNIDADES"/>
        <s v="RINF - OUTRAS UNIDADES"/>
        <s v="RD - Tiago Fiorini Silva"/>
        <s v="RI - Santander - Mattew William Luzum"/>
        <s v="RI - Santander - Marco Bregant"/>
        <s v="RI - Marcelo Gameiro Munhoz"/>
        <s v="RI - Julio A. Larrea Jiménez"/>
        <s v="RI - Santander - Carlos Eduardo Fiore dos Santos"/>
        <s v="RI - Santander - Oscar J. P. Eboli"/>
        <s v="RD - Barbara Lopes Amaral"/>
        <s v="RD - Valentina Martelli"/>
        <s v="RI - Henrique Melo Jorge Barbosa"/>
        <s v="RD - Comissão de Graduação"/>
        <s v="RI - Alain André Quivy"/>
        <s v="RD - Alexandre Alarcon P. Suaide"/>
        <s v="RD - Antonio José Roque da Silva"/>
        <s v="RI - Antonio Martins F. Neto"/>
        <s v="RD - Elisabeth Mateus Yoshimura"/>
        <s v="RD - Fernando Silveira Navarra"/>
        <s v="RI - Gil da Costa Marques"/>
        <s v="RD - Luis Raul W. Abramo"/>
        <s v="RI - Manfredo H. Tabacniks"/>
        <s v="RD - Mario José de Oliveira"/>
        <s v="RI - Otaviano A. M. Helene"/>
        <s v="RD - Paulo Alberto Nussenzveig"/>
        <s v="RD - Renato de Figueiredo Jardim"/>
        <s v="RD - Ricardo Magnus O. Galvão"/>
        <s v="RD - Silvio R.A. Salinas"/>
        <s v="RD - Encontro USP Escola"/>
        <s v="RD - Walter Alberto Siqueira Pedra"/>
        <s v="EMPENHOS - Saldo empenhos"/>
        <s v="CONVÊNIO - Grupo 179 - Jose Fernando Diniz Chubaci"/>
        <s v="RI - Marcia Carvalho de A. Fantini"/>
        <s v="ALMOX - ALMOXARIFADO"/>
        <s v="RD - Edivaldo Moura Santos"/>
        <s v="RI - Frederique Marie Brigitte Sylvie Grassi"/>
        <s v="RD - Erix Alexander Milán Milán Garcés"/>
        <s v="RD - Jose Luis Souza Lopes"/>
        <s v="RI - Fluídos complexos FEP"/>
        <s v="RD - Danilo Mustafa"/>
        <s v="RD - Marco Aurelio Brizzotti Andrade"/>
        <s v="RD - Fernando Assis Garcia"/>
        <s v="RI - Cristiano L. P. Oliveira"/>
        <s v="RI - Diretor Nitrogênio"/>
        <s v="RI - DEPTO. FEP"/>
        <s v="RI - Helena Maria Petrilli"/>
        <s v="RI - Fernando Assis Garcia"/>
        <s v="RI - Gabriel Teixeira Landi"/>
        <s v="RI - Kelly Cristina Cezaretto Pires"/>
        <s v="RI - Edivaldo Moura Santos"/>
        <s v="RD - Programa USP e as Profissões"/>
        <s v="RI - Caetano R. Miranda"/>
        <s v="RD - Gustavo Paganini Canal"/>
        <s v="FAPESP - Marcos Nogueira Martins - RT-Institucional (2015)" u="1"/>
        <m u="1"/>
        <s v="ADM - Assistência Financeira" u="1"/>
        <s v="RA - Marcelo Gameiro Munhoz - Adm - Comissão de Cultura e Extensão" u="1"/>
        <s v="RD - Carlos Eduardo Fiore Santos" u="1"/>
        <s v="ONR - Jose Fernando Diniz Chubaci" u="1"/>
        <s v="RD - Jorge Jose Leite N. Junior" u="1"/>
        <s v="IFNC - Informática da FNC" u="1"/>
        <s v="CONVÊNIO - Cristiano Rodrigues Mattos - CAPES PROAP - OBTV" u="1"/>
        <s v="RA - Ricardo Ichiwaki - Reequipamento" u="1"/>
        <s v="RI - Marina Nielsen" u="1"/>
        <s v="ADM - Assistência Administrativa" u="1"/>
        <s v="RD - Luis Gregório Godoy V. Dias Silva" u="1"/>
        <s v="RD - Leandro Ramos Souza Barbosa" u="1"/>
        <s v="CONVÊNIO - Jose Fernando Diniz Chubaci - ONR" u="1"/>
        <s v="IADM - Informática da Diretoria" u="1"/>
        <s v="IADM - Marcos Nogueira Martins" u="1"/>
        <s v="RD - Marcos Nogueira Martins" u="1"/>
        <s v="RORÇ - Antonio Martins F. Neto" u="1"/>
        <s v="RA - Comissão de pesquisa - (Cpesq)" u="1"/>
        <s v="RD - Ellisabeth Andreoli de Oliveira" u="1"/>
        <s v="RD - Said Rahnamaye Rabbani" u="1"/>
        <s v="RI - Euzi Conceição F. da Silva" u="1"/>
        <s v="RA - Curso de Verão" u="1"/>
        <s v="FAPESP - Marcia Fantini - RT-Institucional (2014)" u="1"/>
        <s v="ADM - Assistência Operacional - MP" u="1"/>
        <s v="CONVÊNIO - Cristiano Rodrigues Mattos - CPGI - CAPES - PROAP" u="1"/>
        <s v="IFGE - Informática da FGE" u="1"/>
        <s v="ADM - Assistência Acadêmica" u="1"/>
        <s v="RD - Andre de Pinho Vieira" u="1"/>
        <s v="CONVÊNIO - Adriano Mesquita Alencar - CAPES - E" u="1"/>
        <s v="RA - Comissão de Pós-Graduação - CPG" u="1"/>
        <s v="RA - Mario José de Oliveira - SBI (Biblioteca)" u="1"/>
        <s v="RD - Vera Bohomoletz Henriques" u="1"/>
        <s v="RI - Vera B. Henriques" u="1"/>
        <s v="IFMT - Informática da FMT" u="1"/>
        <s v="RD - Alain André Quivy" u="1"/>
        <s v="RD - Kaline Rabelo Coutinho" u="1"/>
        <s v="RD - Andre Machado Rodrigues" u="1"/>
        <s v="FAPESP - Gennady Gusev - RTI - Institucional (2014)" u="1"/>
        <s v="CARH - Nemitala Added" u="1"/>
        <s v="RI - Paulo Alberto Nussenzveig" u="1"/>
        <s v="RI - Marcos Nogueira Martins" u="1"/>
        <s v="ADM - Assistência Operacional - PPO - Plano Plurianual de Obras - Superintendência do Espaço Físico" u="1"/>
        <s v="FAPESP - Antonio Martins Figueiredo Neto - RT-Institucional (2012)" u="1"/>
        <s v="RD - Marcelo Gameiro Munhoz" u="1"/>
        <s v="FAPESP - Euzi Conceição F. da Silva - RT-Institucional (2012)" u="1"/>
        <s v="FAPESP - Elisabeth Mateus Yoshimura - RT-Institucional (2013)" u="1"/>
        <s v="FAPESP - Paulo Eduardo Artaxo Netto - RT-Institucional (2013)" u="1"/>
        <s v="FAPESP - Elisabeth Mateus Yoshimura - RT-Institucional (2014)" u="1"/>
        <s v="FAPESP - Paulo Eduardo Artaxo Netto - RT-Institucional (2014)" u="1"/>
        <s v="RINF - Marcos Nogueira Martins" u="1"/>
        <s v="FAPESP - Elisabeth Mateus Yoshimura - RT-Institucional (2015)" u="1"/>
        <s v="RD - Maria Teresa Moura Lamy" u="1"/>
        <s v="FAPESP - Vera B. Henriques - RT-Institucional (2015)" u="1"/>
        <s v="RI - Gil da Costa Marques - CEPA" u="1"/>
        <s v="RI - Gil da Costa Marques - Projeto E - Física" u="1"/>
        <s v="RA - Comissão de Pós-Graduação Interunidades - CPGI" u="1"/>
        <s v="ADM - Assistência Operacional - MAE" u="1"/>
        <s v="FAPESP - André Bohomoletz - RT- Institucional (2014)" u="1"/>
        <s v="FAPESP - Gustavo Burdman - RT-Institucional (2014)" u="1"/>
        <s v="MANUT - Manutenção Areá Externa" u="1"/>
        <s v="RD - Alessio Mangiarotti" u="1"/>
        <s v="FAPESP - Iberê Luis Caldas - RT-Institucional (2013)" u="1"/>
        <s v="RINF - Informática da Assistência Acadêmica" u="1"/>
        <s v="RA - Marcos Nogueira Martins" u="1"/>
        <s v="ADM - Diretoria - Transporte" u="1"/>
        <s v="ADM - Assistência Administrativa - Segurança" u="1"/>
        <s v="ADM - Biblioteca" u="1"/>
        <s v="RD - Valmir Antonio Chitta" u="1"/>
        <s v="FAPESP - Marcos Nogueira Martins - RT-Institucional (2012)" u="1"/>
        <s v="FAPESP - Marcia Fantini - RT-Institucional (2015)" u="1"/>
        <s v="RORÇ - Assistência Administrativa" u="1"/>
        <s v="RA - Gil da Costa Marques - CEPA" u="1"/>
        <s v="RD - Carmen Pimentel Cintra do Prado" u="1"/>
        <s v="RORÇ - Biblioteca" u="1"/>
        <s v="FAPESP - Adriano Mesquita Alencar - RT-Institucional (2014)" u="1"/>
        <s v="RI - Maria Cecilia Salvadori" u="1"/>
        <s v="FAPESP - Antonio Martins Figueiredo Neto - RT-Institucional (2013)" u="1"/>
        <s v="RORÇ - Assistência Acadêmica" u="1"/>
        <s v="RINF - Informática do Laboratório Didático" u="1"/>
        <s v="IFMA - Informática da FMA" u="1"/>
        <s v="FAPESP - Vito Vanin - RT-Institucional (2013)" u="1"/>
        <s v="RORÇ - Assistência Financeira" u="1"/>
        <s v="FAPESP - Marcos Nogueira Martins - RT-Institucional (2014)" u="1"/>
        <s v="FAPESP - Maria Teresa Moura Lamy - RT-Institucional (2014)" u="1"/>
        <s v="RI - DFEP" u="1"/>
        <s v="ADM - Diretoria" u="1"/>
        <s v="RD - Fernando Tadeu Caldeira Brandt" u="1"/>
        <s v="RD - Fuad Daher Saad" u="1"/>
        <s v="FAPESP - Marcia Fantini - RT-Institucional (2013)" u="1"/>
        <s v="RA - Carla Goldman - SBI" u="1"/>
        <s v="RD - Frederique Marie Brigitte Sylvie Grassi" u="1"/>
        <s v="IFEP - Informática da FEP" u="1"/>
        <s v="IFAP - Informática da FAP" u="1"/>
        <s v="RD - Paulo Eduardo Artaxo Neto" u="1"/>
      </sharedItems>
    </cacheField>
    <cacheField name="Data" numFmtId="0">
      <sharedItems containsNonDate="0" containsDate="1" containsString="0" containsBlank="1" minDate="2020-01-08T00:00:00" maxDate="2020-12-24T00:00:00"/>
    </cacheField>
    <cacheField name="Número da Guia" numFmtId="0">
      <sharedItems containsSemiMixedTypes="0" containsString="0" containsNumber="1" containsInteger="1" minValue="2944" maxValue="14240"/>
    </cacheField>
    <cacheField name="Departamento" numFmtId="0">
      <sharedItems/>
    </cacheField>
    <cacheField name="Favorecido" numFmtId="0">
      <sharedItems/>
    </cacheField>
    <cacheField name="Descrição" numFmtId="0">
      <sharedItems longText="1"/>
    </cacheField>
    <cacheField name="Executado" numFmtId="0">
      <sharedItems/>
    </cacheField>
    <cacheField name="Valor Débito" numFmtId="0">
      <sharedItems containsString="0" containsBlank="1" containsNumber="1" minValue="0" maxValue="871172.88"/>
    </cacheField>
    <cacheField name="Valor Crédito" numFmtId="0">
      <sharedItems containsString="0" containsBlank="1" containsNumber="1" minValue="0" maxValue="2029408"/>
    </cacheField>
    <cacheField name="Débito " numFmtId="0">
      <sharedItems containsSemiMixedTypes="0" containsString="0" containsNumber="1" minValue="0" maxValue="871172.88"/>
    </cacheField>
    <cacheField name="Valor Reservado" numFmtId="0">
      <sharedItems containsSemiMixedTypes="0" containsString="0" containsNumber="1" containsInteger="1" minValue="0" maxValue="0"/>
    </cacheField>
    <cacheField name="M" numFmtId="0">
      <sharedItems containsSemiMixedTypes="0" containsString="0" containsNumber="1" containsInteger="1" minValue="1" maxValue="12"/>
    </cacheField>
    <cacheField name="Mês" numFmtId="0">
      <sharedItems count="12">
        <s v="Janeiro"/>
        <s v="Fevereiro"/>
        <s v="Março"/>
        <s v="Junho"/>
        <s v="Setembro"/>
        <s v="Dezembro"/>
        <s v="Novembro"/>
        <s v="Abril"/>
        <s v="Maio"/>
        <s v="Julho"/>
        <s v="Agosto"/>
        <s v="Outubro"/>
      </sharedItems>
    </cacheField>
    <cacheField name="Saldo" numFmtId="0" formula="'Valor Crédito'-'Valor Débito'" databaseField="0"/>
    <cacheField name="Campo1" numFmtId="0" formula="Saldo+'Valor Crédito'-'Débito '-'Valor Reservado'" databaseField="0"/>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193">
  <r>
    <x v="0"/>
    <d v="2020-01-20T00:00:00"/>
    <n v="13298"/>
    <s v="DIR"/>
    <s v="Instituto de Quimica"/>
    <s v="Referente ao breakfast das Congregações conjuntas realizado em 16 de dezembro 2019. Remanejamento N° 2020 50028804"/>
    <s v="Sim"/>
    <n v="364"/>
    <m/>
    <n v="364"/>
    <n v="0"/>
    <n v="1"/>
    <x v="0"/>
    <x v="0"/>
  </r>
  <r>
    <x v="0"/>
    <d v="2020-02-05T00:00:00"/>
    <n v="13419"/>
    <s v="DIR"/>
    <s v="Reitoria"/>
    <s v="Ressarcimento de horas extras do servidor Adilson Batista Machado (3060598), conforme autorização CODAGE. REMANEJAMENTO 50040405 / 2020"/>
    <s v="Sim"/>
    <n v="2658.29"/>
    <m/>
    <n v="2658.29"/>
    <n v="0"/>
    <n v="2"/>
    <x v="1"/>
    <x v="0"/>
  </r>
  <r>
    <x v="0"/>
    <d v="2020-02-05T00:00:00"/>
    <n v="13420"/>
    <s v="DIR"/>
    <s v="Reitoria"/>
    <s v="Ressarcimento de horas extras do servidor Eduardo Ureshino (3576777), conforme autorização CODAGE. REMANEJAMENTO 50040804 / 2020"/>
    <s v="Sim"/>
    <n v="1298.8499999999999"/>
    <m/>
    <n v="1298.8499999999999"/>
    <n v="0"/>
    <n v="2"/>
    <x v="1"/>
    <x v="0"/>
  </r>
  <r>
    <x v="0"/>
    <d v="2020-03-12T00:00:00"/>
    <n v="13642"/>
    <s v="AAA-CG"/>
    <s v="Richard Terra de Oliveira"/>
    <s v="ANULADO - Participação p/ apresentação de trabalho científico no XV Hadron Pysics 2020, em São José dos Campos/SP de 22 a 27 de Março 2020."/>
    <s v="Sim"/>
    <n v="0"/>
    <m/>
    <n v="0"/>
    <n v="0"/>
    <n v="3"/>
    <x v="2"/>
    <x v="0"/>
  </r>
  <r>
    <x v="0"/>
    <d v="2020-03-19T00:00:00"/>
    <n v="13674"/>
    <s v="DIR"/>
    <s v="Reitoria"/>
    <s v="Ressarcimento de horas extras do servidor Carlos Mac Dowell de Figueiredo (21899), conforme autorização CODAGE. Remanejamento 50187520 / 2020"/>
    <s v="Sim"/>
    <n v="340.94"/>
    <m/>
    <n v="340.94"/>
    <n v="0"/>
    <n v="3"/>
    <x v="2"/>
    <x v="0"/>
  </r>
  <r>
    <x v="0"/>
    <d v="2020-03-19T00:00:00"/>
    <n v="13675"/>
    <s v="DIR"/>
    <s v="Reitoria"/>
    <s v="Ressarcimento de horas extras do servidor Tiago Brito Alonso (7116947), conforme autorização CODAGE. REMANEJAMENTO 50187546 / 2020"/>
    <s v="Sim"/>
    <n v="68.91"/>
    <m/>
    <n v="68.91"/>
    <n v="0"/>
    <n v="3"/>
    <x v="2"/>
    <x v="0"/>
  </r>
  <r>
    <x v="0"/>
    <d v="2020-03-19T00:00:00"/>
    <n v="13676"/>
    <s v="DIR"/>
    <s v="Reitoria"/>
    <s v="Ressarcimento de horas extras da servidora Sandra Regina Rodrigues Ribeiro (2439156), conforme autorização CODAGE. REMANEJAMENTO 50187562 / 2020"/>
    <s v="Sim"/>
    <n v="126.69"/>
    <m/>
    <n v="126.69"/>
    <n v="0"/>
    <n v="3"/>
    <x v="2"/>
    <x v="0"/>
  </r>
  <r>
    <x v="0"/>
    <d v="2020-03-19T00:00:00"/>
    <n v="13677"/>
    <s v="DIR"/>
    <s v="Reitoria"/>
    <s v="Ressarcimento de horas extras do servidor Alvimar Floriano de Sousa (2469622), conforme autorização CODAGE. REMANEJAMENTO 50187821 / 2020"/>
    <s v="Sim"/>
    <n v="4.67"/>
    <m/>
    <n v="4.67"/>
    <n v="0"/>
    <n v="3"/>
    <x v="2"/>
    <x v="0"/>
  </r>
  <r>
    <x v="0"/>
    <d v="2020-06-10T00:00:00"/>
    <n v="13799"/>
    <s v="DIR"/>
    <s v="AUCANI"/>
    <s v="Remanejamento N° 2020 50254820 - Devolução do valor gasto a mais do Professor Carlos Eduardo Fiore dos Santos - Remanejamento N° 2019 50602786 - Convênio 43857- Prog.Santander-USP Mob.Internl.-Mobilidade Docente AUCANI - ref. Edital 1145"/>
    <s v="Sim"/>
    <n v="149.34"/>
    <m/>
    <n v="149.34"/>
    <n v="0"/>
    <n v="6"/>
    <x v="3"/>
    <x v="0"/>
  </r>
  <r>
    <x v="0"/>
    <d v="2020-09-24T00:00:00"/>
    <n v="13993"/>
    <s v="DIR"/>
    <s v="Reitoria"/>
    <s v="Ref. Pagamento de hora Extra: Remanejamentos: 50331183, 50331205, 50331221, 50331248, 50341847, 50341987, 5034200, 50342029, 50342045 e 50342061. Ressarcimento de horas extras do servidor Edmilson Alves de Almeida (2773128), conforme autorização CODAGE. Ressarcimento de horas extras do servidor Fernando Gonçalves Morais (3532340), conforme autorização CODAGE. Ressarcimento de horas extras do servidor Renan Ferreira de Assis (5965941), conforme autorização CODAGE. Ressarcimento de horas extras do servidor Olimpio Ribeiro da Fonseca Neto (1242833), conforme autorização CODAGE. Ressarcimento de horas extras do servidor Arnaldo Gomes de Oliveira Filho (347887), conforme autorização CODAGE (Informação SCPGTO nº 3782/19) Ressarcimento de horas extras do servidor João Marcio Leonel Ferreira (939272), conforme autorização CODAGE (Informação SCPGTO nº 3854/19) Ressarcimento de horas extras do servidor Marcelo Moreno Lucena (2638586), conforme autorização CODAGE (Informação SCPGTO nº 3828/19) Ressarcimento de horas extras do servidor Ricardo Romão da Silva (3181530), conforme autorização CODAGE (Informação SCPGTO nº 3740/19) Ressarcimento de horas extras do servidor Rodrigo Tosi Silva (3461511), conforme autorização CODAGE (Informação SCPGTO nº 3769/19) Ressarcimento de horas extras do servidor Sergio Alexandre da Silva (2435235), conforme autorização CODAGE (Informação SCPGTO nº 3803/19)"/>
    <s v="Sim"/>
    <n v="1451.72"/>
    <m/>
    <n v="1451.72"/>
    <n v="0"/>
    <n v="9"/>
    <x v="4"/>
    <x v="0"/>
  </r>
  <r>
    <x v="0"/>
    <d v="2020-12-23T00:00:00"/>
    <n v="14230"/>
    <s v="DIR"/>
    <s v="Iago Ribeiro"/>
    <s v="Envio por sedex de um notebook para o aluno de graduação, Iago Ribeiro, que se encontra em Salvador, BA."/>
    <s v="Sim"/>
    <n v="73.010000000000005"/>
    <m/>
    <n v="73.010000000000005"/>
    <n v="0"/>
    <n v="12"/>
    <x v="5"/>
    <x v="0"/>
  </r>
  <r>
    <x v="1"/>
    <d v="2020-11-26T00:00:00"/>
    <n v="14153"/>
    <s v="FEP"/>
    <s v="Queller Informática &amp; Comércio Ltda"/>
    <s v="Toner para uso da impressora no CEPA"/>
    <s v="Sim"/>
    <n v="385"/>
    <m/>
    <n v="385"/>
    <n v="0"/>
    <n v="11"/>
    <x v="6"/>
    <x v="1"/>
  </r>
  <r>
    <x v="2"/>
    <d v="2020-03-09T00:00:00"/>
    <n v="13629"/>
    <s v="ATA"/>
    <s v="Rodolfo Gomes Almeida"/>
    <s v="Reembolso referente ao pagamento do serviço de gráfica. Trata-se da impressão de adesivos de sinalização para o dispenser de álcool gel."/>
    <s v="Sim"/>
    <n v="42.5"/>
    <m/>
    <n v="42.5"/>
    <n v="0"/>
    <n v="3"/>
    <x v="2"/>
    <x v="1"/>
  </r>
  <r>
    <x v="2"/>
    <d v="2020-04-13T00:00:00"/>
    <n v="13706"/>
    <s v="ATA-LIMP"/>
    <s v="Casa Pedroso"/>
    <s v="Aquisição emergencial, tendo em vista a pandemia de coronavírus, de 10 galões de Álcool Gel 70° para abastecimento de dispensers localizados em todo o Instituto de Física."/>
    <s v="Sim"/>
    <n v="819"/>
    <m/>
    <n v="819"/>
    <n v="0"/>
    <n v="4"/>
    <x v="7"/>
    <x v="1"/>
  </r>
  <r>
    <x v="2"/>
    <d v="2020-05-11T00:00:00"/>
    <n v="13736"/>
    <s v="ATA"/>
    <s v="Jean Carlos Siewert 09662427937"/>
    <s v="Aquisição de 50 máscaras de tecido para uso emergencial em setores de atividades essenciais no Instituto de Física. A quantidade será repetida em outros dois pedidos idênticos (porém de empresas diferentes) para uma análise visando um produto que adeque melhor as nossas necessidades. Para isso, haverá um grupo controle que fará o uso durante um determinado período e, ao final, escolherá o melhor modelo para que então seja feita a aquisição em volume maior para toda a Unidade."/>
    <s v="Sim"/>
    <n v="168"/>
    <m/>
    <n v="168"/>
    <n v="0"/>
    <n v="5"/>
    <x v="8"/>
    <x v="1"/>
  </r>
  <r>
    <x v="2"/>
    <d v="2020-05-11T00:00:00"/>
    <n v="13737"/>
    <s v="ATA"/>
    <s v="Sundalias personalizados e comercio de brindes"/>
    <s v="Aquisição de 50 máscaras de tecido para uso emergencial em setores de atividades essenciais no Instituto de Física. A quantidade será repetida em outros dois pedidos idênticos (porém de empresas diferentes) para uma análise visando um produto que adeque melhor as nossas necessidades. Para isso, haverá um grupo controle que fará o uso durante um determinado período e, ao final, escolherá o melhor modelo para que então seja feita a aquisição em volume maior para toda a Unidade."/>
    <s v="Sim"/>
    <n v="230"/>
    <m/>
    <n v="230"/>
    <n v="0"/>
    <n v="5"/>
    <x v="8"/>
    <x v="1"/>
  </r>
  <r>
    <x v="2"/>
    <d v="2020-05-11T00:00:00"/>
    <n v="13738"/>
    <s v="ATA"/>
    <s v="BFF Moda e Modelagem"/>
    <s v="Aquisição de 50 máscaras de tecido para uso emergencial em setores de atividades essenciais no Instituto de Física. A quantidade será repetida em outros dois pedidos idênticos (porém de empresas diferentes) para uma análise visando um produto que adeque melhor as nossas necessidades. Para isso, haverá um grupo controle que fará o uso durante um determinado período e, ao final, escolherá o melhor modelo para que então seja feita a aquisição em volume maior para toda a Unidade."/>
    <s v="Sim"/>
    <n v="275"/>
    <m/>
    <n v="275"/>
    <n v="0"/>
    <n v="5"/>
    <x v="8"/>
    <x v="1"/>
  </r>
  <r>
    <x v="2"/>
    <d v="2020-06-04T00:00:00"/>
    <n v="13784"/>
    <s v="ATA"/>
    <s v="ALIBRANDO IMP DIST E COM LTDA"/>
    <s v="Aquisição de 20 máscaras, tipo faceshield, para servidores do Instituto de Física que estão realizando, durante a pandemia, atividades essenciais e que, eventualmente, entram em contato com público."/>
    <s v="Sim"/>
    <n v="460"/>
    <m/>
    <n v="460"/>
    <n v="0"/>
    <n v="6"/>
    <x v="3"/>
    <x v="1"/>
  </r>
  <r>
    <x v="2"/>
    <d v="2020-06-04T00:00:00"/>
    <n v="13785"/>
    <s v="ATA"/>
    <s v="Embalajax"/>
    <s v="Aquisição de 12 unidades de álcool líquido 70º e 5 borrifadores para uso nas portarias do Instituto de Física, visando a higienização de equipamentos compartilhados por servidores que estão exercendo atividades essenciais ao instituto em período de pandemia."/>
    <s v="Sim"/>
    <n v="127.5"/>
    <m/>
    <n v="127.5"/>
    <n v="0"/>
    <n v="6"/>
    <x v="3"/>
    <x v="1"/>
  </r>
  <r>
    <x v="2"/>
    <d v="2020-07-14T00:00:00"/>
    <n v="13843"/>
    <s v="ATA"/>
    <s v="Rodolfo Gomes Almeida"/>
    <s v="Reembolso referente a aquisição de 2 unidades de dispenser de álcool gel (Empresa Reis Lixeiras) para uso no Instituto de Física. A compra será feita em pequenas quantidades, em várias empresas diferentes, para análise do material que mais se adéqua às necessidades da nossa unidade."/>
    <s v="Sim"/>
    <n v="159.06"/>
    <m/>
    <n v="159.06"/>
    <n v="0"/>
    <n v="7"/>
    <x v="9"/>
    <x v="1"/>
  </r>
  <r>
    <x v="2"/>
    <d v="2020-07-14T00:00:00"/>
    <n v="13844"/>
    <s v="ATA"/>
    <s v="Rodolfo Gomes Almeida"/>
    <s v="Reembolso referente a aquisição de 4 unidades de dispenser de álcool gel (Empresa TNG Ambiental) para uso no Instituto de Física. A compra será feita em pequenas quantidades, em várias empresas diferentes, para análise do material que mais se adéqua às necessidades da nossa unidade."/>
    <s v="Sim"/>
    <n v="281.39999999999998"/>
    <m/>
    <n v="281.39999999999998"/>
    <n v="0"/>
    <n v="7"/>
    <x v="9"/>
    <x v="1"/>
  </r>
  <r>
    <x v="2"/>
    <d v="2020-07-21T00:00:00"/>
    <n v="13841"/>
    <s v="ATA"/>
    <s v="Rodolfo Gomes Almeida"/>
    <s v="Aquisição de 3 unidades de dispenser de álcool gel para uso no Instituto de Física. A compra será feita em pequenas quantidades, em várias empresas diferentes, para análise do material que mais se adéqua às necessidades da nossa unidade."/>
    <s v="Sim"/>
    <n v="227"/>
    <m/>
    <n v="227"/>
    <n v="0"/>
    <n v="7"/>
    <x v="9"/>
    <x v="1"/>
  </r>
  <r>
    <x v="2"/>
    <d v="2020-07-22T00:00:00"/>
    <n v="13855"/>
    <s v="SBI"/>
    <s v="Contemporânea Marcenaria LTDA"/>
    <s v="Em caráter emergencial devido a pandemia do COVID-19, solicitamos a confecção de 01 armário/carrinho receptor de livros em mdf. Na devolução do material bibliográfico (livros) pelos usuários, o mesmo deposita este material diretamente no carrinho e o mesmo fica em quarentena de 05 a 10 dias, não tendo contato direto com os funcionários, protegendo assim a saúde dos mesmos."/>
    <s v="Sim"/>
    <n v="2385"/>
    <m/>
    <n v="2385"/>
    <n v="0"/>
    <n v="7"/>
    <x v="9"/>
    <x v="1"/>
  </r>
  <r>
    <x v="2"/>
    <d v="2020-07-27T00:00:00"/>
    <n v="13880"/>
    <s v="ATA"/>
    <s v="PJI GOLDWASER CENOGRAFIAS"/>
    <s v="Confecção de 5 totens personalizados com dispenser de álcool gel, acionamento por pedal, capacidade de galão de 5 litros, para higienização da comunidade do IF, e visitantes, visando as medidas de segurança da pandemia de Covid-19."/>
    <s v="Sim"/>
    <n v="1250"/>
    <m/>
    <n v="1250"/>
    <n v="0"/>
    <n v="7"/>
    <x v="9"/>
    <x v="1"/>
  </r>
  <r>
    <x v="2"/>
    <d v="2020-08-14T00:00:00"/>
    <n v="13911"/>
    <s v="DIR"/>
    <s v="Alexandre de Oliveira Vieira"/>
    <s v="Covid-19: Reembolso referente a aquisição emergencial de 5 jalecos para uso em laboratório, visando atender as medidas de segurança na volta das atividades de pesquisa."/>
    <s v="Sim"/>
    <n v="450"/>
    <m/>
    <n v="450"/>
    <n v="0"/>
    <n v="8"/>
    <x v="10"/>
    <x v="1"/>
  </r>
  <r>
    <x v="2"/>
    <d v="2020-08-14T00:00:00"/>
    <n v="13912"/>
    <s v="DIR"/>
    <s v="Rodolfo Gomes Almeida"/>
    <s v="Covid-19: Reembolso referente a aquisição de 50 borrifadores de 500ml, visando atender a demanda de higienização na volta das atividades de laboratório no Instituto de Física."/>
    <s v="Sim"/>
    <n v="245"/>
    <m/>
    <n v="245"/>
    <n v="0"/>
    <n v="8"/>
    <x v="10"/>
    <x v="1"/>
  </r>
  <r>
    <x v="2"/>
    <d v="2020-08-17T00:00:00"/>
    <n v="13914"/>
    <s v="DIR"/>
    <s v="Rodolfo Gomes Almeida"/>
    <s v="COVID-19: Aquisição emergencial de 3 caixas (contendo 12 litros cada) de álcool líquido 70º e 2 galões (contendo 5 litros cada) de álcool em gel para atender as demandas dos laboratórios com a volta das atividades de pesquisa."/>
    <s v="Sim"/>
    <n v="340.64"/>
    <m/>
    <n v="340.64"/>
    <n v="0"/>
    <n v="8"/>
    <x v="10"/>
    <x v="1"/>
  </r>
  <r>
    <x v="2"/>
    <d v="2020-08-28T00:00:00"/>
    <n v="13934"/>
    <s v="DIR"/>
    <s v="Rodolfo Gomes Almeida"/>
    <s v="COVID-19: Reembolso referente a aquisição de 100 borrifadores e 100 recipientes plásticos com válvula pump (ambos com 500ml) para uso imediato no retorno das atividades de laboratório no IF, visando manter a higienização do ambiente e das pessoas durante a pandemia."/>
    <s v="Sim"/>
    <n v="885.6"/>
    <m/>
    <n v="885.6"/>
    <n v="0"/>
    <n v="8"/>
    <x v="10"/>
    <x v="1"/>
  </r>
  <r>
    <x v="2"/>
    <d v="2020-09-29T00:00:00"/>
    <n v="14003"/>
    <s v="DIR"/>
    <s v="Rodolfo Gomes Almeida"/>
    <s v="COVID-19: Reembolso eferente a aquisição de itens de uso emergencial para uso nos laboratórios e ambientes administrativos de trabalho que estão retornando gradualmente as suas atividades. Itens: 96 frascos de álcool líquido 70º, 100 unidades de lixeiras de papelão, 100 unidades de frascos com válvula pump."/>
    <s v="Sim"/>
    <n v="1518.72"/>
    <m/>
    <n v="1518.72"/>
    <n v="0"/>
    <n v="9"/>
    <x v="4"/>
    <x v="1"/>
  </r>
  <r>
    <x v="2"/>
    <d v="2020-10-14T00:00:00"/>
    <n v="14061"/>
    <s v="DIR"/>
    <s v="Faculdade de Ciências Farmacêuticas"/>
    <s v="Referente aquisição de termômetros e pedestais registro de preços da Faculdade de Ciências Farmacêuticas - Remanejamento N° 2020 50373102."/>
    <s v="Sim"/>
    <n v="8025.5"/>
    <m/>
    <n v="8025.5"/>
    <n v="0"/>
    <n v="10"/>
    <x v="11"/>
    <x v="1"/>
  </r>
  <r>
    <x v="2"/>
    <d v="2020-10-16T00:00:00"/>
    <n v="14076"/>
    <s v="DIR"/>
    <s v="TELCABOS TELECOMUNICACOES E INFORMATICA LTDA"/>
    <s v="Aquisição de botoeiras com sensor infravermelho de presença. A compra se faz necessária visando evitar o contato com botões e por consequência a chance de contaminação."/>
    <s v="Sim"/>
    <n v="1487.88"/>
    <m/>
    <n v="1487.88"/>
    <n v="0"/>
    <n v="10"/>
    <x v="11"/>
    <x v="1"/>
  </r>
  <r>
    <x v="2"/>
    <d v="2020-10-26T00:00:00"/>
    <n v="14103"/>
    <s v="DIR"/>
    <s v="Biolambda, Científica e Comercial LTDA"/>
    <s v="Aquisição de lâmpadas especiais de desinfecção para uso no combate ao coronavírus em ambientes fechados no Instituto de Física da USP."/>
    <s v="Sim"/>
    <n v="8800"/>
    <m/>
    <n v="8800"/>
    <n v="0"/>
    <n v="10"/>
    <x v="11"/>
    <x v="1"/>
  </r>
  <r>
    <x v="2"/>
    <d v="2020-10-28T00:00:00"/>
    <n v="14112"/>
    <s v="DIR-LDID"/>
    <s v="Ricardo Ichiwaki"/>
    <s v="Solicitação de reembolso pela aquisição de produtos destinados à proteção contra a Covid-19."/>
    <s v="Sim"/>
    <n v="925.5"/>
    <m/>
    <n v="925.5"/>
    <n v="0"/>
    <n v="10"/>
    <x v="11"/>
    <x v="1"/>
  </r>
  <r>
    <x v="2"/>
    <d v="2020-10-29T00:00:00"/>
    <n v="14111"/>
    <s v="DIR"/>
    <s v="Rodolfo Gomes Almeida"/>
    <s v="Reembolso referente a aquisição de àlcool líquido e lâmpadas uv-c para construção, no Instituto de Física, de purificadores de ar. Esses equipamentos serão utilizados agora na sanitização dos ambientes, com volta programada para o dia 6 de novembro. A confecção deste material é uma das medidas da nossa unidade para combater a propagação do vírus e se faz necessária no contexto de pandemia."/>
    <s v="Sim"/>
    <n v="3000"/>
    <m/>
    <n v="3000"/>
    <n v="0"/>
    <n v="10"/>
    <x v="11"/>
    <x v="1"/>
  </r>
  <r>
    <x v="2"/>
    <d v="2020-11-03T00:00:00"/>
    <n v="14114"/>
    <s v="ATO"/>
    <s v="Casa Pedroso Materiais para Construção Ltda"/>
    <s v="Utilização emergêncial para execução de totens de ventilação com lâmpadas ultra violetas / COVID-19 / Laboratório Didaticos. Duas (2) barras de tubo PVC-Rigido esgoto de ø 150mm e seis (6) Joelhos de PVC-Rigido esgoto."/>
    <s v="Sim"/>
    <n v="867.42"/>
    <m/>
    <n v="867.42"/>
    <n v="0"/>
    <n v="11"/>
    <x v="6"/>
    <x v="1"/>
  </r>
  <r>
    <x v="2"/>
    <d v="2020-11-11T00:00:00"/>
    <n v="14156"/>
    <s v="DIR"/>
    <s v="Facile Tecnologia e Inovação LTDA"/>
    <s v="Contratação de serviço referente ao uso da plataforma QRPoint para controle de fluxo de pessoas nas dependências do Instituto de Física, visando ter um relatório apurado que delimite as bolhas sanitárias estipuladas pela Universidade. Agindo assim, teremos um mapa real dos possíveis contatos que uma eventual contaminação pelo coronavírus possa ter."/>
    <s v="Sim"/>
    <n v="3020.43"/>
    <m/>
    <n v="3020.43"/>
    <n v="0"/>
    <n v="11"/>
    <x v="6"/>
    <x v="1"/>
  </r>
  <r>
    <x v="2"/>
    <d v="2020-11-16T00:00:00"/>
    <n v="14160"/>
    <s v="DIR"/>
    <s v="SUNBRINDES PERSONALIZADOS EIRELI"/>
    <s v="Aquisição de máscaras de tecido, modelo preventivo Covid-19, para distribuição aos docentes e servidores do Instituto de Física."/>
    <s v="Sim"/>
    <n v="3966.05"/>
    <m/>
    <n v="3966.05"/>
    <n v="0"/>
    <n v="11"/>
    <x v="6"/>
    <x v="1"/>
  </r>
  <r>
    <x v="2"/>
    <d v="2020-11-16T00:00:00"/>
    <n v="14161"/>
    <s v="DIR"/>
    <s v="SUNBRINDES PERSONALIZADOS EIRELI"/>
    <s v="Aquisição de máscaras de tecido, modelo preventivo Covid-19, para distribuição aos docentes e servidores do Instituto de Física."/>
    <s v="Sim"/>
    <n v="1928.95"/>
    <m/>
    <n v="1928.95"/>
    <n v="0"/>
    <n v="11"/>
    <x v="6"/>
    <x v="1"/>
  </r>
  <r>
    <x v="2"/>
    <d v="2020-11-16T00:00:00"/>
    <n v="14162"/>
    <s v="DIR"/>
    <s v="Rodolfo Gomes Almeida"/>
    <s v="Reembolso referente a aquisição de itens de combate ao covid-19 no Instituto de Física. A medida se faz extremamente necessária, e urgente, tendo em vista o retorno presencial das atividades administrativas."/>
    <s v="Sim"/>
    <n v="1813.52"/>
    <m/>
    <n v="1813.52"/>
    <n v="0"/>
    <n v="11"/>
    <x v="6"/>
    <x v="1"/>
  </r>
  <r>
    <x v="2"/>
    <d v="2020-11-20T00:00:00"/>
    <n v="14168"/>
    <s v="DIR-LDID"/>
    <s v="Ricardo Ichiwaki"/>
    <s v="Solicitação de reembolso pela compra de produtos destinados aos sistemas de segurança contra a Covid19 para os Laboratóiros Didáticos e de Demonstrações."/>
    <s v="Sim"/>
    <n v="315"/>
    <m/>
    <n v="315"/>
    <n v="0"/>
    <n v="11"/>
    <x v="6"/>
    <x v="1"/>
  </r>
  <r>
    <x v="2"/>
    <d v="2020-11-24T00:00:00"/>
    <n v="14169"/>
    <s v="DIR-LDID"/>
    <s v="Ricardo Ichiwaki"/>
    <s v="Solicitação de reembolso pela compra de materiais para a preparação de kits de segurança contra a Covid19."/>
    <s v="Sim"/>
    <n v="2538"/>
    <m/>
    <n v="2538"/>
    <n v="0"/>
    <n v="11"/>
    <x v="6"/>
    <x v="1"/>
  </r>
  <r>
    <x v="2"/>
    <d v="2020-12-01T00:00:00"/>
    <n v="14189"/>
    <s v="DIR-LDID"/>
    <s v="Ricardo Ichiwaki"/>
    <s v="Solicitação de reembolso pela compra de insumos para a construção de instrumentos contra a Covid19."/>
    <s v="Sim"/>
    <n v="682.59"/>
    <m/>
    <n v="682.59"/>
    <n v="0"/>
    <n v="12"/>
    <x v="5"/>
    <x v="1"/>
  </r>
  <r>
    <x v="2"/>
    <d v="2020-12-10T00:00:00"/>
    <n v="14206"/>
    <s v="DIR-LDID"/>
    <s v="Ricardo Ichiwaki"/>
    <s v="Solicitação de reembolso pela compra de produtos para a prevençao contra a COVID19, a serem utilizados nos Laboratórios Didáticos."/>
    <s v="Sim"/>
    <n v="745.81"/>
    <m/>
    <n v="745.81"/>
    <n v="0"/>
    <n v="12"/>
    <x v="5"/>
    <x v="1"/>
  </r>
  <r>
    <x v="2"/>
    <d v="2020-12-10T00:00:00"/>
    <n v="14207"/>
    <s v="DIR-LDID"/>
    <s v="Ricardo Ichiwaki"/>
    <s v="Solicitação de reembolso pela compra de materiais emergenciais para a construção de instrumentos de prevenção à Covid19."/>
    <s v="Sim"/>
    <n v="371.49"/>
    <m/>
    <n v="371.49"/>
    <n v="0"/>
    <n v="12"/>
    <x v="5"/>
    <x v="1"/>
  </r>
  <r>
    <x v="2"/>
    <d v="2020-12-11T00:00:00"/>
    <n v="14205"/>
    <s v="DIR-LDID"/>
    <s v="Ricardo Ichiwaki"/>
    <s v="Solicitação de reembolso pela compra de produtos para a prevençao contra a COVID19, a serem utilizados nos Laboratórios Didáticos."/>
    <s v="Sim"/>
    <n v="2462"/>
    <m/>
    <n v="2462"/>
    <n v="0"/>
    <n v="12"/>
    <x v="5"/>
    <x v="1"/>
  </r>
  <r>
    <x v="2"/>
    <d v="2020-12-14T00:00:00"/>
    <n v="14217"/>
    <s v="DIR-LDID"/>
    <s v="Ricardo Ichiwaki"/>
    <s v="Solicitação de reembolso pela compra de insumos emergenciais para a construção de kits para prevencão à Covid19."/>
    <s v="Sim"/>
    <n v="2397.66"/>
    <m/>
    <n v="2397.66"/>
    <n v="0"/>
    <n v="12"/>
    <x v="5"/>
    <x v="1"/>
  </r>
  <r>
    <x v="2"/>
    <d v="2020-12-22T00:00:00"/>
    <n v="14225"/>
    <s v="DIR"/>
    <s v="Rodolfo Gomes Almeida"/>
    <s v="Reembolso referente a aquisição de itens para pintura de tubos de pvc. O material será utilizado na montagem de equipamentos para desinfecção do ar, com lâmpadas de uv-c, agindo assim na prevenção da contaminação por coronavírus. A montagem será feita pela equipe do laboratório didático do Instituto de Física."/>
    <s v="Sim"/>
    <n v="108.8"/>
    <m/>
    <n v="108.8"/>
    <n v="0"/>
    <n v="12"/>
    <x v="5"/>
    <x v="1"/>
  </r>
  <r>
    <x v="3"/>
    <d v="2020-01-30T00:00:00"/>
    <n v="13379"/>
    <s v="DIR"/>
    <s v="Transposição interna"/>
    <s v="Remanejamento 50071203 / 2020 - Viação Vale do Tietê Ltda Referente SERVICO DE LOCACAO DE VEICULO TERRESTRE NE 278432/2020 - (Nota de Empenho acabou sendo anulado GO 13320) - Ressarcimento do Grupo Básico 43.000. GC 3062"/>
    <s v="Sim"/>
    <n v="3300"/>
    <m/>
    <n v="3300"/>
    <n v="0"/>
    <n v="1"/>
    <x v="0"/>
    <x v="1"/>
  </r>
  <r>
    <x v="3"/>
    <d v="2020-03-23T00:00:00"/>
    <n v="13686"/>
    <s v="DIR-CCIF"/>
    <s v="Eco Comercial e Informática Eireli"/>
    <s v="ANULADO - Aquisição 02 unidades de Disco externo de 2 TB (3,5&quot;) Grupo 057 - Projetos Especiais - NE 1150642 / 2020 - DC 56286 /2020 - Processo: 20.1.00029.43.4"/>
    <s v="Sim"/>
    <n v="0"/>
    <m/>
    <n v="0"/>
    <n v="0"/>
    <n v="3"/>
    <x v="2"/>
    <x v="1"/>
  </r>
  <r>
    <x v="3"/>
    <d v="2020-06-30T00:00:00"/>
    <n v="13819"/>
    <s v="DIR"/>
    <s v="Transposição interna"/>
    <s v="REMANEJAMENTO 50266969 / 2020 - Estorno do remanejamento nº 202050256327, de 16/06/2020 (fale conosco 200304). Referente GC 3146."/>
    <s v="Sim"/>
    <n v="5040"/>
    <m/>
    <n v="5040"/>
    <n v="0"/>
    <n v="6"/>
    <x v="3"/>
    <x v="1"/>
  </r>
  <r>
    <x v="3"/>
    <d v="2020-09-03T00:00:00"/>
    <n v="13955"/>
    <s v="DIR"/>
    <s v="Auxilio Financeiro aluno"/>
    <s v="Grupo 057- Projetos Especiais - Remanejamento 50312642 / 2020 da taxa de inscrição aos alunos tiveram o trabalho aceito para a JNIC-2020. Aluna: Chiara Mesquita Cerino Carrillo Le Roux - N. USP 4357691 - IF. NE 3134172/2020 - Processo: 20.1.00257.43.7"/>
    <s v="Sim"/>
    <n v="250"/>
    <m/>
    <n v="250"/>
    <n v="0"/>
    <n v="9"/>
    <x v="4"/>
    <x v="1"/>
  </r>
  <r>
    <x v="3"/>
    <d v="2020-10-13T00:00:00"/>
    <n v="14046"/>
    <s v="DIR"/>
    <s v="Vitória Dias de Sousa"/>
    <s v="Apresentação de trabalho no 72 Reunião Anual da SBPC em Natal - RN"/>
    <s v="Sim"/>
    <n v="200"/>
    <m/>
    <n v="200"/>
    <n v="0"/>
    <n v="10"/>
    <x v="11"/>
    <x v="1"/>
  </r>
  <r>
    <x v="4"/>
    <d v="2020-01-21T00:00:00"/>
    <n v="13306"/>
    <s v="FMT"/>
    <s v="Crystal Viagens e Turismo Ltda"/>
    <s v="Grupo 43.000 - Pagamento de passagens aéreas Fatura 120 para North Carolina State University EUA - Verba USP - UGPN - Prof. Julio Larrea, Valor da Fatura R$ 5.926,13 - diferença (R$ 4.028,83) foi paga conforme GO 13305."/>
    <s v="Sim"/>
    <n v="1897.3"/>
    <m/>
    <n v="1897.3"/>
    <n v="0"/>
    <n v="1"/>
    <x v="0"/>
    <x v="1"/>
  </r>
  <r>
    <x v="4"/>
    <d v="2020-08-07T00:00:00"/>
    <n v="13901"/>
    <s v="FMT"/>
    <s v="Edwards Vácuo Ltda"/>
    <s v="Bomba a ser utilizada em equipamento do Laboratório dos Profs. Julio Larrea e Valentina Martelli - Processo: 20.1.00238.43.2 - DC 112496 NE 02888238/2020"/>
    <s v="Sim"/>
    <n v="13000"/>
    <m/>
    <n v="13000"/>
    <n v="0"/>
    <n v="8"/>
    <x v="10"/>
    <x v="1"/>
  </r>
  <r>
    <x v="4"/>
    <d v="2020-09-02T00:00:00"/>
    <n v="13951"/>
    <s v="FEP"/>
    <s v="Transposição interna"/>
    <s v="Transferência da verba RD Julio Larrea para RORÇ - DFEP (GC 3172) conforme autorização do professor Julio no email enviado no dia 01/09/2020."/>
    <s v="Sim"/>
    <n v="1474.43"/>
    <m/>
    <n v="1474.43"/>
    <n v="0"/>
    <n v="9"/>
    <x v="4"/>
    <x v="1"/>
  </r>
  <r>
    <x v="4"/>
    <d v="2020-09-22T00:00:00"/>
    <n v="13988"/>
    <s v="FEP"/>
    <s v="Julio Larrea"/>
    <s v="Produtos adquiridos para uso imediato na montagem de laboratório, junto ao Depto. de Física Experimental do IFUSP."/>
    <s v="Sim"/>
    <n v="1999.13"/>
    <m/>
    <n v="1999.13"/>
    <n v="0"/>
    <n v="9"/>
    <x v="4"/>
    <x v="1"/>
  </r>
  <r>
    <x v="5"/>
    <d v="2020-06-09T00:00:00"/>
    <n v="13790"/>
    <s v="DIR"/>
    <s v="Compacta Comércio e Serviços Ltda"/>
    <s v="Grupo 269 - Aquisição NOTEBOOK 7.500 PONTOS PASSMARK CPU MARK - DC 85227 / 2020 - NE 2074893/2020 Processo: 20.1.203.43.4 - Valor total R$ 3.900,00 - Complemento de Empenho NE 2074907 / 2020 - RINF DIR - GO 13791"/>
    <s v="Sim"/>
    <n v="2575.59"/>
    <m/>
    <n v="2575.59"/>
    <n v="0"/>
    <n v="6"/>
    <x v="3"/>
    <x v="1"/>
  </r>
  <r>
    <x v="5"/>
    <d v="2020-06-17T00:00:00"/>
    <n v="13804"/>
    <s v="DIR"/>
    <s v="Imperpluv Impermeabilizações Pintura e Reformas em"/>
    <s v="Impermeabilização de Átrio/Cobertura das Alas 2 e Central do Ed. Principal. DC 83500/2020 - NE 03903613/2020 - Processo:20.1.00200.43.5 - Complemento deste Empenho na GO 13805 - NE 03903621/2020."/>
    <s v="Sim"/>
    <n v="124015.26"/>
    <m/>
    <n v="124015.26"/>
    <n v="0"/>
    <n v="6"/>
    <x v="3"/>
    <x v="1"/>
  </r>
  <r>
    <x v="6"/>
    <d v="2020-02-11T00:00:00"/>
    <n v="13440"/>
    <s v="FNC-DOS"/>
    <s v="Eliane Maria Pereira do Nascimento - ME"/>
    <s v="NE 490652/2020 - Serviço de produção e impressão de identificador. Laboratório de Dosimetria - FNC. RC 21784/2020 - DC 16500/2020 - Reserva 489980/2020 - Proc. 20.1.64.43.4"/>
    <s v="Sim"/>
    <n v="14600"/>
    <m/>
    <n v="14600"/>
    <n v="0"/>
    <n v="2"/>
    <x v="1"/>
    <x v="0"/>
  </r>
  <r>
    <x v="6"/>
    <d v="2020-03-05T00:00:00"/>
    <n v="13570"/>
    <s v="FNC-DOS"/>
    <s v="Nancy Kuniko Umisedo"/>
    <s v="Reembolso referente a compra de cartucho de toner para impressora. Por ser de modelo antigo, esse material só é encontrado em poucas lojas, não sendo possível manter estoque."/>
    <s v="Sim"/>
    <n v="249"/>
    <m/>
    <n v="249"/>
    <n v="0"/>
    <n v="3"/>
    <x v="2"/>
    <x v="0"/>
  </r>
  <r>
    <x v="6"/>
    <d v="2020-03-19T00:00:00"/>
    <n v="13670"/>
    <s v="FNC-DOS"/>
    <s v="Reserva Pregão"/>
    <s v="Pregão Fracassado - Aquisição de Leitor de Termoluminescencia - Requisição 40215 - DC 44423/2020 - Documento da Reserva 1110896/2020"/>
    <s v="Sim"/>
    <n v="0"/>
    <m/>
    <n v="0"/>
    <n v="0"/>
    <n v="3"/>
    <x v="2"/>
    <x v="0"/>
  </r>
  <r>
    <x v="6"/>
    <d v="2020-11-24T00:00:00"/>
    <n v="14174"/>
    <s v="FNC-DOS"/>
    <s v="TEC3GEOTECNOLOGIAS INOVATIVAS LTDA"/>
    <s v="Aquisição Leitor Termoluminescência - NE 04342836/2020 - DC 182001/2020 - Processo: 20.1.00321.43.7 - GO 14175 e GC 3226"/>
    <s v="Sim"/>
    <n v="46000"/>
    <m/>
    <n v="46000"/>
    <n v="0"/>
    <n v="11"/>
    <x v="6"/>
    <x v="0"/>
  </r>
  <r>
    <x v="6"/>
    <d v="2020-12-18T00:00:00"/>
    <n v="14220"/>
    <s v="FNC-DOS"/>
    <s v="Nancy Kuniko Umisedo"/>
    <s v="Reembolso em nome de Nancy K. Umisedo, num USP 1531342, referente à compra de baterias de nobreak. Compra efetuada em caráter emergencial para recondicionamento de equipamento."/>
    <s v="Sim"/>
    <n v="350"/>
    <m/>
    <n v="350"/>
    <n v="0"/>
    <n v="12"/>
    <x v="5"/>
    <x v="0"/>
  </r>
  <r>
    <x v="7"/>
    <d v="2020-01-13T00:00:00"/>
    <n v="13257"/>
    <s v="FMT"/>
    <s v="(ECT) Empresa Brasileira de Correios e Telégrafos"/>
    <s v="Envio de uma encomenda na modalidade SEDEX (com AR). Remetente: Prof. Dr. Luiz Carlos Camargo Miranda Nagamine. Destinatário:Dr. Ênio Lima Júnior. Rua Tânia Regina dos Santos, 36, Florianópolis, SC, CEP 88067-425 - (Nº.Objeto:OD701960459br)"/>
    <s v="Sim"/>
    <n v="34.01"/>
    <m/>
    <n v="34.01"/>
    <n v="0"/>
    <n v="1"/>
    <x v="0"/>
    <x v="2"/>
  </r>
  <r>
    <x v="7"/>
    <d v="2020-01-27T00:00:00"/>
    <n v="13315"/>
    <s v="FMT"/>
    <s v="(ECT) Empresa Brasileira de Correios e Telégrafos"/>
    <s v="Envio de uma correspondência na modalidade registrada e com AR. Remetente: Sandra Regina Ribeiro Rodrigues (Prof. Dr. Antonio Domingues dos Santos). Destinatário: CNPEM - Prof. Dr. Adalberto Fazzio (At. Sra. Elisabeth de Oliveira). Rua Giuseppe Máximo Scolfaro, 10.000. Bairro: Polo II de Alta Tecnologia. CEP 13083-970. Campinas, SP.- (Nº.Objeto:JU460433234br)"/>
    <s v="Sim"/>
    <n v="12.75"/>
    <m/>
    <n v="12.75"/>
    <n v="0"/>
    <n v="1"/>
    <x v="0"/>
    <x v="2"/>
  </r>
  <r>
    <x v="7"/>
    <d v="2020-02-13T00:00:00"/>
    <n v="13448"/>
    <s v="FMT"/>
    <s v="Almoxarifado"/>
    <s v="Requisição de Almoxarifado"/>
    <s v="Sim"/>
    <n v="376.4"/>
    <m/>
    <n v="376.4"/>
    <n v="0"/>
    <n v="2"/>
    <x v="1"/>
    <x v="2"/>
  </r>
  <r>
    <x v="7"/>
    <d v="2020-02-20T00:00:00"/>
    <n v="13435"/>
    <s v="FMT"/>
    <s v="(ECT) Empresa Brasileira de Correios e Telégrafos"/>
    <s v="Destinatário: Lydia Mair International Office at LMU Munich - Geschwister-Scholl-Platz (Alemanha)- 805539 - Munich/Germany Remetente: Prof. Dr. Julio Antonio Larrea Jiménez - (Nº.Objeto:EB127044422br)"/>
    <s v="Sim"/>
    <n v="200.7"/>
    <m/>
    <n v="200.7"/>
    <n v="0"/>
    <n v="2"/>
    <x v="1"/>
    <x v="2"/>
  </r>
  <r>
    <x v="7"/>
    <d v="2020-02-20T00:00:00"/>
    <n v="13489"/>
    <s v="FMT"/>
    <s v="(ECT) Empresa Brasileira de Correios e Telégrafos"/>
    <s v="Encaminhamento de uma correspondência na modalidade SEDEX-AR. Remetente: Profa. Marilia Junqueira Caldas. Destinatário: Fundação de Apoio à Física e à Química de São Carlos - FAFQ Endereço: Rua Princesa Isabel, 25 - Jardim Paraíso - CEP 13561-140, São Carlos - SP - A/C Fernanda/Priscila - (Nº.Objeto:DV777001151br)"/>
    <s v="Sim"/>
    <n v="17.75"/>
    <m/>
    <n v="17.75"/>
    <n v="0"/>
    <n v="2"/>
    <x v="1"/>
    <x v="2"/>
  </r>
  <r>
    <x v="7"/>
    <d v="2020-03-04T00:00:00"/>
    <n v="13540"/>
    <s v="FMT"/>
    <s v="(ECT) Empresa Brasileira de Correios e Telégrafos"/>
    <s v="Envio de uma correspondência na modalidade registrada e com AR. Remetente: Sandra Regina Ribeiro Rodrigues (Prof. Dr. Antonio Domingues dos Santos). Destinatário: CNPEM - Prof. Dr. Adalberto Fazzio (At. Sra. Elisabeth de Oliveira). Rua Giuseppe Máximo Scolfaro, 10.000. Bairro: Polo II de Alta Tecnologia. CEP 13083-970. Campinas, SP. - (Nº.Objeto:JU460439016br)"/>
    <s v="Sim"/>
    <n v="15.55"/>
    <m/>
    <n v="15.55"/>
    <n v="0"/>
    <n v="3"/>
    <x v="2"/>
    <x v="2"/>
  </r>
  <r>
    <x v="7"/>
    <d v="2020-03-09T00:00:00"/>
    <n v="13593"/>
    <s v="FMT"/>
    <s v="Almoxarifado"/>
    <s v="Requisição do Almoxarifado"/>
    <s v="Sim"/>
    <n v="328.26"/>
    <m/>
    <n v="328.26"/>
    <n v="0"/>
    <n v="3"/>
    <x v="2"/>
    <x v="2"/>
  </r>
  <r>
    <x v="7"/>
    <d v="2020-03-16T00:00:00"/>
    <n v="13628"/>
    <s v="FMT"/>
    <s v="(ECT) Empresa Brasileira de Correios e Telégrafos"/>
    <s v="SEDEX - CAPES - Setor Bancário Norte, Quadra 2, Bloco L, Lote 06, 2º andar - CEP. 70040-020 - DF - (Nº.Objeto:JU460435062br)"/>
    <s v="Sim"/>
    <n v="9.1999999999999993"/>
    <m/>
    <n v="9.1999999999999993"/>
    <n v="0"/>
    <n v="3"/>
    <x v="2"/>
    <x v="2"/>
  </r>
  <r>
    <x v="7"/>
    <d v="2020-05-15T00:00:00"/>
    <n v="13756"/>
    <s v="FMT"/>
    <s v="Almoxarifado"/>
    <s v="Requisição de Almoxarifado"/>
    <s v="Sim"/>
    <n v="142.07"/>
    <m/>
    <n v="142.07"/>
    <n v="0"/>
    <n v="5"/>
    <x v="8"/>
    <x v="2"/>
  </r>
  <r>
    <x v="7"/>
    <d v="2020-11-05T00:00:00"/>
    <n v="14123"/>
    <s v="FMT"/>
    <s v="Almoxarifado"/>
    <s v="Requisição de Almoxarifado"/>
    <s v="Sim"/>
    <n v="56.16"/>
    <m/>
    <n v="56.16"/>
    <n v="0"/>
    <n v="11"/>
    <x v="6"/>
    <x v="2"/>
  </r>
  <r>
    <x v="7"/>
    <d v="2020-11-05T00:00:00"/>
    <n v="14124"/>
    <s v="FMT"/>
    <s v="Almoxrifado"/>
    <s v="Requisição de Almoxarifado"/>
    <s v="Sim"/>
    <n v="0.06"/>
    <m/>
    <n v="0.06"/>
    <n v="0"/>
    <n v="11"/>
    <x v="6"/>
    <x v="2"/>
  </r>
  <r>
    <x v="7"/>
    <d v="2020-12-23T00:00:00"/>
    <n v="14235"/>
    <s v="FMT"/>
    <s v="Fechamento do exercício"/>
    <s v="Recolhimento fechamento do Exercício 2020"/>
    <s v="Sim"/>
    <n v="31111.51"/>
    <m/>
    <n v="31111.51"/>
    <n v="0"/>
    <n v="12"/>
    <x v="5"/>
    <x v="2"/>
  </r>
  <r>
    <x v="8"/>
    <d v="2020-02-21T00:00:00"/>
    <n v="13533"/>
    <s v="FEP"/>
    <s v="Crystal Viagens e Turismo e Eventos Ltda."/>
    <s v="pagamento de contrato de passagem aérea - Prof. Ewout Ter Harr - RC 88773."/>
    <s v="Sim"/>
    <n v="437.41"/>
    <m/>
    <n v="437.41"/>
    <n v="0"/>
    <n v="2"/>
    <x v="1"/>
    <x v="1"/>
  </r>
  <r>
    <x v="8"/>
    <d v="2020-09-30T00:00:00"/>
    <n v="14013"/>
    <s v="FEP"/>
    <s v="Itopro Instalação e Manutenção de Ar Condicionado"/>
    <s v="SERVICO DE MANUTENCAO EM EQUIPAMENTO CONDICIONADOR DE AR - NE 03521338/2020 - Grupo 404 - Projetos Especiais - Grad"/>
    <s v="Sim"/>
    <n v="400"/>
    <m/>
    <n v="400"/>
    <n v="0"/>
    <n v="9"/>
    <x v="4"/>
    <x v="1"/>
  </r>
  <r>
    <x v="9"/>
    <d v="2020-01-17T00:00:00"/>
    <n v="13285"/>
    <s v="FEP"/>
    <s v="Fuad Daher Saad"/>
    <s v="Aquisição de produtos para montar experimentos Show de Física."/>
    <s v="Sim"/>
    <n v="1696.89"/>
    <m/>
    <n v="1696.89"/>
    <n v="0"/>
    <n v="1"/>
    <x v="0"/>
    <x v="0"/>
  </r>
  <r>
    <x v="9"/>
    <d v="2020-02-13T00:00:00"/>
    <n v="13490"/>
    <s v="FEP"/>
    <s v="Fuad Daher Saad"/>
    <s v="Reembolso para o Prof. Fuad Daher Saad, referente à compra imediata de diversos materiais, conforme notas fiscais, para utilização na confecção de experimentos junto ao Laboratório de Demonstrações deste Instituto."/>
    <s v="Sim"/>
    <n v="3021.36"/>
    <m/>
    <n v="3021.36"/>
    <n v="0"/>
    <n v="2"/>
    <x v="1"/>
    <x v="0"/>
  </r>
  <r>
    <x v="9"/>
    <d v="2020-02-21T00:00:00"/>
    <n v="13523"/>
    <s v="FEP"/>
    <s v="Fuad Daher Saad"/>
    <s v="Reembolso para o Prof. Fuad Daher Saad, referente à compra imediata de diversos materiais, conforme notas fiscais, para utilização na secretaria do Show de Física deste Instituto."/>
    <s v="Sim"/>
    <n v="860.76"/>
    <m/>
    <n v="860.76"/>
    <n v="0"/>
    <n v="2"/>
    <x v="1"/>
    <x v="0"/>
  </r>
  <r>
    <x v="9"/>
    <d v="2020-03-19T00:00:00"/>
    <n v="13668"/>
    <s v="FEP"/>
    <s v="Fuad Daher Saad"/>
    <s v="Reembolso para o Prof. Fuad Daher Saad, referente à compra imediata de diversos materiais, conforme notas fiscais, para utilização na confecção de experimentos junto ao Laboratório de Demonstrações deste Instituto."/>
    <s v="Sim"/>
    <n v="2393.6999999999998"/>
    <m/>
    <n v="2393.6999999999998"/>
    <n v="0"/>
    <n v="3"/>
    <x v="2"/>
    <x v="0"/>
  </r>
  <r>
    <x v="10"/>
    <d v="2020-03-20T00:00:00"/>
    <n v="13683"/>
    <s v="FAP"/>
    <s v="Fernando Gonçalves Morais"/>
    <s v="Pgto Diária N° 202000030 - Destino: La Paz/-Bolívia Convênio: 0 Saida Prevista: 04/02/2020 - 00:01 Término Prevista: 08/02/2020 - 23:59 Diárias Internacionais: 5 - Finalidade da Diária Ir à estação Chacaltaya, Bolívia de 3 a 8 de fevereiro de 2020 para Calibrar o Instrumento do IFUSP, Aerosol Chemical Speciator Monitor (ACSM, Aerodyne Res. Inc.,). Complemento do valor nas GOs 13682 e 13684 Valor total = R$ 6.223,88"/>
    <s v="Sim"/>
    <n v="557.13"/>
    <m/>
    <n v="557.13"/>
    <n v="0"/>
    <n v="3"/>
    <x v="2"/>
    <x v="1"/>
  </r>
  <r>
    <x v="11"/>
    <d v="2020-01-21T00:00:00"/>
    <n v="13309"/>
    <s v="FNC"/>
    <s v="Antonio Ferreira da Silva"/>
    <s v="Professor visitante da Universidade Federal da Bahia a fim de colaborar com o Prof. José F. D. Chubaci De 01/02/2020 a 31/01/2021 - Processo: 19.1.971.43.0"/>
    <s v="Sim"/>
    <n v="197454.84"/>
    <m/>
    <n v="197454.84"/>
    <n v="0"/>
    <n v="1"/>
    <x v="0"/>
    <x v="1"/>
  </r>
  <r>
    <x v="11"/>
    <d v="2020-02-05T00:00:00"/>
    <n v="13412"/>
    <s v="FNC"/>
    <s v="Crystal Viagens"/>
    <s v="Referente a compra de passagem aérea em nome de Prof. Antônio Ferreira da Silva."/>
    <s v="Sim"/>
    <n v="1321.66"/>
    <m/>
    <n v="1321.66"/>
    <n v="0"/>
    <n v="2"/>
    <x v="1"/>
    <x v="1"/>
  </r>
  <r>
    <x v="12"/>
    <d v="2020-02-27T00:00:00"/>
    <n v="13539"/>
    <s v="FAP"/>
    <s v="Refrishopping Comércio e Serviços em Refrigeração"/>
    <s v="Conserto de ar condicionado, instalado no LAMFI (patrimônio 043-22725)."/>
    <s v="Sim"/>
    <n v="600"/>
    <m/>
    <n v="600"/>
    <n v="0"/>
    <n v="2"/>
    <x v="1"/>
    <x v="1"/>
  </r>
  <r>
    <x v="13"/>
    <d v="2020-01-24T00:00:00"/>
    <n v="13331"/>
    <s v="FMT"/>
    <s v="Transposição interna"/>
    <s v="Transferido para RI - Convênio Vencido - GC 3036"/>
    <s v="Sim"/>
    <n v="18128.07"/>
    <m/>
    <n v="18128.07"/>
    <n v="0"/>
    <n v="1"/>
    <x v="0"/>
    <x v="0"/>
  </r>
  <r>
    <x v="14"/>
    <d v="2020-01-08T00:00:00"/>
    <n v="13248"/>
    <s v="FAP"/>
    <s v="(ECT) Empresa Brasileira de Correios e Telégrafos"/>
    <s v="Envio de SEDEX, a pedido do Prof. Henrique Barbosa para Prof. Cleo Quaresma - Anannindema, PA (CEP 67033-000) - (Nº.Objeto:OD702070405br)"/>
    <s v="Sim"/>
    <n v="48.5"/>
    <m/>
    <n v="48.5"/>
    <n v="0"/>
    <n v="1"/>
    <x v="0"/>
    <x v="2"/>
  </r>
  <r>
    <x v="14"/>
    <d v="2020-01-13T00:00:00"/>
    <n v="13258"/>
    <s v="FAP"/>
    <s v="(ECT) Empresa Brasileira de Correios e Telégrafos"/>
    <s v="Sedex a pedido do Prof.Iberê Caldas para FAPESP (05468-901) - (Objeto:OD701960462br)"/>
    <s v="Sim"/>
    <n v="15.9"/>
    <m/>
    <n v="15.9"/>
    <n v="0"/>
    <n v="1"/>
    <x v="0"/>
    <x v="2"/>
  </r>
  <r>
    <x v="14"/>
    <d v="2020-01-22T00:00:00"/>
    <n v="13286"/>
    <s v="FAP"/>
    <s v="(ECT) Empresa Brasileira de Correios e Telégrafos"/>
    <s v="Envio de correspondência via SEDEX, a pedido do Prof.Paulo Artaxo, para UFMT - 78060-900- Cuiabá, MT - (Nº.Objeto:OD363304678br)"/>
    <s v="Sim"/>
    <n v="109.29"/>
    <m/>
    <n v="109.29"/>
    <n v="0"/>
    <n v="1"/>
    <x v="0"/>
    <x v="2"/>
  </r>
  <r>
    <x v="14"/>
    <d v="2020-01-22T00:00:00"/>
    <n v="13296"/>
    <s v="FAP"/>
    <s v="(ECT) Empresa Brasileira de Correios e Telégrafos"/>
    <s v="Sedex, a pedido do Prof. Henrique Barbosa, para Sra. ALessandra Lobão - CGPDI - 12630-000 Cachoeira Paulista, SP - (Nº.Objeto:OD363306444br)"/>
    <s v="Sim"/>
    <n v="17.75"/>
    <m/>
    <n v="17.75"/>
    <n v="0"/>
    <n v="1"/>
    <x v="0"/>
    <x v="2"/>
  </r>
  <r>
    <x v="14"/>
    <d v="2020-01-31T00:00:00"/>
    <n v="13326"/>
    <s v="FAP"/>
    <s v="(ECT) Empresa Brasileira de Correios e Telégrafos"/>
    <s v="EMS, a pedido do Prof. Henrique Barbosa para Prof. Boris Barja Gonzalez - 6210427 - Punta Arenas, Chile. - (Nº.Objeto:EB127045365br)"/>
    <s v="Sim"/>
    <n v="134"/>
    <m/>
    <n v="134"/>
    <n v="0"/>
    <n v="1"/>
    <x v="0"/>
    <x v="2"/>
  </r>
  <r>
    <x v="14"/>
    <d v="2020-02-07T00:00:00"/>
    <n v="13416"/>
    <s v="FAP"/>
    <s v="(ECT) Empresa Brasileira de Correios e Telégrafos"/>
    <s v="SEDEX a pedido do Prof. José Helder Facundo Severo para FAPESP - 05468-901 - São Paulo, SP - (Nº.Objeto:OD701440419br)"/>
    <s v="Sim"/>
    <n v="9.2899999999999991"/>
    <m/>
    <n v="9.2899999999999991"/>
    <n v="0"/>
    <n v="2"/>
    <x v="1"/>
    <x v="2"/>
  </r>
  <r>
    <x v="14"/>
    <d v="2020-02-13T00:00:00"/>
    <n v="13472"/>
    <s v="FAP"/>
    <s v="Almoxarifado"/>
    <s v="Requisição de Almoxarifado"/>
    <s v="Sim"/>
    <n v="264.99"/>
    <m/>
    <n v="264.99"/>
    <n v="0"/>
    <n v="2"/>
    <x v="1"/>
    <x v="2"/>
  </r>
  <r>
    <x v="14"/>
    <d v="2020-02-19T00:00:00"/>
    <n v="13409"/>
    <s v="FAP"/>
    <s v="Valdemir Elias da Silva"/>
    <s v="Reembolso ao funcionário Valdemir Elias da Silva, pelo pagamento do Cupom Fiscal 2324, Oswaldo Ricardo da Silva Junior, referente compra de uma bomba, em caráter emergencial, para uso imediato no tanque existente no Ed. Basílio Jafet. Esse equipamento será pago pelos departamentos FEP e FAP em iguais proporções."/>
    <s v="Sim"/>
    <n v="180"/>
    <m/>
    <n v="180"/>
    <n v="0"/>
    <n v="2"/>
    <x v="1"/>
    <x v="2"/>
  </r>
  <r>
    <x v="14"/>
    <d v="2020-02-28T00:00:00"/>
    <n v="13541"/>
    <s v="FAP"/>
    <s v="Elza da Silva"/>
    <s v="Itens para a Reunião de Conselho DFAP"/>
    <s v="Sim"/>
    <n v="57.94"/>
    <m/>
    <n v="57.94"/>
    <n v="0"/>
    <n v="2"/>
    <x v="1"/>
    <x v="2"/>
  </r>
  <r>
    <x v="14"/>
    <d v="2020-03-06T00:00:00"/>
    <n v="13583"/>
    <s v="FAP"/>
    <s v="(ECT) Empresa Brasileira de Correios e Telégrafos"/>
    <s v="a A pedido do Profº Iberê L. Caldas envio de Carta registrada para CAPES - Brasília/DF cep:70040-020 - (Nº.Objeto:JU460435062br)"/>
    <s v="Sim"/>
    <n v="9.1999999999999993"/>
    <m/>
    <n v="9.1999999999999993"/>
    <n v="0"/>
    <n v="3"/>
    <x v="2"/>
    <x v="2"/>
  </r>
  <r>
    <x v="14"/>
    <d v="2020-03-09T00:00:00"/>
    <n v="13604"/>
    <s v="FAP"/>
    <s v="P.R.A.PISOS, RASPAGEM E APLICAÇÃO"/>
    <s v="Conserto emergencial do piso da sala 224A/BJ (raspagem, reposição de tacos danificados, aplicação de cascolac). Realocação de docentes DFAP com futuras contratações."/>
    <s v="Sim"/>
    <n v="1500"/>
    <m/>
    <n v="1500"/>
    <n v="0"/>
    <n v="3"/>
    <x v="2"/>
    <x v="2"/>
  </r>
  <r>
    <x v="14"/>
    <d v="2020-03-09T00:00:00"/>
    <n v="13608"/>
    <s v="FAP"/>
    <s v="Almoxarifado"/>
    <s v="Requisição do Almoxarifado"/>
    <s v="Sim"/>
    <n v="106.3"/>
    <m/>
    <n v="106.3"/>
    <n v="0"/>
    <n v="3"/>
    <x v="2"/>
    <x v="2"/>
  </r>
  <r>
    <x v="14"/>
    <d v="2020-03-09T00:00:00"/>
    <n v="13619"/>
    <s v="FAP"/>
    <s v="Almoxarifado"/>
    <s v="Requisição do Almoxarifado"/>
    <s v="Sim"/>
    <n v="39.86"/>
    <m/>
    <n v="39.86"/>
    <n v="0"/>
    <n v="3"/>
    <x v="2"/>
    <x v="2"/>
  </r>
  <r>
    <x v="14"/>
    <d v="2020-03-09T00:00:00"/>
    <n v="13620"/>
    <s v="FAP"/>
    <s v="Almoxarifado"/>
    <s v="Requisição do Almoxarifado"/>
    <s v="Sim"/>
    <n v="120.44"/>
    <m/>
    <n v="120.44"/>
    <n v="0"/>
    <n v="3"/>
    <x v="2"/>
    <x v="2"/>
  </r>
  <r>
    <x v="14"/>
    <d v="2020-03-09T00:00:00"/>
    <n v="13621"/>
    <s v="FAP"/>
    <s v="Almoxarifado"/>
    <s v="Requisição do Almoxarifado"/>
    <s v="Sim"/>
    <n v="70.36"/>
    <m/>
    <n v="70.36"/>
    <n v="0"/>
    <n v="3"/>
    <x v="2"/>
    <x v="2"/>
  </r>
  <r>
    <x v="14"/>
    <d v="2020-03-09T00:00:00"/>
    <n v="13622"/>
    <s v="FAP"/>
    <s v="Almoxarifado"/>
    <s v="Requisição do Almoxarifado"/>
    <s v="Sim"/>
    <n v="240.87"/>
    <m/>
    <n v="240.87"/>
    <n v="0"/>
    <n v="3"/>
    <x v="2"/>
    <x v="2"/>
  </r>
  <r>
    <x v="14"/>
    <d v="2020-03-09T00:00:00"/>
    <n v="13623"/>
    <s v="FAP"/>
    <s v="Almoxarifado"/>
    <s v="Requisição do Almoxarifado"/>
    <s v="Sim"/>
    <n v="1.5"/>
    <m/>
    <n v="1.5"/>
    <n v="0"/>
    <n v="3"/>
    <x v="2"/>
    <x v="2"/>
  </r>
  <r>
    <x v="14"/>
    <d v="2020-03-13T00:00:00"/>
    <n v="13644"/>
    <s v="FAP"/>
    <s v="Ricardo Ichiwaki"/>
    <s v="Aquisição de 02 &quot;Limpa Contato&quot;, para uso no DFAP."/>
    <s v="Sim"/>
    <n v="25.56"/>
    <m/>
    <n v="25.56"/>
    <n v="0"/>
    <n v="3"/>
    <x v="2"/>
    <x v="2"/>
  </r>
  <r>
    <x v="14"/>
    <d v="2020-03-23T00:00:00"/>
    <n v="13685"/>
    <s v="FAP"/>
    <s v="CORREIOS"/>
    <s v="Correspondência registrada, solicitada pelo Profº Alexandre Correia, p/ o Centro Polar e Climático/Porto Alegre/RS."/>
    <s v="Não"/>
    <n v="0"/>
    <m/>
    <n v="0"/>
    <n v="0"/>
    <n v="3"/>
    <x v="2"/>
    <x v="2"/>
  </r>
  <r>
    <x v="14"/>
    <d v="2020-05-15T00:00:00"/>
    <n v="13755"/>
    <s v="FAP"/>
    <s v="Almoxarifado"/>
    <s v="Requisição de Almoxarifado"/>
    <s v="Sim"/>
    <n v="15.6"/>
    <m/>
    <n v="15.6"/>
    <n v="0"/>
    <n v="5"/>
    <x v="8"/>
    <x v="2"/>
  </r>
  <r>
    <x v="14"/>
    <d v="2020-06-02T00:00:00"/>
    <n v="13781"/>
    <s v="FAP"/>
    <s v="Indumed Com. de Import. e Export. de Prod. Medicos"/>
    <s v="ADiantamento - Aquisição de Eletrodo Adulto (peça única) com sensor de RCP para uso imediato do laboratorios de filmes Finos do DEpto. FAP - Profa. Maria Cecília Salvadori."/>
    <s v="Sim"/>
    <n v="2076"/>
    <m/>
    <n v="2076"/>
    <n v="0"/>
    <n v="6"/>
    <x v="3"/>
    <x v="2"/>
  </r>
  <r>
    <x v="14"/>
    <d v="2020-07-08T00:00:00"/>
    <n v="13831"/>
    <s v="FAP"/>
    <s v="Naty Flex Comércio de Móveis para Escritório Eire"/>
    <s v="Aquisição de cadeiras para o Departamento de Física Aplicada - Processo 20.1.00206.43.3 - NE 2457911 e NE 2457920"/>
    <s v="Sim"/>
    <n v="3029"/>
    <m/>
    <n v="3029"/>
    <n v="0"/>
    <n v="7"/>
    <x v="9"/>
    <x v="2"/>
  </r>
  <r>
    <x v="14"/>
    <d v="2020-07-10T00:00:00"/>
    <n v="13835"/>
    <s v="FAP"/>
    <s v="A.H.D GONÇALVES COMERCIAL"/>
    <s v="Aquisição emergencial de 04 memória 08GB DDR3 1600 DESK, para melhorias em micros do DFAP. Nota Fiscal 1955 de 10/julho/20."/>
    <s v="Sim"/>
    <n v="1060"/>
    <m/>
    <n v="1060"/>
    <n v="0"/>
    <n v="7"/>
    <x v="9"/>
    <x v="2"/>
  </r>
  <r>
    <x v="14"/>
    <d v="2020-07-13T00:00:00"/>
    <n v="13836"/>
    <s v="FAP"/>
    <s v="Bite &amp; Byte Com. e Assessoria de Informática"/>
    <s v="Compra emergencial de 03 HD SSD 480 Gb Adata ASU630SS-480GQ-R, para rotinas do DFAP."/>
    <s v="Sim"/>
    <n v="1458"/>
    <m/>
    <n v="1458"/>
    <n v="0"/>
    <n v="7"/>
    <x v="9"/>
    <x v="2"/>
  </r>
  <r>
    <x v="14"/>
    <d v="2020-07-25T00:00:00"/>
    <n v="13878"/>
    <s v="FAP"/>
    <s v="JOSÉ ROBERTO DOS SANTOS - CHAVEIRO"/>
    <s v="Conserto emergencial da fechadura da sala 3052/Laboratório - Ala II - Sala da Profª Valéria S. Dias."/>
    <s v="Sim"/>
    <n v="30"/>
    <m/>
    <n v="30"/>
    <n v="0"/>
    <n v="7"/>
    <x v="9"/>
    <x v="2"/>
  </r>
  <r>
    <x v="14"/>
    <d v="2020-09-30T00:00:00"/>
    <n v="14017"/>
    <s v="FAP"/>
    <s v="Transposição interna"/>
    <s v="Ref. SERVIÇO DE INSTALACAO/MONTAGEM EQUIPAMENTO CONDICIONADOR DE AR - NE 03521354/2020 - Desp. Manut. Predial - Contrapartida GO 14016 e GC 3190."/>
    <s v="Sim"/>
    <n v="1600"/>
    <m/>
    <n v="1600"/>
    <n v="0"/>
    <n v="9"/>
    <x v="4"/>
    <x v="2"/>
  </r>
  <r>
    <x v="14"/>
    <d v="2020-09-30T00:00:00"/>
    <n v="14018"/>
    <s v="FAP"/>
    <s v="Itopro Instalação e Manutenção de Ar Condicionado"/>
    <s v="Aquisição CONDICIONADOR DE AR NE 03521362/2020 - Processo: 20.1.00275.43.5"/>
    <s v="Sim"/>
    <n v="3280"/>
    <m/>
    <n v="3280"/>
    <n v="0"/>
    <n v="9"/>
    <x v="4"/>
    <x v="2"/>
  </r>
  <r>
    <x v="14"/>
    <d v="2020-10-08T00:00:00"/>
    <n v="14031"/>
    <s v="FAP"/>
    <s v="ITOPRO Instalacao e Manutencao de Ar Condicionado"/>
    <s v="NE.03601498 - Conserto de aparelho de ar condicionado da sala do Prof. Ricardo Galvão - RC 123374 - DC 150215."/>
    <s v="Sim"/>
    <n v="998"/>
    <m/>
    <n v="998"/>
    <n v="0"/>
    <n v="10"/>
    <x v="11"/>
    <x v="2"/>
  </r>
  <r>
    <x v="14"/>
    <d v="2020-10-28T00:00:00"/>
    <n v="14110"/>
    <s v="FAP"/>
    <s v="Transposição interna"/>
    <s v="Remanejamento N° 2020 50397761 - Complemento de valor de informática para Aquisição Notebook - NOTA DE EMPENHO 3621421/2020 - GC 3209"/>
    <s v="Sim"/>
    <n v="1439.46"/>
    <m/>
    <n v="1439.46"/>
    <n v="0"/>
    <n v="10"/>
    <x v="11"/>
    <x v="2"/>
  </r>
  <r>
    <x v="14"/>
    <d v="2020-11-05T00:00:00"/>
    <n v="14127"/>
    <s v="FAP"/>
    <s v="Almoxarifado"/>
    <s v="Requisição de Almoxarifado"/>
    <s v="Sim"/>
    <n v="11.08"/>
    <m/>
    <n v="11.08"/>
    <n v="0"/>
    <n v="11"/>
    <x v="6"/>
    <x v="2"/>
  </r>
  <r>
    <x v="14"/>
    <d v="2020-11-05T00:00:00"/>
    <n v="14137"/>
    <s v="FAP"/>
    <s v="Almoxarifado"/>
    <s v="Requisição de Almoxarifado"/>
    <s v="Sim"/>
    <n v="8.7799999999999994"/>
    <m/>
    <n v="8.7799999999999994"/>
    <n v="0"/>
    <n v="11"/>
    <x v="6"/>
    <x v="2"/>
  </r>
  <r>
    <x v="14"/>
    <d v="2020-11-05T00:00:00"/>
    <n v="14142"/>
    <s v="FAP"/>
    <s v="Almoxarifado"/>
    <s v="Requisição de Almoxarifado"/>
    <s v="Sim"/>
    <n v="120.44"/>
    <m/>
    <n v="120.44"/>
    <n v="0"/>
    <n v="11"/>
    <x v="6"/>
    <x v="2"/>
  </r>
  <r>
    <x v="14"/>
    <d v="2020-11-05T00:00:00"/>
    <n v="14143"/>
    <s v="FAP"/>
    <s v="Almoxarifado"/>
    <s v="Requisição de Almoxarifado"/>
    <s v="Sim"/>
    <n v="22.97"/>
    <m/>
    <n v="22.97"/>
    <n v="0"/>
    <n v="11"/>
    <x v="6"/>
    <x v="2"/>
  </r>
  <r>
    <x v="14"/>
    <d v="2020-11-12T00:00:00"/>
    <n v="14100"/>
    <s v="FAP"/>
    <s v="(ECT) Empresa Brasileira de Correios e Telégrafos"/>
    <s v="Envio de Prestação de Contas à FAPESP cep: 05468-901 - do Profº Iberê L. Caldas (registrada).(N.Objeto:OD786264615br)"/>
    <s v="Sim"/>
    <n v="10.91"/>
    <m/>
    <n v="10.91"/>
    <n v="0"/>
    <n v="11"/>
    <x v="6"/>
    <x v="2"/>
  </r>
  <r>
    <x v="14"/>
    <d v="2020-11-24T00:00:00"/>
    <n v="14172"/>
    <s v="FAP"/>
    <s v="(ECT) Empresa Brasileira de Correios e Telégrafos"/>
    <s v="Carta registrada à FAPESP - Prestação de Contas Projeto 2014/20107-7 (Profª ROSANGELA ITRI) - (Nº.Objeto:OD786285394br)"/>
    <s v="Sim"/>
    <n v="10.91"/>
    <m/>
    <n v="10.91"/>
    <n v="0"/>
    <n v="11"/>
    <x v="6"/>
    <x v="2"/>
  </r>
  <r>
    <x v="14"/>
    <d v="2020-12-23T00:00:00"/>
    <n v="14231"/>
    <s v="FAP"/>
    <s v="Fechamento do exercício"/>
    <s v="Recolhimento fechamento do Exercício 2020"/>
    <s v="Sim"/>
    <n v="7158.82"/>
    <m/>
    <n v="7158.82"/>
    <n v="0"/>
    <n v="12"/>
    <x v="5"/>
    <x v="2"/>
  </r>
  <r>
    <x v="15"/>
    <d v="2020-03-27T00:00:00"/>
    <n v="13692"/>
    <s v="FNC"/>
    <s v="Marcia de Almeida Rizzutto"/>
    <s v="Pgto Diária N° 201900149 - Destino: Ribeirão Preto/SP-Brasil - Saída Prevista: 05/11/2019 - 6:00 - Término Prevista: 06/11/2019 - 13:00 Diárias Nacionais: Completa - Finalidade da Diária: participar da XVIII Semana de Física da FFCLRP/USP"/>
    <s v="Sim"/>
    <n v="397.95"/>
    <m/>
    <n v="397.95"/>
    <n v="0"/>
    <n v="3"/>
    <x v="2"/>
    <x v="1"/>
  </r>
  <r>
    <x v="16"/>
    <d v="2020-01-17T00:00:00"/>
    <n v="13284"/>
    <s v="FNC"/>
    <s v="Sec Figueiredo Ltda EPP"/>
    <s v="Serviço de despacho aduaneiro referente a NE.05160826 - aquisição de bomba de alto vácuo turbomolecular - RC 164882 - DC 82886 - importação. Processo: 19.1.00261.43.2 - NE 119792/2020"/>
    <s v="Sim"/>
    <n v="5600.57"/>
    <m/>
    <n v="5600.57"/>
    <n v="0"/>
    <n v="1"/>
    <x v="0"/>
    <x v="0"/>
  </r>
  <r>
    <x v="16"/>
    <d v="2020-03-06T00:00:00"/>
    <n v="13586"/>
    <s v="FNC"/>
    <s v="Veeco Process Equipment Inc"/>
    <s v="Pagamento indenizatório referente a serviços de manutenção em peça enviada à fabricante para testes e reparos Serviço de manutenção de fonte Iônica - importação NE 929050 - Processo: 19.1.983.43.8"/>
    <s v="Sim"/>
    <n v="23580"/>
    <m/>
    <n v="23580"/>
    <n v="0"/>
    <n v="3"/>
    <x v="2"/>
    <x v="0"/>
  </r>
  <r>
    <x v="16"/>
    <d v="2020-04-13T00:00:00"/>
    <n v="13707"/>
    <s v="FNC"/>
    <s v="Banco do Brasil"/>
    <s v="NE.01390457 - Pagamento indenizatório referente a serviço de manutenção em peça enviada à fabricante para teste e reparos."/>
    <s v="Sim"/>
    <n v="10"/>
    <m/>
    <n v="10"/>
    <n v="0"/>
    <n v="4"/>
    <x v="7"/>
    <x v="0"/>
  </r>
  <r>
    <x v="16"/>
    <d v="2020-06-02T00:00:00"/>
    <n v="13783"/>
    <s v="FNC"/>
    <s v="Sec Figueiredo Ltda EPP"/>
    <s v="NE 2011638/2020 complementar a NE 971320/2019 - referente a liberação de equipamento na Aduana - Processo: 18.1.880.43.3"/>
    <s v="Sim"/>
    <n v="1578.19"/>
    <m/>
    <n v="1578.19"/>
    <n v="0"/>
    <n v="6"/>
    <x v="3"/>
    <x v="0"/>
  </r>
  <r>
    <x v="16"/>
    <d v="2020-06-19T00:00:00"/>
    <n v="13806"/>
    <s v="FNC"/>
    <s v="Edwards Vaccum"/>
    <s v="NE 2192993 / 2020 - Referente ao Complemento da NE 5160826/2019 - GO 12077 / 2019 - devido variação cambial - aquisição de bomba de alto vácuo turbomolecular - RC 164882 - DC 82886 - importação."/>
    <s v="Sim"/>
    <n v="9165.4699999999993"/>
    <m/>
    <n v="9165.4699999999993"/>
    <n v="0"/>
    <n v="6"/>
    <x v="3"/>
    <x v="0"/>
  </r>
  <r>
    <x v="16"/>
    <d v="2020-06-19T00:00:00"/>
    <n v="13807"/>
    <s v="FNC"/>
    <s v="Banco do Brasil"/>
    <s v="NE 02193230/2020 - Pagamento de despesas e tarifas de importação ref. DC 82886/2019 - NE 5160826/2019 e NE 2192993/2020 - Ref. GO 13806"/>
    <s v="Sim"/>
    <n v="663.67"/>
    <m/>
    <n v="663.67"/>
    <n v="0"/>
    <n v="6"/>
    <x v="3"/>
    <x v="0"/>
  </r>
  <r>
    <x v="16"/>
    <d v="2020-11-06T00:00:00"/>
    <n v="14145"/>
    <s v="FNC"/>
    <s v="HORIBA INSTRUMENTS BRASIL LTDA"/>
    <s v="NE.04060180 - Serviço de manutenção espectrofluorímetro - DC 176001/2020 - Despesa lançada na Manutenção Predial GO 14144 Contrapartida GC 3219"/>
    <s v="Sim"/>
    <n v="2700"/>
    <m/>
    <n v="2700"/>
    <n v="0"/>
    <n v="11"/>
    <x v="6"/>
    <x v="0"/>
  </r>
  <r>
    <x v="16"/>
    <d v="2020-11-06T00:00:00"/>
    <n v="14147"/>
    <s v="FNC"/>
    <s v="Edwards Vaccum"/>
    <s v="NE.04059972 / 04059980 - Serviço de manutenção de bomba de vácuo tipo scroll XDS35l com substituição dos acessórios de vedação e passagem de ar (bellows). - Prof. Chubaci - Contrapartida - GO 14146 e GC 3220"/>
    <s v="Sim"/>
    <n v="17200"/>
    <m/>
    <n v="17200"/>
    <n v="0"/>
    <n v="11"/>
    <x v="6"/>
    <x v="0"/>
  </r>
  <r>
    <x v="17"/>
    <m/>
    <n v="14007"/>
    <s v="FGE"/>
    <s v="Mikiya Muramatsu"/>
    <s v="Aquisição de produtos, para uso imediato na confecção de experimentos, em conjunto com a Sra.Profa.Dra.Valeria de Marco, da Geografia - USP, cujo projeto é com 5 escolas da Barra do Turvo -SP, no programa &quot;Aprender na Comunidade&quot;, em colaboração na parte de Ensino de Ciências na construção de lunetas com cano de PVC.( lentes e canos PVC)."/>
    <s v="Sim"/>
    <n v="1027.6300000000001"/>
    <m/>
    <n v="1027.6300000000001"/>
    <n v="0"/>
    <n v="1"/>
    <x v="0"/>
    <x v="1"/>
  </r>
  <r>
    <x v="17"/>
    <m/>
    <n v="14026"/>
    <s v="FGE"/>
    <s v="Dioptro Óptica de Precisão Ltda - ME"/>
    <s v="Aquisição de Lentes, para uso imediato na confecção de experimentos, em conjunto com a Sra.Profa.Dra.Valeria de Marco, da Geografia - USP, cujo projeto é com 5 escolas da Barra do Turvo -SP, no programa &quot;Aprender na Comunidade&quot;, em colaboração na parte de Ensino de Ciências na construção de lunetas com cano de PVC.( lentes e canos PVC)."/>
    <s v="Sim"/>
    <n v="1344"/>
    <m/>
    <n v="1344"/>
    <n v="0"/>
    <n v="1"/>
    <x v="0"/>
    <x v="1"/>
  </r>
  <r>
    <x v="17"/>
    <m/>
    <n v="14045"/>
    <s v="FGE"/>
    <s v="Mikiya Muramatsu"/>
    <s v="Aquisição de cartucho de toner e papel sulfite para uso imediato na confecção de experimentos, em conjunto com a Sra.Profa.Dra.Valeria de Marco, da Geografia - USP, cujo projeto é com 5 escolas da Barra do Turvo -SP, no programa &quot;Aprender na Comunidade&quot;, em colaboração na parte de Ensino de Ciências."/>
    <s v="Sim"/>
    <n v="301.7"/>
    <m/>
    <n v="301.7"/>
    <n v="0"/>
    <n v="1"/>
    <x v="0"/>
    <x v="1"/>
  </r>
  <r>
    <x v="17"/>
    <d v="2020-10-13T00:00:00"/>
    <n v="14047"/>
    <s v="FGE"/>
    <s v="Reitoria"/>
    <s v="Grupo 4040 - Remanejamento N° 2020 50370162 - Devolução de saldo não gasto ref. o Remanejamento 50347225 / 2020"/>
    <s v="Sim"/>
    <n v="26.67"/>
    <m/>
    <n v="26.67"/>
    <n v="0"/>
    <n v="10"/>
    <x v="11"/>
    <x v="1"/>
  </r>
  <r>
    <x v="18"/>
    <m/>
    <n v="13495"/>
    <s v="FNC"/>
    <s v="Queller Informática e Com. Ltda"/>
    <s v="Aquisição de uma bateria para No Break de uso da secretaria do FNC, conforme DANFE 1531 - do fornecedor em anexo."/>
    <s v="Sim"/>
    <n v="115"/>
    <m/>
    <n v="115"/>
    <n v="0"/>
    <n v="1"/>
    <x v="0"/>
    <x v="2"/>
  </r>
  <r>
    <x v="18"/>
    <m/>
    <n v="13648"/>
    <s v="FNC"/>
    <s v="Anelk Com. de Papeis e Plásticos Ind. Ltda."/>
    <s v="Aquisição de lençol guarnital a ser utilizado na confecção de guarnições e diversos para o Lab. Pelletron"/>
    <s v="Sim"/>
    <n v="200"/>
    <m/>
    <n v="200"/>
    <n v="0"/>
    <n v="1"/>
    <x v="0"/>
    <x v="2"/>
  </r>
  <r>
    <x v="18"/>
    <m/>
    <n v="13985"/>
    <s v="FNC"/>
    <s v="Antonio Carlos Tromba"/>
    <s v="Reembolso de despesas referente à confecção de cópia de chaves do laboratório de alvos, do Departamento de Física Nuclear."/>
    <s v="Sim"/>
    <n v="10"/>
    <m/>
    <n v="10"/>
    <n v="0"/>
    <n v="1"/>
    <x v="0"/>
    <x v="2"/>
  </r>
  <r>
    <x v="18"/>
    <m/>
    <n v="14102"/>
    <s v="FNC"/>
    <s v="Antonio Aparecido de Souza - ME"/>
    <s v="Despesas com serviço de chaveiro (troca de segredos e copias de chaves), conforme comprovante anexo."/>
    <s v="Sim"/>
    <n v="156"/>
    <m/>
    <n v="156"/>
    <n v="0"/>
    <n v="1"/>
    <x v="0"/>
    <x v="2"/>
  </r>
  <r>
    <x v="18"/>
    <m/>
    <n v="14226"/>
    <s v="FNC"/>
    <s v="Dmitri M. Guitman"/>
    <s v="Correspondencia SEDEX para FAPESP: Rua nPio XI, 1500"/>
    <s v="Sim"/>
    <n v="1"/>
    <m/>
    <n v="1"/>
    <n v="0"/>
    <n v="1"/>
    <x v="0"/>
    <x v="2"/>
  </r>
  <r>
    <x v="18"/>
    <d v="2020-01-08T00:00:00"/>
    <n v="13246"/>
    <s v="FNC"/>
    <s v="(ECT) Empresa Brasileira de Correios e Telégrafos"/>
    <s v="Enviar sedex para: Prof. Dr. Francisco C.A da Silva CASEC - Inst. de Radiologia e Dosimetria - IRD Av. Salvador Allende, S/Nº - Barra da Tijuca CEP. 22783-127 - Rio de janeiro - RJ - (Nº.Objeto:OD702070388br)"/>
    <s v="Sim"/>
    <n v="26.94"/>
    <m/>
    <n v="26.94"/>
    <n v="0"/>
    <n v="1"/>
    <x v="0"/>
    <x v="2"/>
  </r>
  <r>
    <x v="18"/>
    <d v="2020-01-08T00:00:00"/>
    <n v="13247"/>
    <s v="FNC"/>
    <s v="(ECT) Empresa Brasileira de Correios e Telégrafos"/>
    <s v="Envio de SEDEX para: Prof. Dr. Roberto Meigikos UFF - Universidade Federal Fluminense Av. General Milton Tavares de Souza, S/Nº Gragoatá - Niteroi - Rio de Janeiro CEP . 24210-346 - (NºObjeto:OD702070391br)"/>
    <s v="Sim"/>
    <n v="26.94"/>
    <m/>
    <n v="26.94"/>
    <n v="0"/>
    <n v="1"/>
    <x v="0"/>
    <x v="2"/>
  </r>
  <r>
    <x v="18"/>
    <d v="2020-01-21T00:00:00"/>
    <n v="13295"/>
    <s v="FNC"/>
    <s v="Gilda Galvão"/>
    <s v="Reembolso referente a aquisição de agenda 2020 para uso na secretaria do FNC."/>
    <s v="Sim"/>
    <n v="29.9"/>
    <m/>
    <n v="29.9"/>
    <n v="0"/>
    <n v="1"/>
    <x v="0"/>
    <x v="2"/>
  </r>
  <r>
    <x v="18"/>
    <d v="2020-01-23T00:00:00"/>
    <n v="13310"/>
    <s v="FNC"/>
    <s v="Antonio Aparecido de Souza ME"/>
    <s v="Confecção de carimbo automático a ser utilizado no Lab. Dosimetria do FNC, conforme NFS-e 7149 do fornecedor em anexo."/>
    <s v="Sim"/>
    <n v="33"/>
    <m/>
    <n v="33"/>
    <n v="0"/>
    <n v="1"/>
    <x v="0"/>
    <x v="2"/>
  </r>
  <r>
    <x v="18"/>
    <d v="2020-01-23T00:00:00"/>
    <n v="13312"/>
    <s v="FNC"/>
    <s v="ECT - Empresa Brasileira de Correios e Telegráfos"/>
    <s v="Enviar Sedex para: CNPq –SEINF - SHIS QI 01, Conj. B, Bl. A, Sl. 07 - Edifício Santos Dumont Lago Sul, Brasília - DF - 71.605-001 - A/C: Eliane dos Santos Silva - Serviço de Infraestrutura e Patrimônio - OD363308745br"/>
    <s v="Sim"/>
    <n v="26.94"/>
    <m/>
    <n v="26.94"/>
    <n v="0"/>
    <n v="1"/>
    <x v="0"/>
    <x v="2"/>
  </r>
  <r>
    <x v="18"/>
    <d v="2020-02-06T00:00:00"/>
    <n v="13357"/>
    <s v="FNC"/>
    <s v="ECT - Empresa Brasileira de Correios e Telegráfos"/>
    <s v="ENVIAR SEDEX PARA: ÁREA COMERCIAL - Av. Prof. Lineu Prestes, 2.242 - Cidade Universitária - SP - SP - CEP.: 05508-000 - (Nº.Objeto:OD702005866br)"/>
    <s v="Sim"/>
    <n v="9.2899999999999991"/>
    <m/>
    <n v="9.2899999999999991"/>
    <n v="0"/>
    <n v="2"/>
    <x v="1"/>
    <x v="2"/>
  </r>
  <r>
    <x v="18"/>
    <d v="2020-02-13T00:00:00"/>
    <n v="13479"/>
    <s v="FNC"/>
    <s v="Almoxarifado"/>
    <s v="Requisição de Almoxarifado"/>
    <s v="Sim"/>
    <n v="193.71"/>
    <m/>
    <n v="193.71"/>
    <n v="0"/>
    <n v="2"/>
    <x v="1"/>
    <x v="2"/>
  </r>
  <r>
    <x v="18"/>
    <d v="2020-02-13T00:00:00"/>
    <n v="13460"/>
    <s v="FNC"/>
    <s v="Almoxarifado"/>
    <s v="Requisição de Almoxarifado"/>
    <s v="Sim"/>
    <n v="42.26"/>
    <m/>
    <n v="42.26"/>
    <n v="0"/>
    <n v="2"/>
    <x v="1"/>
    <x v="2"/>
  </r>
  <r>
    <x v="18"/>
    <d v="2020-02-13T00:00:00"/>
    <n v="13478"/>
    <s v="FNC"/>
    <s v="Almoxarifado"/>
    <s v="Requisição de Almoxarifado"/>
    <s v="Sim"/>
    <n v="192.39"/>
    <m/>
    <n v="192.39"/>
    <n v="0"/>
    <n v="2"/>
    <x v="1"/>
    <x v="2"/>
  </r>
  <r>
    <x v="18"/>
    <d v="2020-02-13T00:00:00"/>
    <n v="13480"/>
    <s v="FNC"/>
    <s v="Almoxarifado"/>
    <s v="Requisição de Almoxarifado"/>
    <s v="Sim"/>
    <n v="122.74"/>
    <m/>
    <n v="122.74"/>
    <n v="0"/>
    <n v="2"/>
    <x v="1"/>
    <x v="2"/>
  </r>
  <r>
    <x v="18"/>
    <d v="2020-02-13T00:00:00"/>
    <n v="13481"/>
    <s v="FNC"/>
    <s v="Almoxarifado"/>
    <s v="Requisição de Almoxarifado"/>
    <s v="Sim"/>
    <n v="481.75"/>
    <m/>
    <n v="481.75"/>
    <n v="0"/>
    <n v="2"/>
    <x v="1"/>
    <x v="2"/>
  </r>
  <r>
    <x v="18"/>
    <d v="2020-02-13T00:00:00"/>
    <n v="13483"/>
    <s v="FNC"/>
    <s v="Almoxarifado"/>
    <s v="Requisição de Almoxarifado"/>
    <s v="Sim"/>
    <n v="60.44"/>
    <m/>
    <n v="60.44"/>
    <n v="0"/>
    <n v="2"/>
    <x v="1"/>
    <x v="2"/>
  </r>
  <r>
    <x v="18"/>
    <d v="2020-03-04T00:00:00"/>
    <n v="13553"/>
    <s v="FNC"/>
    <s v="ECT - Empresa Brasileira de Correios e Telegráfos"/>
    <s v="SEDEX PARA: CASEC - INST.DE RAD.E DOSIMETRIA - IRD - Av. Salvador Allende, s/n - Barra da Tijuca - CEP.: 22.783-127 - RJ - RJ - (NºObjeto:OD577134395br)"/>
    <s v="Sim"/>
    <n v="26.94"/>
    <m/>
    <n v="26.94"/>
    <n v="0"/>
    <n v="3"/>
    <x v="2"/>
    <x v="2"/>
  </r>
  <r>
    <x v="18"/>
    <d v="2020-03-09T00:00:00"/>
    <n v="13590"/>
    <s v="FNC"/>
    <s v="Almoxarifado"/>
    <s v="Requisição do Almoxarifado"/>
    <s v="Sim"/>
    <n v="41.29"/>
    <m/>
    <n v="41.29"/>
    <n v="0"/>
    <n v="3"/>
    <x v="2"/>
    <x v="2"/>
  </r>
  <r>
    <x v="18"/>
    <d v="2020-03-09T00:00:00"/>
    <n v="13599"/>
    <s v="FNC"/>
    <s v="Almoxarifado"/>
    <s v="Requisição do Almoxarifado"/>
    <s v="Sim"/>
    <n v="99.98"/>
    <m/>
    <n v="99.98"/>
    <n v="0"/>
    <n v="3"/>
    <x v="2"/>
    <x v="2"/>
  </r>
  <r>
    <x v="18"/>
    <d v="2020-03-10T00:00:00"/>
    <n v="13563"/>
    <s v="FNC"/>
    <s v="Empresa Brasileira de Correios e Telégrafos"/>
    <s v="Sedex para: Sapra Landauer - A/C Yvone Mascarenhas Rua Cid Silva César, 600 13562-900 São Carlos - SP - (Nº.Objeto:OD667005261br)"/>
    <s v="Sim"/>
    <n v="17.75"/>
    <m/>
    <n v="17.75"/>
    <n v="0"/>
    <n v="3"/>
    <x v="2"/>
    <x v="2"/>
  </r>
  <r>
    <x v="18"/>
    <d v="2020-03-19T00:00:00"/>
    <n v="13672"/>
    <s v="FNC"/>
    <s v="Mixpel Distribuidora - EIRELI"/>
    <s v="NE.01114999 - Pregão - compra de livros atas - RC 67229 - DC 31178."/>
    <s v="Sim"/>
    <n v="59.5"/>
    <m/>
    <n v="59.5"/>
    <n v="0"/>
    <n v="3"/>
    <x v="2"/>
    <x v="2"/>
  </r>
  <r>
    <x v="18"/>
    <d v="2020-05-15T00:00:00"/>
    <n v="13749"/>
    <s v="FNC"/>
    <s v="Almoxarifado"/>
    <s v="Requisição de Almoxarifado"/>
    <s v="Sim"/>
    <n v="113.55"/>
    <m/>
    <n v="113.55"/>
    <n v="0"/>
    <n v="5"/>
    <x v="8"/>
    <x v="2"/>
  </r>
  <r>
    <x v="18"/>
    <d v="2020-05-15T00:00:00"/>
    <n v="13750"/>
    <s v="FNC"/>
    <s v="Almoxarifado"/>
    <s v="Requisição de Almoxarifado"/>
    <s v="Sim"/>
    <n v="88.11"/>
    <m/>
    <n v="88.11"/>
    <n v="0"/>
    <n v="5"/>
    <x v="8"/>
    <x v="2"/>
  </r>
  <r>
    <x v="18"/>
    <d v="2020-05-15T00:00:00"/>
    <n v="13760"/>
    <s v="FNC"/>
    <s v="Almoxarifado"/>
    <s v="Requisição de Almoxarifado"/>
    <s v="Sim"/>
    <n v="136.53"/>
    <m/>
    <n v="136.53"/>
    <n v="0"/>
    <n v="5"/>
    <x v="8"/>
    <x v="2"/>
  </r>
  <r>
    <x v="18"/>
    <d v="2020-05-15T00:00:00"/>
    <n v="13765"/>
    <s v="FNC"/>
    <s v="Almoxarifado"/>
    <s v="Requisição de Almoxarifado"/>
    <s v="Sim"/>
    <n v="50.43"/>
    <m/>
    <n v="50.43"/>
    <n v="0"/>
    <n v="5"/>
    <x v="8"/>
    <x v="2"/>
  </r>
  <r>
    <x v="18"/>
    <d v="2020-05-15T00:00:00"/>
    <n v="13767"/>
    <s v="FNC"/>
    <s v="Almoxarifado"/>
    <s v="Requisição de Almoxarifado"/>
    <s v="Sim"/>
    <n v="23.5"/>
    <m/>
    <n v="23.5"/>
    <n v="0"/>
    <n v="5"/>
    <x v="8"/>
    <x v="2"/>
  </r>
  <r>
    <x v="18"/>
    <d v="2020-11-05T00:00:00"/>
    <n v="14135"/>
    <s v="FNC"/>
    <s v="Almoxarifado"/>
    <s v="Requisição de Almoxarifado"/>
    <s v="Sim"/>
    <n v="36.130000000000003"/>
    <m/>
    <n v="36.130000000000003"/>
    <n v="0"/>
    <n v="11"/>
    <x v="6"/>
    <x v="2"/>
  </r>
  <r>
    <x v="18"/>
    <d v="2020-12-23T00:00:00"/>
    <n v="14236"/>
    <s v="FNC"/>
    <s v="Fechamento do exercício"/>
    <s v="Recolhimento fechamento do Exercício 2020"/>
    <s v="Sim"/>
    <n v="36905.11"/>
    <m/>
    <n v="36905.11"/>
    <n v="0"/>
    <n v="12"/>
    <x v="5"/>
    <x v="2"/>
  </r>
  <r>
    <x v="19"/>
    <d v="2020-02-20T00:00:00"/>
    <n v="13516"/>
    <s v="FNC"/>
    <s v="Nilberto Heder Medina"/>
    <s v="Pagamento referente a taxa de visto para conferência - UGPN Annual Conference 2020 - conforme ofício AUCANI-06.2020, anexo."/>
    <s v="Sim"/>
    <n v="423.05"/>
    <m/>
    <n v="423.05"/>
    <n v="0"/>
    <n v="2"/>
    <x v="1"/>
    <x v="1"/>
  </r>
  <r>
    <x v="19"/>
    <d v="2020-03-09T00:00:00"/>
    <n v="13632"/>
    <s v="FNC"/>
    <s v="Crystal Viagens e Turismo Ltda"/>
    <s v="Passagem aérea internacional para participação no UGPN - Fatura 825"/>
    <s v="Sim"/>
    <n v="7934.74"/>
    <m/>
    <n v="7934.74"/>
    <n v="0"/>
    <n v="3"/>
    <x v="2"/>
    <x v="1"/>
  </r>
  <r>
    <x v="20"/>
    <d v="2020-02-05T00:00:00"/>
    <n v="13414"/>
    <s v="FGE"/>
    <s v="Monitores Bolsistas"/>
    <s v="Pgto Monitores bolsistas - Grupo: 404 - Projetos Especiais de Graduação - Programa aprender na comunidade - Processo: 19.1.566.43.8 - NE 0400262/2020 - Obs. Valor total R$ 11.200,00 menos Valor anulado parcialmente R$ 1.600,00 = R$ 9.600,00"/>
    <s v="Sim"/>
    <n v="9600"/>
    <m/>
    <n v="9600"/>
    <n v="0"/>
    <n v="2"/>
    <x v="1"/>
    <x v="1"/>
  </r>
  <r>
    <x v="20"/>
    <d v="2020-03-05T00:00:00"/>
    <n v="13571"/>
    <s v="FGE"/>
    <s v="Transposição interna"/>
    <s v="REMANEJAMENTO 50166301 / 2020 - Grupo 404 - Projetos Especiais - Graduação - Ressarcimento de grupo orçamentário, em virtude de pagamento de bolsas do edital &quot;Programa Aprender na Comunidade&quot; (fale conosco 197308). Devido a Devolução da Economia Orçamentária ter ocorrido no dia 30/01/2020, não foi possível pagar com o recurso recebido 4 monitores do projeto que trabalharam no mês de Janeiro de 2020, por este motivo o Diretor pagou com recursos do Orçamento do Grupo Básico 43.000 essa despesa. Contrapartida GC 3117"/>
    <s v="Sim"/>
    <n v="1600"/>
    <m/>
    <n v="1600"/>
    <n v="0"/>
    <n v="3"/>
    <x v="2"/>
    <x v="1"/>
  </r>
  <r>
    <x v="21"/>
    <m/>
    <n v="13852"/>
    <s v="ATF-COMPRAS"/>
    <s v="Queller Informática &amp; Comercio Ltda - ME"/>
    <s v="Adiantamento - aquisição de cartuchos de tinta para impressora para uso do setor de compras."/>
    <s v="Sim"/>
    <n v="292"/>
    <m/>
    <n v="292"/>
    <n v="0"/>
    <n v="1"/>
    <x v="0"/>
    <x v="2"/>
  </r>
  <r>
    <x v="21"/>
    <m/>
    <n v="13854"/>
    <s v="DIR"/>
    <s v="David Barg Filho"/>
    <s v="Aquisição de materiais antifurto para serem instalados nas salas de aula do IF, garantindo que o os controles remotos dos projetos de vídeo não sejam furtados ou levados para outras dependências."/>
    <s v="Sim"/>
    <n v="1042.8"/>
    <m/>
    <n v="1042.8"/>
    <n v="0"/>
    <n v="1"/>
    <x v="0"/>
    <x v="2"/>
  </r>
  <r>
    <x v="21"/>
    <m/>
    <n v="13953"/>
    <s v="ATF-COMPRAS"/>
    <s v="JT Publicidade Comunicação e Assessoria Eireli"/>
    <s v="Publicação, em jornal, do Edital TP 01/2020"/>
    <s v="Sim"/>
    <n v="230"/>
    <m/>
    <n v="230"/>
    <n v="0"/>
    <n v="1"/>
    <x v="0"/>
    <x v="2"/>
  </r>
  <r>
    <x v="21"/>
    <m/>
    <n v="13994"/>
    <s v="ATO"/>
    <s v="Edurdo Ureshino"/>
    <s v="Utilização emergencial para troca de chave de boia da caixa d'água do Edifício Principal Ala 2."/>
    <s v="Sim"/>
    <n v="244.7"/>
    <m/>
    <n v="244.7"/>
    <n v="0"/>
    <n v="1"/>
    <x v="0"/>
    <x v="2"/>
  </r>
  <r>
    <x v="21"/>
    <m/>
    <n v="13995"/>
    <s v="ATO"/>
    <s v="Edurdo Ureshino"/>
    <s v="Utilização emergencial da troca da chave de boia do reservatório do Edifício Principal Ala 2 (reservatório norte). (01 chave de boia de 11/2&quot;; 01 fita veda rosca; 02 bucha de redução de 2 x 11/2&quot;)"/>
    <s v="Sim"/>
    <n v="226.17"/>
    <m/>
    <n v="226.17"/>
    <n v="0"/>
    <n v="1"/>
    <x v="0"/>
    <x v="2"/>
  </r>
  <r>
    <x v="21"/>
    <d v="2020-01-09T00:00:00"/>
    <n v="13250"/>
    <s v="DIR"/>
    <s v="(ECT) Empresa Brasileira de Correios e Telégrafos"/>
    <s v="Pagamento de envio de 3 correspondências via SEDEX - 1º Fortaleza - CEP:60320-630 - (Nº.Objeto:OD701956967br) 2º Goiãnia - CEP:74280-210 - (Nº.Objeto:OD702071074br) 3º S.Paulo - cep:54090-002 - (Nº.Objeto:OD702071065br)"/>
    <s v="Sim"/>
    <n v="84.73"/>
    <m/>
    <n v="84.73"/>
    <n v="0"/>
    <n v="1"/>
    <x v="0"/>
    <x v="2"/>
  </r>
  <r>
    <x v="21"/>
    <d v="2020-01-14T00:00:00"/>
    <n v="13260"/>
    <s v="DIR"/>
    <s v="Sueli Lima"/>
    <s v="Reembolso no valor de R$ 90,94 (noventa reais e noventa e quatro centavos), referente a compra de biscoitos diversos e de açucares, para reuniões da Diretoria, conforme nota fiscal anexa."/>
    <s v="Sim"/>
    <n v="90.94"/>
    <m/>
    <n v="90.94"/>
    <n v="0"/>
    <n v="1"/>
    <x v="0"/>
    <x v="2"/>
  </r>
  <r>
    <x v="21"/>
    <d v="2020-01-14T00:00:00"/>
    <n v="13262"/>
    <s v="ATA-EXPEDIENTE"/>
    <s v="Larbak Soluções Empresariais Eireli - ME"/>
    <s v="NE 00277010/2020 - Compra de caixas de arquivo morto (400 unidades) para Assistência Técnica Administrativa (Seção de Expediente e Protocolo). Pregão Eletrônico - RC 552548/2019 - DC 235682/2019. Proc. 2019.1.961.43.4"/>
    <s v="Sim"/>
    <n v="6308"/>
    <m/>
    <n v="6308"/>
    <n v="0"/>
    <n v="1"/>
    <x v="0"/>
    <x v="2"/>
  </r>
  <r>
    <x v="21"/>
    <d v="2020-01-14T00:00:00"/>
    <n v="13264"/>
    <s v="ATA"/>
    <s v="Simpress Comércio, Locação e Serviços S/A"/>
    <s v="NE.00081540 - Contrato de Serviços de Impressão e Reprografia Corporativa - Exercício 2020 - Contrato 01/2018 - RUSP."/>
    <s v="Sim"/>
    <n v="79964.800000000003"/>
    <m/>
    <n v="79964.800000000003"/>
    <n v="0"/>
    <n v="1"/>
    <x v="0"/>
    <x v="2"/>
  </r>
  <r>
    <x v="21"/>
    <d v="2020-01-14T00:00:00"/>
    <n v="13266"/>
    <s v="ATA-LIMP"/>
    <s v="Desintec Serviços Técnicos Ltda"/>
    <s v="NE.00081922/2020 - Terceiro Termo Aditivo de Contrato de Serviços de Dedetização - Exercício 2020."/>
    <s v="Sim"/>
    <n v="8328.02"/>
    <m/>
    <n v="8328.02"/>
    <n v="0"/>
    <n v="1"/>
    <x v="0"/>
    <x v="2"/>
  </r>
  <r>
    <x v="21"/>
    <d v="2020-01-15T00:00:00"/>
    <n v="13270"/>
    <s v="DIR-CCIF"/>
    <s v="Reitoria - Estagiários"/>
    <s v="Solicitação: 1222/2019 Remanejamentos 50226940/2020 e 50231243/2020 - Setor: Seção Técnica de Informática Solicitante: 3061449-1 Antonio Carlos Hernandes Valor da Bolsa: 682,49 Previsão Orçamentária: 4.094,94 + 1.584,00 (auxílio transporte) Duração: 6 meses Jornada: 20 Horas Doc. Mov. Verba: 202000090050 Processo: 18.1.1208.43.7 Aluno: 10830478 - Carlos Henrique Camillo da Silva Data de Cadastro: 19/02/2020 10:15"/>
    <s v="Sim"/>
    <n v="5678.94"/>
    <m/>
    <n v="5678.94"/>
    <n v="0"/>
    <n v="1"/>
    <x v="0"/>
    <x v="2"/>
  </r>
  <r>
    <x v="21"/>
    <d v="2020-01-15T00:00:00"/>
    <n v="13271"/>
    <s v="DIR-CCEX"/>
    <s v="Reitoria - Estagiários"/>
    <s v="Remanejamento N° 2020 50095544 - Solicitação: 13/2020 Setor: Serviço Técnico de Comunicação, Pesquisa e Cultura e Extensão Solicitante: 3472142-1 Maria Luísa Pestilla Tippi Valor da Bolsa: 1.025,15 Previsão Orçamentária: 12.301,80 + 3.096,00 (auxílio transporte) Duração: 12 meses Jornada: 30 Horas Doc. Mov. Verba: 202000090514 Processo: 19.1.1096.43.5 Aluno: 9897049 - Leticia Lanza de Oliveira Data de Cadastro: 05/02/2020 09:51 - Remanejamento N° 2020 50141120 - Complementação R$ 72,00 de recurso para estágio do aluno Leticia Lanza de Oliveira. Referente à solicitação 13/2020"/>
    <s v="Sim"/>
    <n v="15469.8"/>
    <m/>
    <n v="15469.8"/>
    <n v="0"/>
    <n v="1"/>
    <x v="0"/>
    <x v="2"/>
  </r>
  <r>
    <x v="21"/>
    <d v="2020-01-15T00:00:00"/>
    <n v="13272"/>
    <s v="DIR-CCEX"/>
    <s v="Reitoria - Estagiários"/>
    <s v="Solicitação: 14/2020 - Remanejamento N° 2020 50161580 - Setor: Serviço Técnico de Comunicação, Pesquisa e Cultura e Extensão Solicitante: 3472142-1 Maria Luísa Pestilla Tippi Valor da Bolsa: 1.025,15 Previsão Orçamentária: 6.150,90 + 1.548,00 (auxílio transporte) Duração: 6 meses Jornada: 30 Horas Doc. Mov. Verba: 202000090654 Processo: 19.1.1095.43.9 Aluno: 11237961 - Felipe Pereira Alonso Data de Cadastro: 18/02/2020 02:20"/>
    <s v="Sim"/>
    <n v="7698.9"/>
    <m/>
    <n v="7698.9"/>
    <n v="0"/>
    <n v="1"/>
    <x v="0"/>
    <x v="2"/>
  </r>
  <r>
    <x v="21"/>
    <d v="2020-01-15T00:00:00"/>
    <n v="13275"/>
    <s v="DIR"/>
    <s v="Empresa Brasileira de Correios e Telégrafos - EBCT"/>
    <s v="NE.00096369 - &quot;Contrato de Serviços de Correio - Exercício 2020&quot; - GC 2972 - Ajuste."/>
    <s v="Sim"/>
    <n v="0"/>
    <m/>
    <n v="0"/>
    <n v="0"/>
    <n v="1"/>
    <x v="0"/>
    <x v="2"/>
  </r>
  <r>
    <x v="21"/>
    <d v="2020-01-15T00:00:00"/>
    <n v="13279"/>
    <s v="DIR"/>
    <s v="Sec Figueiredo Ltda EPP"/>
    <s v="Anulado devido ao fechamento do Exercício 2020 - Contrato de serviços de despachante aduaneiro - Exercício 2020"/>
    <s v="Sim"/>
    <n v="0"/>
    <m/>
    <n v="0"/>
    <n v="0"/>
    <n v="1"/>
    <x v="0"/>
    <x v="2"/>
  </r>
  <r>
    <x v="21"/>
    <d v="2020-01-15T00:00:00"/>
    <n v="13277"/>
    <s v="DIR"/>
    <s v="NOG Comércio de Brindes Eireli"/>
    <s v="Aquisição de canecas plasticas para uso no Curso de Verão."/>
    <s v="Sim"/>
    <n v="630"/>
    <m/>
    <n v="630"/>
    <n v="0"/>
    <n v="1"/>
    <x v="0"/>
    <x v="2"/>
  </r>
  <r>
    <x v="21"/>
    <d v="2020-01-16T00:00:00"/>
    <n v="13261"/>
    <s v="AAA-CPG"/>
    <s v="(ECT) Empresa Brasileira de Correios e Telégrafos"/>
    <s v="envio de 2 correspondências via Sedex: -Universidade Federal de Goiás, em Goiânia - PAULA HOMEM DE MELLO (CEP 74690-900) - (Nº.Objeto:OD363301124br) -Universidade Federal do ABC, em Santo André, SP - MARCOS ANTONIO DE CASTRO (CEP: 09210-580)- Nº.Objeto:OD363301124BR)"/>
    <s v="Sim"/>
    <n v="45.94"/>
    <m/>
    <n v="45.94"/>
    <n v="0"/>
    <n v="1"/>
    <x v="0"/>
    <x v="2"/>
  </r>
  <r>
    <x v="21"/>
    <d v="2020-01-16T00:00:00"/>
    <n v="13280"/>
    <s v="DIR"/>
    <s v="Cecil Chow Robilotta"/>
    <s v="reembolso do cupom fiscal 038145 - ref. compra de material para o Lab. de Demonstração."/>
    <s v="Sim"/>
    <n v="54.39"/>
    <m/>
    <n v="54.39"/>
    <n v="0"/>
    <n v="1"/>
    <x v="0"/>
    <x v="2"/>
  </r>
  <r>
    <x v="21"/>
    <d v="2020-01-17T00:00:00"/>
    <n v="13293"/>
    <s v="DIR"/>
    <s v="Rafael Medeiros da Silva"/>
    <s v="Destino: Campinas/SP-Brasil - Saida Prevista: 28/11/2019 - 08:30 Término Prevista: 28/11/2019 - 18:00 Diárias Nacionais: Completas: 0 - Simples: 1 - Finalidade da Diária: Levar a professora Lucy Vitoria , para participar de uma reunião no instituto de Física da Unicamp em Campinas. Despesa de exercício anterior."/>
    <s v="Sim"/>
    <n v="106.12"/>
    <m/>
    <n v="106.12"/>
    <n v="0"/>
    <n v="1"/>
    <x v="0"/>
    <x v="2"/>
  </r>
  <r>
    <x v="21"/>
    <d v="2020-01-20T00:00:00"/>
    <n v="13294"/>
    <s v="ATA"/>
    <s v="Eduardo Ureshino"/>
    <s v="Compra de cabo flexível solic. 3/2020, grelha de águas pluviais (p BJF), lâmpada 12w 15/2020, caixa+tomada de sobrepor para o lab. 107 BJF"/>
    <s v="Sim"/>
    <n v="241.54"/>
    <m/>
    <n v="241.54"/>
    <n v="0"/>
    <n v="1"/>
    <x v="0"/>
    <x v="2"/>
  </r>
  <r>
    <x v="21"/>
    <d v="2020-01-20T00:00:00"/>
    <n v="13299"/>
    <s v="DIR"/>
    <s v="Transposição interna"/>
    <s v="Docentes de mentoria referente ao segundo semestre de 2019 - GC 2965, 2966, 2967 e 2968"/>
    <s v="Sim"/>
    <n v="6000"/>
    <m/>
    <n v="6000"/>
    <n v="0"/>
    <n v="1"/>
    <x v="0"/>
    <x v="2"/>
  </r>
  <r>
    <x v="21"/>
    <d v="2020-01-20T00:00:00"/>
    <n v="13301"/>
    <s v="ATA"/>
    <s v="Eduardo Ureshino"/>
    <s v="Sifão, filtro e mangueira"/>
    <s v="Sim"/>
    <n v="120.76"/>
    <m/>
    <n v="120.76"/>
    <n v="0"/>
    <n v="1"/>
    <x v="0"/>
    <x v="2"/>
  </r>
  <r>
    <x v="21"/>
    <d v="2020-01-21T00:00:00"/>
    <n v="13304"/>
    <s v="DIR"/>
    <s v="Transposição Interna"/>
    <s v="Ref a contrato de combustível - GC 2971 - Ajuste."/>
    <s v="Sim"/>
    <n v="3603.94"/>
    <m/>
    <n v="3603.94"/>
    <n v="0"/>
    <n v="1"/>
    <x v="0"/>
    <x v="2"/>
  </r>
  <r>
    <x v="21"/>
    <d v="2020-01-21T00:00:00"/>
    <n v="13308"/>
    <s v="ATA"/>
    <s v="Transposição Interna"/>
    <s v="Contrato de Intermediação e Agenciamento de Transporte de Passageiro – Exercício 2020 - GC 2974 - Ajuste."/>
    <s v="Sim"/>
    <n v="13643.33"/>
    <m/>
    <n v="13643.33"/>
    <n v="0"/>
    <n v="1"/>
    <x v="0"/>
    <x v="2"/>
  </r>
  <r>
    <x v="21"/>
    <d v="2020-01-22T00:00:00"/>
    <n v="13281"/>
    <s v="AAA-CPG"/>
    <s v="Correios"/>
    <s v="Envio de 2 correspondências por Sedex para a UNESP São Paulo (CEP 01140-070)-(Nº.Objeto:OD701962361br) para a UNICAMP (CEP 13083-859)-(Nº.Objeto:OD701962375br)"/>
    <s v="Sim"/>
    <n v="18.579999999999998"/>
    <m/>
    <n v="18.579999999999998"/>
    <n v="0"/>
    <n v="1"/>
    <x v="0"/>
    <x v="2"/>
  </r>
  <r>
    <x v="21"/>
    <d v="2020-01-23T00:00:00"/>
    <n v="13320"/>
    <s v="DIR"/>
    <s v="Viação Vale do Tietê Ltda"/>
    <s v="Anulado - NE 00278432/2020 - Locação de ônibus p/Labor Nac de Luz Síncrotron - Campinas-SP - Semana de Recepção de Calouros - RC 2473/2020 - DC 7455/2020. Proc. 20.1.20.43.7 - Anulado a pedido do Diretor."/>
    <s v="Sim"/>
    <n v="0"/>
    <m/>
    <n v="0"/>
    <n v="0"/>
    <n v="1"/>
    <x v="0"/>
    <x v="2"/>
  </r>
  <r>
    <x v="21"/>
    <d v="2020-01-24T00:00:00"/>
    <n v="13324"/>
    <s v="DIR"/>
    <s v="Renata Cristian Mattar Bonato"/>
    <s v="Aquisição de teclado e mouse para uso imediato no CCIFUSP."/>
    <s v="Sim"/>
    <n v="403.9"/>
    <m/>
    <n v="403.9"/>
    <n v="0"/>
    <n v="1"/>
    <x v="0"/>
    <x v="2"/>
  </r>
  <r>
    <x v="21"/>
    <d v="2020-01-27T00:00:00"/>
    <n v="13318"/>
    <s v="AAA-CPG-I"/>
    <s v="(ECT) Empresa Brasileira de Correios e Telégrafos"/>
    <s v="Solicito envio via sedex de exemplar para banca aos Professores:- Prof. Dr. Ivanildo Amaro de Araújo, CEP: 22020010 - (Nº.Objeto:OD363308975br) Maurício Urban Kleinke, CEP:13.083.859 - (Nº.Objeto:OD363308989br)"/>
    <s v="Sim"/>
    <n v="40.35"/>
    <m/>
    <n v="40.35"/>
    <n v="0"/>
    <n v="1"/>
    <x v="0"/>
    <x v="2"/>
  </r>
  <r>
    <x v="21"/>
    <d v="2020-01-27T00:00:00"/>
    <n v="13354"/>
    <s v="DIR"/>
    <s v="Transposição interna"/>
    <s v="Transferência referente ao saldo do Exercício Anterior do Grupo Básico para os Recursos Docentes - Saldo recolhido em 2019 e que foi devolvido como USP Eficiente em 2020."/>
    <s v="Sim"/>
    <n v="89254.05"/>
    <m/>
    <n v="89254.05"/>
    <n v="0"/>
    <n v="1"/>
    <x v="0"/>
    <x v="2"/>
  </r>
  <r>
    <x v="21"/>
    <d v="2020-01-27T00:00:00"/>
    <n v="13355"/>
    <s v="DIR"/>
    <s v="Transposição interna"/>
    <s v="Créditos CPG - Divida/Proex 2019 - GC 3040"/>
    <s v="Sim"/>
    <n v="50000"/>
    <m/>
    <n v="50000"/>
    <n v="0"/>
    <n v="1"/>
    <x v="0"/>
    <x v="2"/>
  </r>
  <r>
    <x v="21"/>
    <d v="2020-01-27T00:00:00"/>
    <n v="13356"/>
    <s v="DIR"/>
    <s v="Instituto de Matemática e Estatística"/>
    <s v="Ref. serviços gráficos executados durante os meses de outubro, novembro e dezembro de 2019. Remanejamento N° 2020 50058908."/>
    <s v="Sim"/>
    <n v="14068.85"/>
    <m/>
    <n v="14068.85"/>
    <n v="0"/>
    <n v="1"/>
    <x v="0"/>
    <x v="2"/>
  </r>
  <r>
    <x v="21"/>
    <d v="2020-01-27T00:00:00"/>
    <n v="13358"/>
    <s v="DIR"/>
    <s v="Sabor da Vitória Com. Ind. de Alimentos e Eventos"/>
    <s v="NE.00299952/2020 - Ata Registro de Preços - Serviço de buffet - Semana de Recepção aos Calouros - RC 28010/2020 - DC 2607/2020 - Reserva 299820/2020 - Proc. 20.1.004.43.1"/>
    <s v="Sim"/>
    <n v="5200"/>
    <m/>
    <n v="5200"/>
    <n v="0"/>
    <n v="1"/>
    <x v="0"/>
    <x v="2"/>
  </r>
  <r>
    <x v="21"/>
    <d v="2020-01-27T00:00:00"/>
    <n v="13359"/>
    <s v="DIR"/>
    <s v="Crystal Viagens e Turismo Ltda"/>
    <s v="NE.00115789 Internacionais GO 13283 e NE.00115754 Nacionais GO 13282- &quot;Contrato de Agenciamento de Passagens Aéreas Internacionais - Exercício 2020&quot;."/>
    <s v="Sim"/>
    <n v="54271.56"/>
    <m/>
    <n v="54271.56"/>
    <n v="0"/>
    <n v="1"/>
    <x v="0"/>
    <x v="2"/>
  </r>
  <r>
    <x v="21"/>
    <d v="2020-01-28T00:00:00"/>
    <n v="13360"/>
    <s v="DIR"/>
    <s v="São Locação Venda de Máquinas de Café Limitada"/>
    <s v="Compra de 10 pacotes de café em grão, para máquina da Diretoria"/>
    <s v="Sim"/>
    <n v="320"/>
    <m/>
    <n v="320"/>
    <n v="0"/>
    <n v="1"/>
    <x v="0"/>
    <x v="2"/>
  </r>
  <r>
    <x v="21"/>
    <d v="2020-01-28T00:00:00"/>
    <n v="13361"/>
    <s v="ATF"/>
    <s v="Naypi Serviços de Despachos Ltda."/>
    <s v="Pagamento da despachante para renovação das licenças junto a polícia civil."/>
    <s v="Sim"/>
    <n v="800"/>
    <m/>
    <n v="800"/>
    <n v="0"/>
    <n v="1"/>
    <x v="0"/>
    <x v="2"/>
  </r>
  <r>
    <x v="21"/>
    <d v="2020-01-28T00:00:00"/>
    <n v="13362"/>
    <s v="ATA"/>
    <s v="Rafael Medeiros da Silva"/>
    <s v="Reembolso referente a compra de Cola PB-QLT-Poliuretano para o conserto do farol da Van - DJP:5640."/>
    <s v="Sim"/>
    <n v="29.88"/>
    <m/>
    <n v="29.88"/>
    <n v="0"/>
    <n v="1"/>
    <x v="0"/>
    <x v="2"/>
  </r>
  <r>
    <x v="21"/>
    <d v="2020-01-28T00:00:00"/>
    <n v="13363"/>
    <s v="ATA-LIMP"/>
    <s v="Chaveiro goiás"/>
    <s v="Adiantamento - aquisição de serviço de chaveiro para produção de cópia de chave para o setor de limpeza."/>
    <s v="Sim"/>
    <n v="48"/>
    <m/>
    <n v="48"/>
    <n v="0"/>
    <n v="1"/>
    <x v="0"/>
    <x v="2"/>
  </r>
  <r>
    <x v="21"/>
    <d v="2020-01-28T00:00:00"/>
    <n v="13366"/>
    <s v="ATF-CONV"/>
    <s v="Chaveiro goiás"/>
    <s v="Adiantamento - Aquisição de serviço de chaveiro para confecção de carimbos para a seção de conv~enios"/>
    <s v="Sim"/>
    <n v="20"/>
    <m/>
    <n v="20"/>
    <n v="0"/>
    <n v="1"/>
    <x v="0"/>
    <x v="2"/>
  </r>
  <r>
    <x v="21"/>
    <d v="2020-01-28T00:00:00"/>
    <n v="13367"/>
    <s v="AAA-CPG-I"/>
    <s v="Chaveiro goiás"/>
    <s v="Adiantamento - aquisição de serviço de confecção de carimbos para serem usados na CPGI."/>
    <s v="Sim"/>
    <n v="945"/>
    <m/>
    <n v="945"/>
    <n v="0"/>
    <n v="1"/>
    <x v="0"/>
    <x v="2"/>
  </r>
  <r>
    <x v="21"/>
    <d v="2020-01-28T00:00:00"/>
    <n v="13368"/>
    <s v="ATF"/>
    <s v="Chaveiro goiás"/>
    <s v="Adiantamento - aquisição de serviço de chaveiro para produção de cópiia de chave da copa da ATF para o funcionário Alexandre Negri."/>
    <s v="Sim"/>
    <n v="8"/>
    <m/>
    <n v="8"/>
    <n v="0"/>
    <n v="1"/>
    <x v="0"/>
    <x v="2"/>
  </r>
  <r>
    <x v="21"/>
    <d v="2020-01-29T00:00:00"/>
    <n v="13364"/>
    <s v="FGE"/>
    <s v="Mikiya Muramatsu"/>
    <s v="Gasto no 19º USP-Escola, Notas fiscais nº 21591 - Leroy Merlin e 8570 -BR5 Comercio de Alumínio Eireli Cursos : - Física Moderna para alunos do ensino fundamental - Física dos instrumentos musicais"/>
    <s v="Sim"/>
    <n v="326.58999999999997"/>
    <m/>
    <n v="326.58999999999997"/>
    <n v="0"/>
    <n v="1"/>
    <x v="0"/>
    <x v="2"/>
  </r>
  <r>
    <x v="21"/>
    <d v="2020-01-30T00:00:00"/>
    <n v="13313"/>
    <s v="AAA-CPG"/>
    <s v="(ECT) Empresa Brasileira de Correios e Telégrafos"/>
    <s v="Envio de uma correspondência via Sedex para: Djalma Rosa Mendes Jr. Universidade Federal Fluminense (CEP: 24210-346) - (Nº.Objeto:OD363307351br)"/>
    <s v="Sim"/>
    <n v="28.07"/>
    <m/>
    <n v="28.07"/>
    <n v="0"/>
    <n v="1"/>
    <x v="0"/>
    <x v="2"/>
  </r>
  <r>
    <x v="21"/>
    <d v="2020-01-30T00:00:00"/>
    <n v="13317"/>
    <s v="AAA-CPG"/>
    <s v="(ECT) Empresa Brasileira de Correios e Telégrafos"/>
    <s v="Envio de 2 correspondências via Sedex tradicional para a Alex Gomes - UFABC - Santo André/SP (CEP: 09210-580)- (Nº.Objeto:OD363307348br) José Roberto S.Nascimento - Universidade Federal da Paraíba/PB (CEP: 58051-090)- (Nº.Objeto:OD363307334br)"/>
    <s v="Sim"/>
    <n v="69.349999999999994"/>
    <m/>
    <n v="69.349999999999994"/>
    <n v="0"/>
    <n v="1"/>
    <x v="0"/>
    <x v="2"/>
  </r>
  <r>
    <x v="21"/>
    <d v="2020-01-31T00:00:00"/>
    <n v="13322"/>
    <s v="DIR"/>
    <s v="(ECT) Empresa Brasileira de Correios e Telégrafos"/>
    <s v="Correspondência via carta registrada com A/R,para RAS - Rua Rosa dos Ventos,159-Vila Nova Cachoeirinha -cep:02612-000-SP - (Nº.Objeto:JU460435495br)"/>
    <s v="Sim"/>
    <n v="12.75"/>
    <m/>
    <n v="12.75"/>
    <n v="0"/>
    <n v="1"/>
    <x v="0"/>
    <x v="2"/>
  </r>
  <r>
    <x v="21"/>
    <d v="2020-01-31T00:00:00"/>
    <n v="13323"/>
    <s v="DIR"/>
    <s v="(ECT) Empresa Brasileira de Correios e Telégrafos"/>
    <s v="Correspondência via carta registrada com A/R,para Igor Queiroz - rua Palmeira das Bermudas nº 737 - Jardim Ipê Cep-08161-160-SP - (Nº.Objeto:JU460435500br)"/>
    <s v="Sim"/>
    <n v="12.75"/>
    <m/>
    <n v="12.75"/>
    <n v="0"/>
    <n v="1"/>
    <x v="0"/>
    <x v="2"/>
  </r>
  <r>
    <x v="21"/>
    <d v="2020-01-31T00:00:00"/>
    <n v="13325"/>
    <s v="AAA-CPG-I"/>
    <s v="(ECT) Empresa Brasileira de Correios e Telégrafos"/>
    <s v="Envio via sedex de exemplar de defesa para os professores: - Stefannie de Sá Ibraim, Mariana - MG CEP: 35420-000 - (Nº.Objeto:OD363307325br) - Danusa Munford, S.André/SP CEP: 09210-580 - (Nº.Objeto:OD363307317br)"/>
    <s v="Sim"/>
    <n v="56.11"/>
    <m/>
    <n v="56.11"/>
    <n v="0"/>
    <n v="1"/>
    <x v="0"/>
    <x v="2"/>
  </r>
  <r>
    <x v="21"/>
    <d v="2020-02-03T00:00:00"/>
    <n v="13385"/>
    <s v="ATA-GRAF"/>
    <s v="Instituto de Matemática e Estatística"/>
    <s v="Ref. locação da máquina durante os meses de outubro, novembro e dezembro de 2019 - Remanejamento N° 2020 50087126"/>
    <s v="Sim"/>
    <n v="4539.6899999999996"/>
    <m/>
    <n v="4539.6899999999996"/>
    <n v="0"/>
    <n v="2"/>
    <x v="1"/>
    <x v="2"/>
  </r>
  <r>
    <x v="21"/>
    <d v="2020-02-04T00:00:00"/>
    <n v="13398"/>
    <s v="ATA-LIMP"/>
    <s v="Ana Karoline Ormeni Gaspar - ME"/>
    <s v="NEO 00372404, 003742412 e 00372420/2020 - Compra de materiais e utensílios de limpeza. RC 597355/2020 - DC 8095/2020. Proc. 2020.1.22.43.0"/>
    <s v="Sim"/>
    <n v="2042.28"/>
    <m/>
    <n v="2042.28"/>
    <n v="0"/>
    <n v="2"/>
    <x v="1"/>
    <x v="2"/>
  </r>
  <r>
    <x v="21"/>
    <d v="2020-02-04T00:00:00"/>
    <n v="13400"/>
    <s v="DIR-CPESQ"/>
    <s v="Amelia Aparecida Ferrari Genova"/>
    <s v="Compras de produtos (crachás e pastas) a serem utilizadas no Curso de Verão 2020."/>
    <s v="Sim"/>
    <n v="318.76"/>
    <m/>
    <n v="318.76"/>
    <n v="0"/>
    <n v="2"/>
    <x v="1"/>
    <x v="2"/>
  </r>
  <r>
    <x v="21"/>
    <d v="2020-02-05T00:00:00"/>
    <n v="13404"/>
    <s v="DIR"/>
    <s v="Transposição interna"/>
    <s v="Cobrir despesa de ajuda de custo a colaborador eventual GOs 13395, 13394, 13393 e 13392 - RD Curso de Verão GC 3083"/>
    <s v="Sim"/>
    <n v="1700"/>
    <m/>
    <n v="1700"/>
    <n v="0"/>
    <n v="2"/>
    <x v="1"/>
    <x v="2"/>
  </r>
  <r>
    <x v="21"/>
    <d v="2020-02-05T00:00:00"/>
    <n v="13410"/>
    <s v="FGE"/>
    <s v="Prof. Mikyia Muramatsu"/>
    <s v="Material adquirido para o Curso de Física Moderna para Ensino Fundamental - 19o. Encontro USP-Escola de 13 a 17 de janeiro de 2020."/>
    <s v="Sim"/>
    <n v="71.5"/>
    <m/>
    <n v="71.5"/>
    <n v="0"/>
    <n v="2"/>
    <x v="1"/>
    <x v="2"/>
  </r>
  <r>
    <x v="21"/>
    <d v="2020-02-05T00:00:00"/>
    <n v="13418"/>
    <s v="DIR-CCIF"/>
    <s v="Reitoria - Estagiários"/>
    <s v="Remanejamento N° 2020 50141147- Solicitação: 154/2020 Setor: Seção Técnica de Informática Solicitante: 3061449-1 Antonio Carlos Hernandes Valor da Bolsa: 682,49 Previsão Orçamentária: 8.189,88 + 3.168,00 (auxílio transporte) Duração: 12 meses Jornada: 20 Horas Doc. Mov. Verba: 202000400556 Processo: 19.1.164.43.7 Aluno: 9774240 - Bruno Prates Data de Cadastro: 19/02/2020 15:28"/>
    <s v="Sim"/>
    <n v="11357.88"/>
    <m/>
    <n v="11357.88"/>
    <n v="0"/>
    <n v="2"/>
    <x v="1"/>
    <x v="2"/>
  </r>
  <r>
    <x v="21"/>
    <d v="2020-02-05T00:00:00"/>
    <n v="13421"/>
    <s v="DIR"/>
    <s v="Reitoria"/>
    <s v="REMANEJAMENTO 50088386 / 2020 - Remanejamento referente à requisição de material 202000041319 - Bobina de papel para relógio de ponto"/>
    <s v="Sim"/>
    <n v="193.29"/>
    <m/>
    <n v="193.29"/>
    <n v="0"/>
    <n v="2"/>
    <x v="1"/>
    <x v="2"/>
  </r>
  <r>
    <x v="21"/>
    <d v="2020-02-05T00:00:00"/>
    <n v="13422"/>
    <s v="DIR"/>
    <s v="Reitoria"/>
    <s v="REMANEJAMENTO 50090526 / 2020 - Reembolso referente ao INSS recolhimento centralizado pelo Sistema de Pagamentos de Serviços, Prestador e Tomador - período outubro a dezembro/2019."/>
    <s v="Sim"/>
    <n v="418.5"/>
    <m/>
    <n v="418.5"/>
    <n v="0"/>
    <n v="2"/>
    <x v="1"/>
    <x v="2"/>
  </r>
  <r>
    <x v="21"/>
    <d v="2020-02-06T00:00:00"/>
    <n v="13371"/>
    <s v="AAA-CPG-I"/>
    <s v="(ECT) Empresa Brasileira de Correios e Telégrafos"/>
    <s v="Envio de exemplar de qualificação da aluna Giuliana via sedex para o Prof. Francisco Rômulo Monte Ferreira, CEP: 21.941.590 - (Nº.Objeto:OD363307731br)"/>
    <s v="Sim"/>
    <n v="28.07"/>
    <m/>
    <n v="28.07"/>
    <n v="0"/>
    <n v="2"/>
    <x v="1"/>
    <x v="2"/>
  </r>
  <r>
    <x v="21"/>
    <d v="2020-02-06T00:00:00"/>
    <n v="13425"/>
    <s v="DIR"/>
    <s v="Carlos Roberto Marques"/>
    <s v="Aquisição de materiais, para uso imediato (madeiras) para fechamento e ajustes de bancada, junto ao Laboratório de Demonstrações do IF."/>
    <s v="Sim"/>
    <n v="1875.3"/>
    <m/>
    <n v="1875.3"/>
    <n v="0"/>
    <n v="2"/>
    <x v="1"/>
    <x v="2"/>
  </r>
  <r>
    <x v="21"/>
    <d v="2020-02-06T00:00:00"/>
    <n v="13427"/>
    <s v="DIR"/>
    <s v="Reitoria - Estagiários"/>
    <s v="Solicitação: 158/2020 Setor: Física Matemática Solicitante: 73962-1 Elcio Abdalla Valor da Bolsa: 682,49 Previsão Orçamentária: 8.189,88 + 3.096,00 (auxílio transporte) Duração: 12 meses Jornada: 20 Horas Doc. Mov. Verba: Processo: Aluno: Data de Cadastro: 06/02/2020 15:27"/>
    <s v="Sim"/>
    <n v="11285.88"/>
    <m/>
    <n v="11285.88"/>
    <n v="0"/>
    <n v="2"/>
    <x v="1"/>
    <x v="2"/>
  </r>
  <r>
    <x v="21"/>
    <d v="2020-02-06T00:00:00"/>
    <n v="13428"/>
    <s v="DIR-SBI"/>
    <s v="Chaveiro Dinora"/>
    <s v="Adiantamento - Aquisição de serviço de confecção de carimbos para a Biblioteca."/>
    <s v="Sim"/>
    <n v="176"/>
    <m/>
    <n v="176"/>
    <n v="0"/>
    <n v="2"/>
    <x v="1"/>
    <x v="2"/>
  </r>
  <r>
    <x v="21"/>
    <d v="2020-02-07T00:00:00"/>
    <n v="13408"/>
    <s v="AAA-CPG-I"/>
    <s v="(ECT) Empresa Brasileira de Correios e Telégrafos"/>
    <s v="Envio de sedex para Prof. Sérgio Henrique Bezerra de Sousa Leal UFABC - CEP: 09210-580 - (Nº.Objeto:OD701440422br)"/>
    <s v="Sim"/>
    <n v="9.2899999999999991"/>
    <m/>
    <n v="9.2899999999999991"/>
    <n v="0"/>
    <n v="2"/>
    <x v="1"/>
    <x v="2"/>
  </r>
  <r>
    <x v="21"/>
    <d v="2020-02-07T00:00:00"/>
    <n v="13423"/>
    <s v="ATF"/>
    <s v="(ECT) Empresa Brasileira de Correios e Telégrafos"/>
    <s v="Envio de Sedex 10 com AR para NÁDIA ELAINE PEREIRA Caixa postal 13504 CEP 03331-970 São Paulo - SP - (Nº.Objeto:SX177311395br) Documentos para despachante"/>
    <s v="Sim"/>
    <n v="34.450000000000003"/>
    <m/>
    <n v="34.450000000000003"/>
    <n v="0"/>
    <n v="2"/>
    <x v="1"/>
    <x v="2"/>
  </r>
  <r>
    <x v="21"/>
    <d v="2020-02-07T00:00:00"/>
    <n v="13424"/>
    <s v="AAA-CPG"/>
    <s v="(ECT) Empresa Brasileira de Correios e Telégrafos"/>
    <s v="Envio de 2 correspondências, via SEDEX Convencional, aos profs. Dmitry Vasilevich (Santo Andre/SP, 09210-580)- (Nº.Objeto:OD701440396br) Valdecir Marvulle (Santo Andre/SP, 09210-580)- (Nº.Objeto:OD701440405br) Motivo: Envio de exemplar impresso da dissertação aos membros titulares da banca de defesa."/>
    <s v="Sim"/>
    <n v="19.7"/>
    <m/>
    <n v="19.7"/>
    <n v="0"/>
    <n v="2"/>
    <x v="1"/>
    <x v="2"/>
  </r>
  <r>
    <x v="21"/>
    <d v="2020-02-07T00:00:00"/>
    <n v="13433"/>
    <s v="DIR-NITRO"/>
    <s v="White Martins Gases Industriais Ltda"/>
    <s v="Locação de Tanques e aquisição de Nitrogênio Líquido - Processo: 20.1.71.43.0 - NE 82481/20 e NE 82490/20 - ANULAÇÃO FIM DE EXERCÍCIO - R$ 87,34"/>
    <s v="Sim"/>
    <n v="26443.93"/>
    <m/>
    <n v="26443.93"/>
    <n v="0"/>
    <n v="2"/>
    <x v="1"/>
    <x v="2"/>
  </r>
  <r>
    <x v="21"/>
    <d v="2020-02-10T00:00:00"/>
    <n v="13434"/>
    <s v="DIR"/>
    <s v="Monitores Bolsistas"/>
    <s v="Folha de pagamento referente a Monitores Bolsistas Exercício 2020 - NE 123021 /2020 - Processo: 20.1.10.43.1"/>
    <s v="Sim"/>
    <n v="496026.77"/>
    <m/>
    <n v="496026.77"/>
    <n v="0"/>
    <n v="2"/>
    <x v="1"/>
    <x v="2"/>
  </r>
  <r>
    <x v="21"/>
    <d v="2020-02-11T00:00:00"/>
    <n v="13437"/>
    <s v="DIR"/>
    <s v="Reitoria - Estagiários"/>
    <s v="Solicitação: 204/2020 - Remanejamento N° 2020 50309781 - Setor: Física Experimental Solicitante: 3560046-1 Andre Machado Rodrigues Valor da Bolsa: 682,49 Previsão Orçamentária: 8.189,88 + 3.168,00 (auxílio transporte) Duração: 12 meses Jornada: 20 Horas Doc. Mov. Verba: 202000489085 Processo: 20.1.178.43.0 Aluno: 9318758 - Claikson Benedito"/>
    <s v="Sim"/>
    <n v="11285.88"/>
    <m/>
    <n v="11285.88"/>
    <n v="0"/>
    <n v="2"/>
    <x v="1"/>
    <x v="2"/>
  </r>
  <r>
    <x v="21"/>
    <d v="2020-02-11T00:00:00"/>
    <n v="13438"/>
    <s v="DIR"/>
    <s v="Tatiana Werner - EPP"/>
    <s v="NE 489565/2020 - Compra &amp; confecção de camisetas comemorativas: Recepção de calouros e celebração IFUSP 50 ANOS. RC 23388/2020 - DC 10910/2020 - Reserva 488062/2020 - Proc. 20.1.31.43.9"/>
    <s v="Sim"/>
    <n v="5980"/>
    <m/>
    <n v="5980"/>
    <n v="0"/>
    <n v="2"/>
    <x v="1"/>
    <x v="2"/>
  </r>
  <r>
    <x v="21"/>
    <d v="2020-02-11T00:00:00"/>
    <n v="13439"/>
    <s v="DIR"/>
    <s v="R SIGNS Impressões Digitais Eireli"/>
    <s v="NE 489719/2020 - Confecção e instalação do Mural Adesivo IFUSP. Evento &quot;50 anos IFUSP&quot;. RC 66486/2020 - DC22713 - Reserva 488160/2020 - Proc. 20.1.73.43.3"/>
    <s v="Sim"/>
    <n v="2265"/>
    <m/>
    <n v="2265"/>
    <n v="0"/>
    <n v="2"/>
    <x v="1"/>
    <x v="2"/>
  </r>
  <r>
    <x v="21"/>
    <d v="2020-02-12T00:00:00"/>
    <n v="13443"/>
    <s v="ATA-VEICULO"/>
    <s v="Rafael Medeiros da Silva"/>
    <s v="Pagamento do Seguro DPVAT 2020 DOS SEGUINTES CARROS OFICIAIS: UF da Placa Placa Veículo Exercício Renavam Categoria Veículo Marca/Modelo Data Vencimento desejada SP EEF-8005 2020 184060460 01 VW-GOL 15/2/2020 SP EEF-9004 2020 270244824 01 VW-PARATI 15/2/2020 SP EEF-3918 2020 193494558 01 CHEVROLET-ASTRA 15/2/2020 SP DJP-5640 2020 914322710 04 RENAULT-MASTER 15/2/2020 SP DJP-0094 2020 123750296 10 FORD-F350 15/2/2020"/>
    <s v="Sim"/>
    <n v="29.47"/>
    <m/>
    <n v="29.47"/>
    <n v="0"/>
    <n v="2"/>
    <x v="1"/>
    <x v="2"/>
  </r>
  <r>
    <x v="21"/>
    <d v="2020-02-12T00:00:00"/>
    <n v="13444"/>
    <s v="FGE"/>
    <s v="Prof. Mikiya Muramatsu"/>
    <s v="Conjunto de lentes para a construção de luneta para a Semana do Calouro."/>
    <s v="Sim"/>
    <n v="600"/>
    <m/>
    <n v="600"/>
    <n v="0"/>
    <n v="2"/>
    <x v="1"/>
    <x v="2"/>
  </r>
  <r>
    <x v="21"/>
    <d v="2020-02-12T00:00:00"/>
    <n v="13442"/>
    <s v="DIR"/>
    <s v="Manfredo Harri Tabacniks"/>
    <s v="Pgto Diária N° 202000011 - Destino: São Carlos/SP-Brasil - Convênio: 0 - Saida Prevista: 19/02/2020 - 06:00 Término Prevista: 19/02/2020 - 20:00 Diárias Nacionais: Completas: 0 - Simples: 1 - Finalidade da Diária: Reunião com o Prof. Dr. Vanderlei Bagnato, Diretor do IFSC, para tratar de Gestão do IFSC, visitar a Unidade, conhecer alguns procedimentos administrativos (falar com pessoal técnico administrativo, se necessário). Visitar salas de aulas, laboratório didático, biblioteca. Na CG particularmente, conhecer os cursos de graduação do IFSC."/>
    <s v="Sim"/>
    <n v="209.84"/>
    <m/>
    <n v="209.84"/>
    <n v="0"/>
    <n v="2"/>
    <x v="1"/>
    <x v="2"/>
  </r>
  <r>
    <x v="21"/>
    <d v="2020-02-13T00:00:00"/>
    <n v="13456"/>
    <s v="DIR-CCEX"/>
    <s v="Almoxarifado"/>
    <s v="Requisição de Almoxarifado"/>
    <s v="Sim"/>
    <n v="44.26"/>
    <m/>
    <n v="44.26"/>
    <n v="0"/>
    <n v="2"/>
    <x v="1"/>
    <x v="2"/>
  </r>
  <r>
    <x v="21"/>
    <d v="2020-02-13T00:00:00"/>
    <n v="13459"/>
    <s v="DIR-CCEX"/>
    <s v="Almoxarifado"/>
    <s v="Requisição de Almoxarifado"/>
    <s v="Sim"/>
    <n v="55.31"/>
    <m/>
    <n v="55.31"/>
    <n v="0"/>
    <n v="2"/>
    <x v="1"/>
    <x v="2"/>
  </r>
  <r>
    <x v="21"/>
    <d v="2020-02-13T00:00:00"/>
    <n v="13488"/>
    <s v="ATA"/>
    <s v="Lavanderia Butantã Express"/>
    <s v="Serviço de lavagem de cadeiras de auditório (patrimônio em anexo), carpetes e cortinas dos Auditórios Norte e Novo I do Prédio Principal do Instituto de Física. Serviço solicitado em caráter emergencial, tendo em vista as fortes chuvas que aconteceram nos meses de janeiro e fevereiro, que culminaram em infiltrações com consequente aparecimento de mofo e forte odor. Soma-se, ainda, o fato do início do período letivo ser na semana seguinte, dia 17/02/2020."/>
    <s v="Sim"/>
    <n v="5274"/>
    <m/>
    <n v="5274"/>
    <n v="0"/>
    <n v="2"/>
    <x v="1"/>
    <x v="2"/>
  </r>
  <r>
    <x v="21"/>
    <d v="2020-02-13T00:00:00"/>
    <n v="13446"/>
    <s v="ATA-LIMP"/>
    <s v="Almoxarifado"/>
    <s v="Requisição de Almoxarifado"/>
    <s v="Sim"/>
    <n v="1309.4100000000001"/>
    <m/>
    <n v="1309.4100000000001"/>
    <n v="0"/>
    <n v="2"/>
    <x v="1"/>
    <x v="2"/>
  </r>
  <r>
    <x v="21"/>
    <d v="2020-02-13T00:00:00"/>
    <n v="13447"/>
    <s v="ATA-LIMP"/>
    <s v="Almoxarifado"/>
    <s v="Requisição de Almoxarifado"/>
    <s v="Sim"/>
    <n v="742.41"/>
    <m/>
    <n v="742.41"/>
    <n v="0"/>
    <n v="2"/>
    <x v="1"/>
    <x v="2"/>
  </r>
  <r>
    <x v="21"/>
    <d v="2020-02-13T00:00:00"/>
    <n v="13449"/>
    <s v="ATA-LIMP"/>
    <s v="Almoxarifado"/>
    <s v="Requisição de Almoxarifado"/>
    <s v="Sim"/>
    <n v="1643.99"/>
    <m/>
    <n v="1643.99"/>
    <n v="0"/>
    <n v="2"/>
    <x v="1"/>
    <x v="2"/>
  </r>
  <r>
    <x v="21"/>
    <d v="2020-02-13T00:00:00"/>
    <n v="13450"/>
    <s v="ATA-LIMP"/>
    <s v="Almoxarifado"/>
    <s v="Requisição de Almoxarifado"/>
    <s v="Sim"/>
    <n v="62.2"/>
    <m/>
    <n v="62.2"/>
    <n v="0"/>
    <n v="2"/>
    <x v="1"/>
    <x v="2"/>
  </r>
  <r>
    <x v="21"/>
    <d v="2020-02-13T00:00:00"/>
    <n v="13451"/>
    <s v="ATA"/>
    <s v="Almoxarifado"/>
    <s v="Requisição de Almoxarifado"/>
    <s v="Sim"/>
    <n v="261.14999999999998"/>
    <m/>
    <n v="261.14999999999998"/>
    <n v="0"/>
    <n v="2"/>
    <x v="1"/>
    <x v="2"/>
  </r>
  <r>
    <x v="21"/>
    <d v="2020-02-13T00:00:00"/>
    <n v="13452"/>
    <s v="ATA-LIMP"/>
    <s v="Almoxarifado"/>
    <s v="Requisição de Almoxarifado"/>
    <s v="Sim"/>
    <n v="93.34"/>
    <m/>
    <n v="93.34"/>
    <n v="0"/>
    <n v="2"/>
    <x v="1"/>
    <x v="2"/>
  </r>
  <r>
    <x v="21"/>
    <d v="2020-02-13T00:00:00"/>
    <n v="13453"/>
    <s v="ATO-MP"/>
    <s v="Almoxarifado"/>
    <s v="Requisição de Almoxarifado"/>
    <s v="Sim"/>
    <n v="127.56"/>
    <m/>
    <n v="127.56"/>
    <n v="0"/>
    <n v="2"/>
    <x v="1"/>
    <x v="2"/>
  </r>
  <r>
    <x v="21"/>
    <d v="2020-02-13T00:00:00"/>
    <n v="13454"/>
    <s v="ATA-LIMP"/>
    <s v="Almoxarifado"/>
    <s v="Requisição de Almoxarifado"/>
    <s v="Sim"/>
    <n v="1355.42"/>
    <m/>
    <n v="1355.42"/>
    <n v="0"/>
    <n v="2"/>
    <x v="1"/>
    <x v="2"/>
  </r>
  <r>
    <x v="21"/>
    <d v="2020-02-13T00:00:00"/>
    <n v="13455"/>
    <s v="ATF-ALMOX"/>
    <s v="Almoxarifado"/>
    <s v="Requisição de Almoxarifado"/>
    <s v="Sim"/>
    <n v="456.29"/>
    <m/>
    <n v="456.29"/>
    <n v="0"/>
    <n v="2"/>
    <x v="1"/>
    <x v="2"/>
  </r>
  <r>
    <x v="21"/>
    <d v="2020-02-13T00:00:00"/>
    <n v="13457"/>
    <s v="ATF-ALMOX"/>
    <s v="Almoxarifado"/>
    <s v="Requisição de Almoxarifado"/>
    <s v="Sim"/>
    <n v="485.13"/>
    <m/>
    <n v="485.13"/>
    <n v="0"/>
    <n v="2"/>
    <x v="1"/>
    <x v="2"/>
  </r>
  <r>
    <x v="21"/>
    <d v="2020-02-13T00:00:00"/>
    <n v="13458"/>
    <s v="DIR-CCIF"/>
    <s v="Almoxarifado"/>
    <s v="Requisição de Almoxarifado"/>
    <s v="Sim"/>
    <n v="30.99"/>
    <m/>
    <n v="30.99"/>
    <n v="0"/>
    <n v="2"/>
    <x v="1"/>
    <x v="2"/>
  </r>
  <r>
    <x v="21"/>
    <d v="2020-02-13T00:00:00"/>
    <n v="13461"/>
    <s v="DIR"/>
    <s v="Almoxarifado"/>
    <s v="Requisição de Almoxarifado"/>
    <s v="Sim"/>
    <n v="16.71"/>
    <m/>
    <n v="16.71"/>
    <n v="0"/>
    <n v="2"/>
    <x v="1"/>
    <x v="2"/>
  </r>
  <r>
    <x v="21"/>
    <d v="2020-02-13T00:00:00"/>
    <n v="13463"/>
    <s v="DIR"/>
    <s v="Almoxarifado"/>
    <s v="Requisição de Almoxarifado"/>
    <s v="Sim"/>
    <n v="45"/>
    <m/>
    <n v="45"/>
    <n v="0"/>
    <n v="2"/>
    <x v="1"/>
    <x v="2"/>
  </r>
  <r>
    <x v="21"/>
    <d v="2020-02-13T00:00:00"/>
    <n v="13465"/>
    <s v="AAA-SAL"/>
    <s v="Almoxarifado"/>
    <s v="Requisição de Almoxarifado"/>
    <s v="Sim"/>
    <n v="128.97999999999999"/>
    <m/>
    <n v="128.97999999999999"/>
    <n v="0"/>
    <n v="2"/>
    <x v="1"/>
    <x v="2"/>
  </r>
  <r>
    <x v="21"/>
    <d v="2020-02-13T00:00:00"/>
    <n v="13466"/>
    <s v="DIR"/>
    <s v="Gustavo Alberto Burdman"/>
    <s v="Pgto Diária N° 202000013 - Destino: São Carlos/SP-Brasil - Convênio: 0 - Saida Prevista: 19/02/2020 - 06:00 Término Prevista: 19/02/2020 - 22:00 Diárias Nacionais: Completas: 0 - Simples: 1 - Finalidade da Diária: Visita ao Instituto de Física de São Carlos na qualidade de Vice-Diretor do IFUSP."/>
    <s v="Sim"/>
    <n v="165.66"/>
    <m/>
    <n v="165.66"/>
    <n v="0"/>
    <n v="2"/>
    <x v="1"/>
    <x v="2"/>
  </r>
  <r>
    <x v="21"/>
    <d v="2020-02-13T00:00:00"/>
    <n v="13467"/>
    <s v="DIR-SBI"/>
    <s v="Almoxarifado"/>
    <s v="Requisição de Almoxarifado"/>
    <s v="Sim"/>
    <n v="599.63"/>
    <m/>
    <n v="599.63"/>
    <n v="0"/>
    <n v="2"/>
    <x v="1"/>
    <x v="2"/>
  </r>
  <r>
    <x v="21"/>
    <d v="2020-02-13T00:00:00"/>
    <n v="13468"/>
    <s v="FMA"/>
    <s v="Almoxarifado"/>
    <s v="Requisição de Almoxarifado"/>
    <s v="Sim"/>
    <n v="702.37"/>
    <m/>
    <n v="702.37"/>
    <n v="0"/>
    <n v="2"/>
    <x v="1"/>
    <x v="2"/>
  </r>
  <r>
    <x v="21"/>
    <d v="2020-02-13T00:00:00"/>
    <n v="13469"/>
    <s v="ATA"/>
    <s v="Almoxarifado"/>
    <s v="Requisição de Almoxarifado"/>
    <s v="Sim"/>
    <n v="261.14999999999998"/>
    <m/>
    <n v="261.14999999999998"/>
    <n v="0"/>
    <n v="2"/>
    <x v="1"/>
    <x v="2"/>
  </r>
  <r>
    <x v="21"/>
    <d v="2020-02-13T00:00:00"/>
    <n v="13470"/>
    <s v="ATA"/>
    <s v="Almoxarifado"/>
    <s v="Requisição de Almoxarifado"/>
    <s v="Sim"/>
    <n v="5.88"/>
    <m/>
    <n v="5.88"/>
    <n v="0"/>
    <n v="2"/>
    <x v="1"/>
    <x v="2"/>
  </r>
  <r>
    <x v="21"/>
    <d v="2020-02-13T00:00:00"/>
    <n v="13471"/>
    <s v="ATA-SV"/>
    <s v="Almoxarifado"/>
    <s v="Requisição de Almoxarifado"/>
    <s v="Sim"/>
    <n v="96.76"/>
    <m/>
    <n v="96.76"/>
    <n v="0"/>
    <n v="2"/>
    <x v="1"/>
    <x v="2"/>
  </r>
  <r>
    <x v="21"/>
    <d v="2020-02-13T00:00:00"/>
    <n v="13473"/>
    <s v="DIR-LDID"/>
    <s v="Almoxarifado"/>
    <s v="Requisição de Almoxarifado"/>
    <s v="Sim"/>
    <n v="424.56"/>
    <m/>
    <n v="424.56"/>
    <n v="0"/>
    <n v="2"/>
    <x v="1"/>
    <x v="2"/>
  </r>
  <r>
    <x v="21"/>
    <d v="2020-02-13T00:00:00"/>
    <n v="13474"/>
    <s v="AAA"/>
    <s v="Almoxarifado"/>
    <s v="Requisição de Almoxarifado"/>
    <s v="Sim"/>
    <n v="204.01"/>
    <m/>
    <n v="204.01"/>
    <n v="0"/>
    <n v="2"/>
    <x v="1"/>
    <x v="2"/>
  </r>
  <r>
    <x v="21"/>
    <d v="2020-02-13T00:00:00"/>
    <n v="13477"/>
    <s v="AAA-CPG-I"/>
    <s v="Almoxarifado"/>
    <s v="Requisição de Almoxarifado"/>
    <s v="Sim"/>
    <n v="115.82"/>
    <m/>
    <n v="115.82"/>
    <n v="0"/>
    <n v="2"/>
    <x v="1"/>
    <x v="2"/>
  </r>
  <r>
    <x v="21"/>
    <d v="2020-02-13T00:00:00"/>
    <n v="13486"/>
    <s v="ATA-LIMP"/>
    <s v="Almoxarifado"/>
    <s v="Requisição de Almoxarifado"/>
    <s v="Sim"/>
    <n v="1332.37"/>
    <m/>
    <n v="1332.37"/>
    <n v="0"/>
    <n v="2"/>
    <x v="1"/>
    <x v="2"/>
  </r>
  <r>
    <x v="21"/>
    <d v="2020-02-13T00:00:00"/>
    <n v="13487"/>
    <s v="ATA"/>
    <s v="Almoxarifado"/>
    <s v="Requisição de Almoxarifado"/>
    <s v="Sim"/>
    <n v="15.19"/>
    <m/>
    <n v="15.19"/>
    <n v="0"/>
    <n v="2"/>
    <x v="1"/>
    <x v="2"/>
  </r>
  <r>
    <x v="21"/>
    <d v="2020-02-13T00:00:00"/>
    <n v="13493"/>
    <s v="DIR"/>
    <s v="Naty Flex Comércio de Móveis p/ Escrit. Ltda - ME"/>
    <s v="NE.00514900 - aquisição de armários para acervo do Prof. Ivã Gurgel - RC 38130 - DC 22322."/>
    <s v="Sim"/>
    <n v="5890"/>
    <m/>
    <n v="5890"/>
    <n v="0"/>
    <n v="2"/>
    <x v="1"/>
    <x v="2"/>
  </r>
  <r>
    <x v="21"/>
    <d v="2020-02-14T00:00:00"/>
    <n v="13498"/>
    <s v="ATA-GRAF"/>
    <s v="Instituto de Matemática e Estatística"/>
    <s v="Referente a serviços gráficos executados durante o mês de janeiro de 2020 - Remanejamento N° 2020 50118145."/>
    <s v="Sim"/>
    <n v="2522.6799999999998"/>
    <m/>
    <n v="2522.6799999999998"/>
    <n v="0"/>
    <n v="2"/>
    <x v="1"/>
    <x v="2"/>
  </r>
  <r>
    <x v="21"/>
    <d v="2020-02-17T00:00:00"/>
    <n v="13499"/>
    <s v="DIR"/>
    <s v="David Bärg Filho"/>
    <s v="Aquisição emergencial de cabo e conversor HDMI, para ser instalado no Auditório Abraão de Moraes, para que o mesmo volte a ser utilizado em aulas."/>
    <s v="Sim"/>
    <n v="1246"/>
    <m/>
    <n v="1246"/>
    <n v="0"/>
    <n v="2"/>
    <x v="1"/>
    <x v="2"/>
  </r>
  <r>
    <x v="21"/>
    <d v="2020-02-18T00:00:00"/>
    <n v="13430"/>
    <s v="ATA-SV"/>
    <s v="ZEUSTEC COMERCIO E ASSISTÊNCIA TÉCNICA LTDA ME"/>
    <s v="Conserto e manutenção do motor da cancela do Estacionamento do Edifício Mário Schenberg. Nº Patrimônio 043-008.611"/>
    <s v="Sim"/>
    <n v="650"/>
    <m/>
    <n v="650"/>
    <n v="0"/>
    <n v="2"/>
    <x v="1"/>
    <x v="2"/>
  </r>
  <r>
    <x v="21"/>
    <d v="2020-02-18T00:00:00"/>
    <n v="13507"/>
    <s v="ATF-ALMOX"/>
    <s v="São Jeronimo Distribuidora de Alimentos Eireli"/>
    <s v="NEE 544477/2020 - Compra de garrafas de água mineral. RC 75612/2020 - DC 24856/2020 - Reserva 544167/2020. Proc. 20.1.80.43.0"/>
    <s v="Sim"/>
    <n v="932.9"/>
    <m/>
    <n v="932.9"/>
    <n v="0"/>
    <n v="2"/>
    <x v="1"/>
    <x v="2"/>
  </r>
  <r>
    <x v="21"/>
    <d v="2020-02-18T00:00:00"/>
    <n v="13510"/>
    <s v="ATA-VEICULO"/>
    <s v="Rafael Medeiros da Silva"/>
    <s v="Pgto Diária N° 202000022 - Destino: São Carlos/SP-Brasil - Convênio: 0 - Saida Prevista: 13/02/2020 - 09:30 Término Prevista: 13/02/2020 - 18:00 Diárias Nacionais: Completas: 0 - Simples: 1 - Finalidade da Diária: Transporte de equipamento para manutenção, na empresa Quantum Tech em São Carlos -SP."/>
    <s v="Sim"/>
    <n v="110.44"/>
    <m/>
    <n v="110.44"/>
    <n v="0"/>
    <n v="2"/>
    <x v="1"/>
    <x v="2"/>
  </r>
  <r>
    <x v="21"/>
    <d v="2020-02-19T00:00:00"/>
    <n v="13514"/>
    <s v="ATF-ALMOX"/>
    <s v="M.F. Comércio, Gerenciamento e Serviços EIRELI"/>
    <s v="NE.01116134 - Pregão - compra de pedras sanitárias - RC 80730 - DC 29955."/>
    <s v="Sim"/>
    <n v="4377.6000000000004"/>
    <m/>
    <n v="4377.6000000000004"/>
    <n v="0"/>
    <n v="2"/>
    <x v="1"/>
    <x v="2"/>
  </r>
  <r>
    <x v="21"/>
    <d v="2020-02-20T00:00:00"/>
    <n v="13432"/>
    <s v="AAA-CPG"/>
    <s v="(ECT) Empresa Brasileira de Correios e Telégrafos"/>
    <s v="Envio de 01 (uma) correspondência, via SEDEX Convencional, ao Prof. Djalma Rosa Mendes Junior (Niterói/RJ, 24241-080) - (Nº.Objeto:OD701953603br) Motivo: envio de exemplar para membro titular da banca."/>
    <s v="Sim"/>
    <n v="28.07"/>
    <m/>
    <n v="28.07"/>
    <n v="0"/>
    <n v="2"/>
    <x v="1"/>
    <x v="2"/>
  </r>
  <r>
    <x v="21"/>
    <d v="2020-02-20T00:00:00"/>
    <n v="13436"/>
    <s v="FAP"/>
    <s v="(ECT) Empresa Brasileira de Correios e Telégrafos"/>
    <s v="Envio de uma Antena GPS para manutenção do site de pesquisas do IFUSP em Cuiabá. Destinatário Prof. José de Souza Nogueira (Prof. Paraná) Programa de Pós-Graduação em Física Ambiental - Instituto Física Universidade Federal de Mato Grosso/UFMT Av. Fernando Corrêa, 2367, Bloco Física Ambiental, Bairro Boa Esperança CEP: 78060-900 - Cuiabá – Mato Grosso - (Nº.Objeto:OD701446181br)"/>
    <s v="Sim"/>
    <n v="37.72"/>
    <m/>
    <n v="37.72"/>
    <n v="0"/>
    <n v="2"/>
    <x v="1"/>
    <x v="2"/>
  </r>
  <r>
    <x v="21"/>
    <d v="2020-02-20T00:00:00"/>
    <n v="13441"/>
    <s v="AAA"/>
    <s v="(ECT) Empresa Brasileira de Correios e Telégrafos"/>
    <s v="EMS para Universität Duisburg-Essen, Alemanha - envio de minutas de convênio para assinatura - (Nº.Objeto:EB127044436br)"/>
    <s v="Sim"/>
    <n v="200.7"/>
    <m/>
    <n v="200.7"/>
    <n v="0"/>
    <n v="2"/>
    <x v="1"/>
    <x v="2"/>
  </r>
  <r>
    <x v="21"/>
    <d v="2020-02-20T00:00:00"/>
    <n v="13445"/>
    <s v="FAP"/>
    <s v="(ECT) Empresa Brasileira de Correios e Telégrafos"/>
    <s v="Envio de Amostras de coleta de ar atmosférico para: Prof. Gilberto Fillmann/Amaro Universidade Federal do Rio Grande Lab. de Microcontaminantes Orgânicos e Ecotoxicologia Aquática (CONECO) Av. Itália km 8 - Carreiros Rio Grande - RS CEP:96203-900 - (Nº.Objeto:DV776998020br)"/>
    <s v="Sim"/>
    <n v="67.37"/>
    <m/>
    <n v="67.37"/>
    <n v="0"/>
    <n v="2"/>
    <x v="1"/>
    <x v="2"/>
  </r>
  <r>
    <x v="21"/>
    <d v="2020-02-20T00:00:00"/>
    <n v="13494"/>
    <s v="AAA-CPG-I"/>
    <s v="(ECT) Empresa Brasileira de Correios e Telégrafos"/>
    <s v="Envio de exemplar de qualificação via Sedex para: - Profa. Renata de Paula Orofino, CEP: 09210-580 - (Nº.Objeto:DV777001165br) - Prof. João Rodrigo Santos da Silva,CEP: 09210-580 - (Nº.Objeto:DV777001179br)"/>
    <s v="Sim"/>
    <n v="19.7"/>
    <m/>
    <n v="19.7"/>
    <n v="0"/>
    <n v="2"/>
    <x v="1"/>
    <x v="2"/>
  </r>
  <r>
    <x v="21"/>
    <d v="2020-02-20T00:00:00"/>
    <n v="13513"/>
    <s v="AAA-CPG"/>
    <s v="(ECT) Empresa Brasileira de Correios e Telégrafos"/>
    <s v="Envio de 02 correspondências (via SEDEX Convencional) aos Profs. Nadja Simão magalhães (Diadema/SP, 09913-030) - (Nº.OBJETO:OD666964085BR) Alioscka Augusto Sousa (São Paulo/SP, 04044-020 - (Nº.OBJETO:OD666964077BR) Encaminhando exemplares impressos aos membros titulares da banca de defesa."/>
    <s v="Sim"/>
    <n v="20.82"/>
    <m/>
    <n v="20.82"/>
    <n v="0"/>
    <n v="2"/>
    <x v="1"/>
    <x v="2"/>
  </r>
  <r>
    <x v="21"/>
    <d v="2020-02-20T00:00:00"/>
    <n v="13520"/>
    <s v="DIR"/>
    <s v="Joao Carlos Barbosa dos Santos - ME"/>
    <s v="Conserto emergencial do cofre da seção de convênios - Patrimônio Nº 043.021232"/>
    <s v="Sim"/>
    <n v="280"/>
    <m/>
    <n v="280"/>
    <n v="0"/>
    <n v="2"/>
    <x v="1"/>
    <x v="2"/>
  </r>
  <r>
    <x v="21"/>
    <d v="2020-02-21T00:00:00"/>
    <n v="13528"/>
    <s v="DIR"/>
    <s v="Sabor da Vitória Comércio e Indústria de Alimentos"/>
    <s v="Ata Registro de preço - Fornecimento de alimentação preparada (Buffet) - RC 92355 - DC 32034. Nota de Empenho cancelada, devido a não realização do evento (Covid-19)"/>
    <s v="Sim"/>
    <n v="0"/>
    <m/>
    <n v="0"/>
    <n v="0"/>
    <n v="2"/>
    <x v="1"/>
    <x v="2"/>
  </r>
  <r>
    <x v="21"/>
    <d v="2020-02-21T00:00:00"/>
    <n v="13532"/>
    <s v="DIR"/>
    <s v="Transposição Interna"/>
    <s v="pagamento de contrato de passagem aérea - Prof. Ivanildo A. Araujo - RC 86614 - Ajuste da GC 3107."/>
    <s v="Sim"/>
    <n v="919.98"/>
    <m/>
    <n v="919.98"/>
    <n v="0"/>
    <n v="2"/>
    <x v="1"/>
    <x v="2"/>
  </r>
  <r>
    <x v="21"/>
    <d v="2020-02-21T00:00:00"/>
    <n v="13534"/>
    <s v="DIR"/>
    <s v="Despesa Tesouraria"/>
    <s v="Referente as GOs 13285, 13249 e 13490 do Processo: 20.1.3.43.5 da Tesouraria - Contrapartida GC 3108"/>
    <s v="Sim"/>
    <n v="4918.25"/>
    <m/>
    <n v="4918.25"/>
    <n v="0"/>
    <n v="2"/>
    <x v="1"/>
    <x v="2"/>
  </r>
  <r>
    <x v="21"/>
    <d v="2020-02-21T00:00:00"/>
    <n v="13529"/>
    <s v="DIR"/>
    <s v="Rafael Medeiros da Silva"/>
    <s v="Pgto Diária N° 202000020 - Destino: São Carlos/SP-Brasil - Convênio: 0 - Saída Prevista: 19/02/2020 - 06:00 Término Prevista: 19/02/2020 - 18:00 Diárias Nacionais: Completas: 0 - Simples: 1 - Finalidade da Diária: Conduzir o diretor e o vice do IFUSP para IF-São Carlos."/>
    <s v="Sim"/>
    <n v="110.44"/>
    <m/>
    <n v="110.44"/>
    <n v="0"/>
    <n v="2"/>
    <x v="1"/>
    <x v="2"/>
  </r>
  <r>
    <x v="21"/>
    <d v="2020-02-28T00:00:00"/>
    <n v="13515"/>
    <s v="AAA-CPG-I"/>
    <s v="(ECT) Empresa Brasileira de Correios e Telégrafos"/>
    <s v="Envio de duas correspondências com A/R para Instituto de Educação Carandá - CEP 040020-060 - (Nº.Objeto:JU120031486br) Fundação Polisaber CEP 03309-060 - (Nº.Objeto:JU120031490br)"/>
    <s v="Sim"/>
    <n v="34.15"/>
    <m/>
    <n v="34.15"/>
    <n v="0"/>
    <n v="2"/>
    <x v="1"/>
    <x v="2"/>
  </r>
  <r>
    <x v="21"/>
    <d v="2020-02-28T00:00:00"/>
    <n v="13524"/>
    <s v="AAA-CPG"/>
    <s v="(ECT) Empresa Brasileira de Correios e Telégrafos"/>
    <s v="Encaminho 08 (oito) correspondências via SEDEX Convencional: - Prof. Diogo Rodrigues Boito (São Carlos/SP, 13566-590) - (Nº.Objeto:OD352933099br) - Guilherme Matos Sipahi (São Carlos/SP, 13566-590)- (Nº.Objeto:OD352933108br) - Alberto Correa dos Reis (Rio de Janeiro/RJ, 22290-180)- (Nº.Objeto:OD352933125br) - Gerson Ferreira (Uberlândia/MG, 38408-100)- (Nº.Objeto:OD352933139br) - Luis Fernando Mercier Franco (Campinas/SP, 13025-152)- (Nº.Objeto:OD352933085br) - Patricia Soares Santiago (Registro/SP, 11900-000)- (Nº.Objeto:OD352933111br) - Dmitry Melnikov (Natal/RN, 59092-500)- (Nº.Objeto:OD352933142br) - Horatiu S. Nastase (São Paulo/SP, 01140-070)- (Nº.Objeto:OD352933071br) Enviando exemplares impressos aos membros titulares das bancas de defesa."/>
    <s v="Sim"/>
    <n v="205.06"/>
    <m/>
    <n v="205.06"/>
    <n v="0"/>
    <n v="2"/>
    <x v="1"/>
    <x v="2"/>
  </r>
  <r>
    <x v="21"/>
    <d v="2020-02-28T00:00:00"/>
    <n v="13549"/>
    <s v="ATA"/>
    <s v="A2G Comercial Ltda"/>
    <s v="NE. 00742465/2020 - Ata Registro de Preços - Compra de filtros para bebedouros. RC 96830/2020 - DC 33782/2020 - Reserva 742317/2020 - Proc. 20.1.95.43.7"/>
    <s v="Sim"/>
    <n v="1170"/>
    <m/>
    <n v="1170"/>
    <n v="0"/>
    <n v="2"/>
    <x v="1"/>
    <x v="2"/>
  </r>
  <r>
    <x v="21"/>
    <d v="2020-02-28T00:00:00"/>
    <n v="13550"/>
    <s v="ATA"/>
    <s v="Menezes e Rodrigues Comercial Ltda"/>
    <s v="NE. 00742651/2020 - ANULADO - Ata Registro de Preços - Compra de assentos sanitários. RC 96806/2020 - DC 33855/2020 - Reserva 742392/2020 - Proc. 20.1.96.43.3"/>
    <s v="Sim"/>
    <n v="0"/>
    <m/>
    <n v="0"/>
    <n v="0"/>
    <n v="2"/>
    <x v="1"/>
    <x v="2"/>
  </r>
  <r>
    <x v="21"/>
    <d v="2020-02-28T00:00:00"/>
    <n v="13542"/>
    <s v="DIR"/>
    <s v="Manfredo Harri Tabacniks"/>
    <s v="Pgto Diária N° 202000025 - Destino: Ribeirão Preto/SP-Brasil - Convênio: 0 - Saida Prevista: 26/02/2020 - 16:00 Término Prevista: 28/02/2020 - 14:30 Diárias Nacionais: Completas: 2 - Simples: 0 - Finalidade da Diária: Participar da reunião de Dirigentes na Faculdade de Filosofia, Ciências e Letras de Ribeirão Preto (FFCLRP-USP), em Ribeirão Preto, SP, no período de 26/02 a 28/02."/>
    <s v="Sim"/>
    <n v="1049.18"/>
    <m/>
    <n v="1049.18"/>
    <n v="0"/>
    <n v="2"/>
    <x v="1"/>
    <x v="2"/>
  </r>
  <r>
    <x v="21"/>
    <d v="2020-02-28T00:00:00"/>
    <n v="13543"/>
    <s v="DIR"/>
    <s v="Gustavo Alberto Burdman"/>
    <s v="Pgto Diária N° 202000027 - Destino: Ribeirão Preto/SP-Brasil - Convênio: 0 - Saida Prevista: 26/02/2020 - 16:00 Término Prevista: 28/02/2020 - 21:00 Diárias Nacionais: Completas: 2 - Simples: 0 - Finalidade da Diária: Participar da reunião de dirigentes da USP como Vice-Diretor do IFUSP."/>
    <s v="Sim"/>
    <n v="828.3"/>
    <m/>
    <n v="828.3"/>
    <n v="0"/>
    <n v="2"/>
    <x v="1"/>
    <x v="2"/>
  </r>
  <r>
    <x v="21"/>
    <d v="2020-03-02T00:00:00"/>
    <n v="13555"/>
    <s v="DIR"/>
    <s v="Fenix Comercial"/>
    <s v="Encadernações dos bonecos do Livreto IFUSP 50 anos."/>
    <s v="Sim"/>
    <n v="19.5"/>
    <m/>
    <n v="19.5"/>
    <n v="0"/>
    <n v="3"/>
    <x v="2"/>
    <x v="2"/>
  </r>
  <r>
    <x v="21"/>
    <d v="2020-03-03T00:00:00"/>
    <n v="13557"/>
    <s v="DIR"/>
    <s v="White Martins Gases Industriais Ltda"/>
    <s v="6º Termo de Aditivo de contrato de Locação de Tanques e Aquisição de Nitrogênio Líquido - Processo: 20.1.71.43.0 - Reforço das NE 82481/20 e NE 82490/20"/>
    <s v="Sim"/>
    <n v="137985.93"/>
    <m/>
    <n v="137985.93"/>
    <n v="0"/>
    <n v="3"/>
    <x v="2"/>
    <x v="2"/>
  </r>
  <r>
    <x v="21"/>
    <d v="2020-03-04T00:00:00"/>
    <n v="13547"/>
    <s v="AAA-CPG-I"/>
    <s v="(ECT) Empresa Brasileira de Correios e Telégrafos"/>
    <s v="Envio de exemplar via sedex para os Professores: - Prof Dr Antonio Augusto Passos Videira, CEP: 22251-040 - (Nº.Objeto:OD577139132br) - Profa. Dra. Nilva Lúcia Lombardi Sales,CEP: 38067-134 - (Nº.Objeto:OD577132647br)"/>
    <s v="Sim"/>
    <n v="71.900000000000006"/>
    <m/>
    <n v="71.900000000000006"/>
    <n v="0"/>
    <n v="3"/>
    <x v="2"/>
    <x v="2"/>
  </r>
  <r>
    <x v="21"/>
    <d v="2020-03-04T00:00:00"/>
    <n v="13564"/>
    <s v="DIR"/>
    <s v="Reitoria - Estagiários"/>
    <s v="*Remanejamento 50161601 Complementação de recurso para estágio do aluno Felipe Pereira Alonso. Referente à solicitação 14/2020 *Remanejamento 50161660 Complementação de recurso para estágio do aluno Bruno Prates. Referente à solicitação 118/2019 *Remanejamento 50161687 Complementação de recurso para estágio do aluno Bruno Prates. Referente à solicitação 118/2019 *Remanejamento 50161709 Complementação de recurso para estágio do aluno Lucas Barbosa Lima Lazaro. Referente à solicitação 188/2019 *Remanejamento 50161741 Complementação de recurso para estágio do aluno Caio Leonardo de Oliveira Pimentel. Referente à solicitação 1010/2019 *Remanejamento 50161768 Complementação de recurso para estágio do aluno Caio Leonardo de Oliveira Pimentel. Referente à solicitação 1010/2019 *Remanejamento 50161784 Complementação de recurso para estágio do aluno Joao Pedro Porro Palazzo. Referente à solicitação 839/2019 *Remanejamento 50161806 Complementação de recurso para estágio do aluno Joao Pedro Porro Palazzo. Referente à solicitação 839/2019 *Remanejamento 50161822 Complementação de recurso para estágio do aluno Lucas de Paula Lima Batista. Referente à solicitação 838/2019 *Remanejamento 50161849 Complementação de recurso para estágio do aluno Lucas de Paula Lima Batista. Referente à solicitação 838/2019 *Remanejamento 50161865 Complementação de recurso para estágio do aluno Icaro Vaz Freire. Referente à solicitação 825/2019 *Remanejamento 50161881 Complementação de recurso para estágio do aluno Icaro Vaz Freire. Referente à solicitação 825/2019 *Remanejamento 50161903 Complementação de recurso para estágio do aluno Mariana Ribeiro de Carvalho. Referente à solicitação 763/2019 *Remanejamento 50161920 Complementação de recurso para estágio do aluno Mariana Ribeiro de Carvalho. Referente à solicitação 763/2019 *Remanejamento 50161946 Complementação de recurso para estágio do aluno Mariana Petroucic Nunes. Referente à solicitação 569/2019 *Remanejamento 50161962 Complementação de recurso para estágio do aluno Mariana Petroucic Nunes. Referente à solicitação 569/2019 *Remanejamento 50161989 Complementação de recurso para estágio do aluno Giovana Maria de Sousa. Referente à solicitação 416/2019 *Remanejamento 50162004 Complementação de recurso para estágio do aluno Giovana Maria de Sousa. Referente à solicitação 416/2019 *Remanejamento 50162020 Complementação de recurso para estágio do aluno Caterine Silva e Souza. Referente à solicitação 343/2019 *Remanejamento 50162047 Complementação de recurso para estágio do aluno Lucas Barbosa Lima Lazaro. Referente à solicitação 188/2019 *Remanejamento 50162063 Complementação de recurso para estágio do aluno Irma Fernanda Moreira Brito. Referente à solicitação 211/2019 *Remanejamento 50162080 Complementação de recurso para estágio do aluno Irma Fernanda Moreira Brito. Referente à solicitação 211/2019 *Remanejamento 50162101 Complementação de recurso para estágio do aluno Felipe Moura dos Santos. Referente à solicitação 319/2019 *Remanejamento 50162128 Complementação de recurso para estágio do aluno Felipe Moura dos Santos. Referente à solicitação 319/2019 *Remanejamento 50162144 Complementação de recurso para estágio do aluno Caterine Silva e Souza. Referente à solicitação 343/2019"/>
    <s v="Sim"/>
    <n v="960"/>
    <m/>
    <n v="960"/>
    <n v="0"/>
    <n v="3"/>
    <x v="2"/>
    <x v="2"/>
  </r>
  <r>
    <x v="21"/>
    <d v="2020-03-04T00:00:00"/>
    <n v="13567"/>
    <s v="DIR"/>
    <s v="Centro de Estudos Educação e Sociedade"/>
    <s v="Pagamento dos serviços de publicação - NF 047"/>
    <s v="Sim"/>
    <n v="1000"/>
    <m/>
    <n v="1000"/>
    <n v="0"/>
    <n v="3"/>
    <x v="2"/>
    <x v="2"/>
  </r>
  <r>
    <x v="21"/>
    <d v="2020-03-04T00:00:00"/>
    <n v="13568"/>
    <s v="DIR"/>
    <s v="WILER-KAR COMÉRCIO E DECORAÇÕES LTDA"/>
    <s v="Compra de TNT para placa comemorativa do IFUSP 50 Anos"/>
    <s v="Sim"/>
    <n v="93.86"/>
    <m/>
    <n v="93.86"/>
    <n v="0"/>
    <n v="3"/>
    <x v="2"/>
    <x v="2"/>
  </r>
  <r>
    <x v="21"/>
    <d v="2020-03-05T00:00:00"/>
    <n v="13573"/>
    <s v="DIR"/>
    <s v="Reitoria - Estagiários"/>
    <s v="*Remanejamento 50166425 Complementação de recurso para estágio do aluno Carlos Henrique Camillo da Silva. Referente à solicitação 525/2019 *Remanejamento 50166441 Complementação de recurso para estágio do aluno Carlos Henrique Camillo da Silva. Referente à solicitação 525/2019 *Remanejamento 50166468 Complementação de recurso para estágio do aluno Ana Carolina Trolezi Braga. Referente à solicitação 837/2019 *Remanejamento 50166484 Complementação de recurso para estágio do aluno Ana Carolina Trolezi Braga. Referente à solicitação 837/2019"/>
    <s v="Sim"/>
    <n v="36"/>
    <m/>
    <n v="36"/>
    <n v="0"/>
    <n v="3"/>
    <x v="2"/>
    <x v="2"/>
  </r>
  <r>
    <x v="21"/>
    <d v="2020-03-05T00:00:00"/>
    <n v="13576"/>
    <s v="ATF-ALMOX"/>
    <s v="Dalen Suprimentos p/ Informática e Papelaria EIREL"/>
    <s v="NE.00829218 - Ata Registro de Preço - compra de materiais de escritório - RC 96148 - DC 34207."/>
    <s v="Sim"/>
    <n v="4786.16"/>
    <m/>
    <n v="4786.16"/>
    <n v="0"/>
    <n v="3"/>
    <x v="2"/>
    <x v="2"/>
  </r>
  <r>
    <x v="21"/>
    <d v="2020-03-06T00:00:00"/>
    <n v="13575"/>
    <s v="DIR-CCEX"/>
    <s v="Andréa Schlegel"/>
    <s v="Compra de 120 Crachás a ser utilizados no Curso Masterclasses e Curso EINSTEIN e o Jogo da Relatividade."/>
    <s v="Sim"/>
    <n v="187.13"/>
    <m/>
    <n v="187.13"/>
    <n v="0"/>
    <n v="3"/>
    <x v="2"/>
    <x v="2"/>
  </r>
  <r>
    <x v="21"/>
    <d v="2020-03-06T00:00:00"/>
    <n v="13579"/>
    <s v="DIR"/>
    <s v="Ednéia Alves Rezende"/>
    <s v="Reembolso pelo pagamento da DANFE 165309 - Kalunga Com. e Ind. Gráfica Ltda, referent6e compra de papel almaço quadriculado para uso em atividades de ensino com os calouros de 2020, do Prof. Vito Vanin. Essa despesa foi previamente autorizada pela diretoria do IF."/>
    <s v="Sim"/>
    <n v="57.6"/>
    <m/>
    <n v="57.6"/>
    <n v="0"/>
    <n v="3"/>
    <x v="2"/>
    <x v="2"/>
  </r>
  <r>
    <x v="21"/>
    <d v="2020-03-09T00:00:00"/>
    <n v="13617"/>
    <s v="ATO-MP"/>
    <s v="Almoxarifado"/>
    <s v="Requisição do Almoxarifado"/>
    <s v="Sim"/>
    <n v="679.65"/>
    <m/>
    <n v="679.65"/>
    <n v="0"/>
    <n v="3"/>
    <x v="2"/>
    <x v="2"/>
  </r>
  <r>
    <x v="21"/>
    <d v="2020-03-09T00:00:00"/>
    <n v="13589"/>
    <s v="ATA"/>
    <s v="Almoxarifado"/>
    <s v="Requisição do Almoxarifado"/>
    <s v="Sim"/>
    <n v="15.19"/>
    <m/>
    <n v="15.19"/>
    <n v="0"/>
    <n v="3"/>
    <x v="2"/>
    <x v="2"/>
  </r>
  <r>
    <x v="21"/>
    <d v="2020-03-09T00:00:00"/>
    <n v="13591"/>
    <s v="ATA-LIMP"/>
    <s v="Almoxarifado"/>
    <s v="Requisição do Almoxarifado"/>
    <s v="Sim"/>
    <n v="1445.14"/>
    <m/>
    <n v="1445.14"/>
    <n v="0"/>
    <n v="3"/>
    <x v="2"/>
    <x v="2"/>
  </r>
  <r>
    <x v="21"/>
    <d v="2020-03-09T00:00:00"/>
    <n v="13592"/>
    <s v="ATA-LIMP"/>
    <s v="Almoxarifado"/>
    <s v="Requisição do Almoxarifado"/>
    <s v="Sim"/>
    <n v="1793.97"/>
    <m/>
    <n v="1793.97"/>
    <n v="0"/>
    <n v="3"/>
    <x v="2"/>
    <x v="2"/>
  </r>
  <r>
    <x v="21"/>
    <d v="2020-03-09T00:00:00"/>
    <n v="13594"/>
    <s v="ATF-CONV"/>
    <s v="Almoxarifado"/>
    <s v="Requisição do Almoxarifado"/>
    <s v="Sim"/>
    <n v="26.37"/>
    <m/>
    <n v="26.37"/>
    <n v="0"/>
    <n v="3"/>
    <x v="2"/>
    <x v="2"/>
  </r>
  <r>
    <x v="21"/>
    <d v="2020-03-09T00:00:00"/>
    <n v="13595"/>
    <s v="ATA-EXPEDIENTE"/>
    <s v="Almoxarifado"/>
    <s v="Requisição do Almoxarifado"/>
    <s v="Sim"/>
    <n v="2365.5"/>
    <m/>
    <n v="2365.5"/>
    <n v="0"/>
    <n v="3"/>
    <x v="2"/>
    <x v="2"/>
  </r>
  <r>
    <x v="21"/>
    <d v="2020-03-09T00:00:00"/>
    <n v="13596"/>
    <s v="ATA-LIMP"/>
    <s v="Almoxarifado"/>
    <s v="Requisição do Almoxarifado"/>
    <s v="Sim"/>
    <n v="1817.02"/>
    <m/>
    <n v="1817.02"/>
    <n v="0"/>
    <n v="3"/>
    <x v="2"/>
    <x v="2"/>
  </r>
  <r>
    <x v="21"/>
    <d v="2020-03-09T00:00:00"/>
    <n v="13598"/>
    <s v="ATA-LIMP"/>
    <s v="Almoxarifado"/>
    <s v="Requisição do Almoxarifado"/>
    <s v="Sim"/>
    <n v="124.2"/>
    <m/>
    <n v="124.2"/>
    <n v="0"/>
    <n v="3"/>
    <x v="2"/>
    <x v="2"/>
  </r>
  <r>
    <x v="21"/>
    <d v="2020-03-09T00:00:00"/>
    <n v="13601"/>
    <s v="DIR-CCIF"/>
    <s v="Almoxarifado"/>
    <s v="Requisição do Almoxarifado"/>
    <s v="Sim"/>
    <n v="306.7"/>
    <m/>
    <n v="306.7"/>
    <n v="0"/>
    <n v="3"/>
    <x v="2"/>
    <x v="2"/>
  </r>
  <r>
    <x v="21"/>
    <d v="2020-03-09T00:00:00"/>
    <n v="13602"/>
    <s v="DIR"/>
    <s v="Almoxarifado"/>
    <s v="Requisição do Almoxarifado"/>
    <s v="Sim"/>
    <n v="144.32"/>
    <m/>
    <n v="144.32"/>
    <n v="0"/>
    <n v="3"/>
    <x v="2"/>
    <x v="2"/>
  </r>
  <r>
    <x v="21"/>
    <d v="2020-03-09T00:00:00"/>
    <n v="13609"/>
    <s v="ATA-LIMP"/>
    <s v="Almoxarifado"/>
    <s v="Requisição do Almoxarifado"/>
    <s v="Sim"/>
    <n v="1191.47"/>
    <m/>
    <n v="1191.47"/>
    <n v="0"/>
    <n v="3"/>
    <x v="2"/>
    <x v="2"/>
  </r>
  <r>
    <x v="21"/>
    <d v="2020-03-09T00:00:00"/>
    <n v="13610"/>
    <s v="ATA-DP"/>
    <s v="Almoxarifado"/>
    <s v="Requisição do Almoxarifado"/>
    <s v="Sim"/>
    <n v="1005.8"/>
    <m/>
    <n v="1005.8"/>
    <n v="0"/>
    <n v="3"/>
    <x v="2"/>
    <x v="2"/>
  </r>
  <r>
    <x v="21"/>
    <d v="2020-03-09T00:00:00"/>
    <n v="13611"/>
    <s v="ATA-DP"/>
    <s v="Almoxarifado"/>
    <s v="Requisição do Almoxarifado"/>
    <s v="Sim"/>
    <n v="4038.36"/>
    <m/>
    <n v="4038.36"/>
    <n v="0"/>
    <n v="3"/>
    <x v="2"/>
    <x v="2"/>
  </r>
  <r>
    <x v="21"/>
    <d v="2020-03-09T00:00:00"/>
    <n v="13612"/>
    <s v="ATO-MP"/>
    <s v="Almoxarifado"/>
    <s v="Requisição do Almoxarifado"/>
    <s v="Sim"/>
    <n v="94.95"/>
    <m/>
    <n v="94.95"/>
    <n v="0"/>
    <n v="3"/>
    <x v="2"/>
    <x v="2"/>
  </r>
  <r>
    <x v="21"/>
    <d v="2020-03-09T00:00:00"/>
    <n v="13613"/>
    <s v="ATO-MP"/>
    <s v="Almoxarifado"/>
    <s v="Requisição do Almoxarifado"/>
    <s v="Sim"/>
    <n v="1505.8"/>
    <m/>
    <n v="1505.8"/>
    <n v="0"/>
    <n v="3"/>
    <x v="2"/>
    <x v="2"/>
  </r>
  <r>
    <x v="21"/>
    <d v="2020-03-09T00:00:00"/>
    <n v="13614"/>
    <s v="ATO-MP"/>
    <s v="Almoxarifado"/>
    <s v="Requisição do Almoxarifado"/>
    <s v="Sim"/>
    <n v="480.31"/>
    <m/>
    <n v="480.31"/>
    <n v="0"/>
    <n v="3"/>
    <x v="2"/>
    <x v="2"/>
  </r>
  <r>
    <x v="21"/>
    <d v="2020-03-09T00:00:00"/>
    <n v="13616"/>
    <s v="ATF-COMPRAS"/>
    <s v="Requisição do Almoxarifado"/>
    <s v="Requisição do Almoxarifado"/>
    <s v="Sim"/>
    <n v="184.33"/>
    <m/>
    <n v="184.33"/>
    <n v="0"/>
    <n v="3"/>
    <x v="2"/>
    <x v="2"/>
  </r>
  <r>
    <x v="21"/>
    <d v="2020-03-09T00:00:00"/>
    <n v="13618"/>
    <s v="ATO-MP"/>
    <s v="Almoxarifado"/>
    <s v="Requisição do Almoxarifado"/>
    <s v="Sim"/>
    <n v="679.65"/>
    <m/>
    <n v="679.65"/>
    <n v="0"/>
    <n v="3"/>
    <x v="2"/>
    <x v="2"/>
  </r>
  <r>
    <x v="21"/>
    <d v="2020-03-09T00:00:00"/>
    <n v="13624"/>
    <s v="ATA-LIMP"/>
    <s v="Almoxarifado"/>
    <s v="Requisição do Almoxarifado"/>
    <s v="Sim"/>
    <n v="2358.81"/>
    <m/>
    <n v="2358.81"/>
    <n v="0"/>
    <n v="3"/>
    <x v="2"/>
    <x v="2"/>
  </r>
  <r>
    <x v="21"/>
    <d v="2020-03-09T00:00:00"/>
    <n v="13625"/>
    <s v="ATA-LIMP"/>
    <s v="Almoxarifado"/>
    <s v="Requisição do Almoxarifado"/>
    <s v="Sim"/>
    <n v="1142.0899999999999"/>
    <m/>
    <n v="1142.0899999999999"/>
    <n v="0"/>
    <n v="3"/>
    <x v="2"/>
    <x v="2"/>
  </r>
  <r>
    <x v="21"/>
    <d v="2020-03-09T00:00:00"/>
    <n v="13626"/>
    <s v="ATO-MP"/>
    <s v="Almoxarifado"/>
    <s v="Requisição do Almoxarifado"/>
    <s v="Sim"/>
    <n v="711.52"/>
    <m/>
    <n v="711.52"/>
    <n v="0"/>
    <n v="3"/>
    <x v="2"/>
    <x v="2"/>
  </r>
  <r>
    <x v="21"/>
    <d v="2020-03-09T00:00:00"/>
    <n v="13627"/>
    <s v="DIR-SBI"/>
    <s v="Almoxarifado"/>
    <s v="Requisição do Almoxarifado"/>
    <s v="Sim"/>
    <n v="96.75"/>
    <m/>
    <n v="96.75"/>
    <n v="0"/>
    <n v="3"/>
    <x v="2"/>
    <x v="2"/>
  </r>
  <r>
    <x v="21"/>
    <d v="2020-03-10T00:00:00"/>
    <n v="13560"/>
    <s v="AAA-CPG"/>
    <s v="(ECT) Empresa Brasileira de Correios e Telégrafos"/>
    <s v="Envio de 3 correspondências via SEDEX tradicional para Thiago Rafael - IFT-UNESP (CEP 01140-070) - (Nº.Objeto:OD667005289br) André P.Lessa - UFABC (CEP 09210-580)- (Nº.Objeto:OD667005275br) Chee S.Fong - UFABC (Cep:09210-580) - - (Nº.Objeto:OD667005301br) 1 via EMS para Word Education Services - Toronto (Canadá)- (Nº.Objeto:EB127045666br)"/>
    <s v="Sim"/>
    <n v="198.03"/>
    <m/>
    <n v="198.03"/>
    <n v="0"/>
    <n v="3"/>
    <x v="2"/>
    <x v="2"/>
  </r>
  <r>
    <x v="21"/>
    <d v="2020-03-10T00:00:00"/>
    <n v="13566"/>
    <s v="AAA-CPG"/>
    <s v="(ECT) Empresa Brasileira de Correios e Telégrafos"/>
    <s v="Envio de 1 correspondência via SEDEX tradicional para a UFRJ, no Rio de Janeiro (CEP:21941-972) - (Nº.Objeto:OD667005292br)"/>
    <s v="Sim"/>
    <n v="28.07"/>
    <m/>
    <n v="28.07"/>
    <n v="0"/>
    <n v="3"/>
    <x v="2"/>
    <x v="2"/>
  </r>
  <r>
    <x v="21"/>
    <d v="2020-03-10T00:00:00"/>
    <n v="13581"/>
    <s v="DIR"/>
    <s v="(ECT) Empresa Brasileira de Correios e Telégrafos"/>
    <s v="Sedex para Sra. Ana Angélica - cep:1816-000 - Salto de Pirapora/SP - (Nº.Objeto:OD667005995br)"/>
    <s v="Sim"/>
    <n v="17.86"/>
    <m/>
    <n v="17.86"/>
    <n v="0"/>
    <n v="3"/>
    <x v="2"/>
    <x v="2"/>
  </r>
  <r>
    <x v="21"/>
    <d v="2020-03-10T00:00:00"/>
    <n v="13634"/>
    <s v="DIR"/>
    <s v="Verônica Espinosa Pintos Lopes"/>
    <s v="Serviço de plotagem de arte de comunicação visual, a pedido do Diretor"/>
    <s v="Sim"/>
    <n v="120"/>
    <m/>
    <n v="120"/>
    <n v="0"/>
    <n v="3"/>
    <x v="2"/>
    <x v="2"/>
  </r>
  <r>
    <x v="21"/>
    <d v="2020-03-12T00:00:00"/>
    <n v="13635"/>
    <s v="ATA-VEICULO"/>
    <s v="João Carlos Esteves"/>
    <s v="Compra de (01)Bateria 60 AMP LD para o veículo oficial: Marca:GOL - placa:EEF-8005. Compra de (01)Bomba Manual para transfrência de combustível"/>
    <s v="Sim"/>
    <n v="288.8"/>
    <m/>
    <n v="288.8"/>
    <n v="0"/>
    <n v="3"/>
    <x v="2"/>
    <x v="2"/>
  </r>
  <r>
    <x v="21"/>
    <d v="2020-03-12T00:00:00"/>
    <n v="13639"/>
    <s v="DIR-SBI"/>
    <s v="Tiago Brito Alonso"/>
    <s v="Compra de materiais de escritório para a biblioteca, autorizada pelo Diretor. Solicitação de reembolso."/>
    <s v="Sim"/>
    <n v="315.06"/>
    <m/>
    <n v="315.06"/>
    <n v="0"/>
    <n v="3"/>
    <x v="2"/>
    <x v="2"/>
  </r>
  <r>
    <x v="21"/>
    <d v="2020-03-16T00:00:00"/>
    <n v="13584"/>
    <s v="AAA-CPG-I"/>
    <s v="Correio"/>
    <s v="Envio de exemplares via Sedex para os professores: - Prof. Ozias de Jesus Soares/CEP: 21040-900 - (Nº.Objeto:OD667006029br) -Profa Jéssica Norberto Rocha /CEP: 25802-220 - (Nº.Objeto:OD667006032br) -Prof. Peterson Lasaro Lopes /CEP:01109010 - (Nº.Objeto:OD667006015br) -Prof. Dr. Renato Eugenio da Silva Diniz /CEP: 18618-689 - (Nº.Objeto:OD667006001br)"/>
    <s v="Sim"/>
    <n v="104.14"/>
    <m/>
    <n v="104.14"/>
    <n v="0"/>
    <n v="3"/>
    <x v="2"/>
    <x v="2"/>
  </r>
  <r>
    <x v="21"/>
    <d v="2020-03-16T00:00:00"/>
    <n v="13636"/>
    <s v="ATA-DP"/>
    <s v="(ECT) Empresa Brasileira de Correios e Telégrafos"/>
    <s v="Envio de 03 (três) Telegramas Eletrônico Nacional, para o ex-servidor: Ricardo Conceição de Oliveira. Custo unitário R$ 26,41"/>
    <s v="Sim"/>
    <n v="79.23"/>
    <m/>
    <n v="79.23"/>
    <n v="0"/>
    <n v="3"/>
    <x v="2"/>
    <x v="2"/>
  </r>
  <r>
    <x v="21"/>
    <d v="2020-03-16T00:00:00"/>
    <n v="13637"/>
    <s v="AAA-CPG-I"/>
    <s v="(ECT) Empresa Brasileira de Correios e Telégrafos"/>
    <s v="Solicitação de envio via sedex de exemplar de banca para os professores: - Denise de Freitas, CEP: 13565-905 - (Nº.Objeto:OD667016635br) - Adriana Pugliese Netto Lamas,CEP: 09210-580 - (Nº.Objeto:OD667016658br) - Camila Martins , CEP: 85855-750 - (Nº.Objeto:OD667016661br) -Laísa M. Freire dos Santos, CEP: 21330-600 - (Nº.Objeto:OD667016644br)"/>
    <s v="Sim"/>
    <n v="128.52000000000001"/>
    <m/>
    <n v="128.52000000000001"/>
    <n v="0"/>
    <n v="3"/>
    <x v="2"/>
    <x v="2"/>
  </r>
  <r>
    <x v="21"/>
    <d v="2020-03-16T00:00:00"/>
    <n v="13641"/>
    <s v="AAA-CPG"/>
    <s v="(ECT) Empresa Brasileira de Correios e Telégrafos"/>
    <s v="Envio de 01 (uma) correspondência via SEDEX 10 ao Prof. Marcelo de Oliveira Cunha Terra (Campinas/SP, cep 13083-859) - (Nº.Objeto:OD667017477br) Justificativa: envio de exemplar impresso ao membro titular da banca de defesa."/>
    <s v="Sim"/>
    <n v="11.68"/>
    <m/>
    <n v="11.68"/>
    <n v="0"/>
    <n v="3"/>
    <x v="2"/>
    <x v="2"/>
  </r>
  <r>
    <x v="21"/>
    <d v="2020-03-16T00:00:00"/>
    <n v="13646"/>
    <s v="ATA-VEICULO"/>
    <s v="(ECT) Empresa Brasileira de Correios e Telégrafos"/>
    <s v="Envio de uma CR/AR para: DSV Depto.de sistema viário - cep: 05428-900 - (Nº.Objeto:JU460439807br)"/>
    <s v="Sim"/>
    <n v="15.55"/>
    <m/>
    <n v="15.55"/>
    <n v="0"/>
    <n v="3"/>
    <x v="2"/>
    <x v="2"/>
  </r>
  <r>
    <x v="21"/>
    <d v="2020-03-16T00:00:00"/>
    <n v="13647"/>
    <s v="AAA-CPG"/>
    <s v="(ECT) Empresa Brasileira de Correios e Telégrafos"/>
    <s v="Envio de 02 (duas) correspondências, via SEDEX Convencional, aos Profs. Sandra dos Santos Padula (São Paulo/SP, 01140-070)- (Nº.Objeto:OD667020136br) Tiago José Nunes da Silva (Santa Catarina/Florianópolis, 88040-900)- (Nº.Objeto:OD667020122br) Motivo: envio de exemplar impresso aos membros titulares da banca de defesa de aluno da CPG."/>
    <s v="Sim"/>
    <n v="37.96"/>
    <m/>
    <n v="37.96"/>
    <n v="0"/>
    <n v="3"/>
    <x v="2"/>
    <x v="2"/>
  </r>
  <r>
    <x v="21"/>
    <d v="2020-03-18T00:00:00"/>
    <n v="13662"/>
    <s v="ATA-SV"/>
    <s v="ZeusTec Comercio e Assistência Técnica Ltda ME"/>
    <s v="Conserto dos motores das cancelas de entrada do estacionamento ALA 1 - nº patrimônio 043-015.501 e da cancela de saída nº patrimônio 43-015502. NFe. 00001264 de 13/03/2020"/>
    <s v="Sim"/>
    <n v="1400"/>
    <m/>
    <n v="1400"/>
    <n v="0"/>
    <n v="3"/>
    <x v="2"/>
    <x v="2"/>
  </r>
  <r>
    <x v="21"/>
    <d v="2020-03-18T00:00:00"/>
    <n v="13665"/>
    <s v="DIR"/>
    <s v="Antonio Carlos Hernandes"/>
    <s v="Aquisicao emergencial de funil e Óleo Diesel para o Gerador do CCIFUSP."/>
    <s v="Sim"/>
    <n v="404.85"/>
    <m/>
    <n v="404.85"/>
    <n v="0"/>
    <n v="3"/>
    <x v="2"/>
    <x v="2"/>
  </r>
  <r>
    <x v="21"/>
    <d v="2020-03-18T00:00:00"/>
    <n v="13666"/>
    <s v="DIR-CPESQ"/>
    <s v="Amelia Aparecida Ferrari Genova"/>
    <s v="compra de café, açúcar e chás para os colóquios."/>
    <s v="Sim"/>
    <n v="83.22"/>
    <m/>
    <n v="83.22"/>
    <n v="0"/>
    <n v="3"/>
    <x v="2"/>
    <x v="2"/>
  </r>
  <r>
    <x v="21"/>
    <d v="2020-03-19T00:00:00"/>
    <n v="13669"/>
    <s v="DIR"/>
    <s v="Auto Posto k2 LTDA"/>
    <s v="Aquisição emergencial de 300 litros de Óleo Diesel para abastecimento do Gerador do CCIFUSP."/>
    <s v="Sim"/>
    <n v="1169.7"/>
    <m/>
    <n v="1169.7"/>
    <n v="0"/>
    <n v="3"/>
    <x v="2"/>
    <x v="2"/>
  </r>
  <r>
    <x v="21"/>
    <d v="2020-03-19T00:00:00"/>
    <n v="13671"/>
    <s v="DIR"/>
    <s v="Nova Alagoas Suprimentos p/ Escrit. EIRELI"/>
    <s v="NE.01114964 - ANULADO - Pregão - compra de caixas p/ arquivo morto - RC 74306 - DC 31178."/>
    <s v="Sim"/>
    <n v="0"/>
    <m/>
    <n v="0"/>
    <n v="0"/>
    <n v="3"/>
    <x v="2"/>
    <x v="2"/>
  </r>
  <r>
    <x v="21"/>
    <d v="2020-03-20T00:00:00"/>
    <n v="13680"/>
    <s v="DIR"/>
    <s v="Créditos Tesouraria"/>
    <s v="Ajustes de lançamentos referente as despesas realizadas no Grupo do Tesouro do processo de adiantamento nº 20.1.33.43.1, mas lançados nos RI dos professores - GO 13523, 13496, 13391, 13570, 13383 - Contrapartida RI Diretoria GC 3126"/>
    <s v="Sim"/>
    <n v="2549.4699999999998"/>
    <m/>
    <n v="2549.4699999999998"/>
    <n v="0"/>
    <n v="3"/>
    <x v="2"/>
    <x v="2"/>
  </r>
  <r>
    <x v="21"/>
    <d v="2020-03-20T00:00:00"/>
    <n v="13681"/>
    <s v="DIR"/>
    <s v="Transposição interna"/>
    <s v="Recurso transferido para despesas do laboratório didático - GC 3127"/>
    <s v="Sim"/>
    <n v="10000"/>
    <m/>
    <n v="10000"/>
    <n v="0"/>
    <n v="3"/>
    <x v="2"/>
    <x v="2"/>
  </r>
  <r>
    <x v="21"/>
    <d v="2020-03-23T00:00:00"/>
    <n v="13687"/>
    <s v="ATF-ALMOX"/>
    <s v="Muccio &amp; Muccio Ltda"/>
    <s v="Aquisição de material de limpeza para estoque"/>
    <s v="Sim"/>
    <n v="1548"/>
    <m/>
    <n v="1548"/>
    <n v="0"/>
    <n v="3"/>
    <x v="2"/>
    <x v="2"/>
  </r>
  <r>
    <x v="21"/>
    <d v="2020-03-23T00:00:00"/>
    <n v="13688"/>
    <s v="ATF-ALMOX"/>
    <s v="Eletridal Comercio de Materiais e Equiptos. e Serv"/>
    <s v="NE.01150731 - compra de rolos de papéis alumínio - RC 45225 - DC 18910."/>
    <s v="Sim"/>
    <n v="2496"/>
    <m/>
    <n v="2496"/>
    <n v="0"/>
    <n v="3"/>
    <x v="2"/>
    <x v="2"/>
  </r>
  <r>
    <x v="21"/>
    <d v="2020-03-26T00:00:00"/>
    <n v="13690"/>
    <s v="DIR"/>
    <s v="BRATECH LOCACAO E SERV EQ LTDA"/>
    <s v="Aquisição emergencial de um controle remoto para equipamento de VideoConferência, para ser possivel a instalação no Auditório Abraão de Moraes."/>
    <s v="Sim"/>
    <n v="430"/>
    <m/>
    <n v="430"/>
    <n v="0"/>
    <n v="3"/>
    <x v="2"/>
    <x v="2"/>
  </r>
  <r>
    <x v="21"/>
    <d v="2020-03-27T00:00:00"/>
    <n v="13585"/>
    <s v="DIR-CCEX"/>
    <s v="Lanchonete da Física"/>
    <s v="Serviço de lanche para o Evento Masterclasses nos dias 09, 12 e 13/03/2020"/>
    <s v="Sim"/>
    <n v="750"/>
    <m/>
    <n v="750"/>
    <n v="0"/>
    <n v="3"/>
    <x v="2"/>
    <x v="2"/>
  </r>
  <r>
    <x v="21"/>
    <d v="2020-04-01T00:00:00"/>
    <n v="13699"/>
    <s v="ATA"/>
    <s v="Instituto de Matemática e Estatística"/>
    <s v="Referentes a serviços gráficos executados durante o mês de fevereiro de 2020 - Remanejamento N° 2020 50207768."/>
    <s v="Sim"/>
    <n v="1327.23"/>
    <m/>
    <n v="1327.23"/>
    <n v="0"/>
    <n v="4"/>
    <x v="7"/>
    <x v="2"/>
  </r>
  <r>
    <x v="21"/>
    <d v="2020-04-17T00:00:00"/>
    <n v="13710"/>
    <s v="DIR"/>
    <s v="Reitoria - Estagiários"/>
    <s v="Solicitação: 407/2020 - Remanejamento N° 2020 50246909 - Setor: Diretoria Instituto de Física Solicitante: 5008157-1 Verônica Espinosa Pintos Lopes Valor da Bolsa: 1.025,15 Previsão Orçamentária: 12.301,80 + 3.168,00 (auxílio transporte) Duração: 12 meses Jornada: 30 Horas Doc. Mov. Verba: 202001534637 Processo: 20.1.189.43.1 Aluno: 9811495 - Raissa Melo de Souza"/>
    <s v="Sim"/>
    <n v="15469.8"/>
    <m/>
    <n v="15469.8"/>
    <n v="0"/>
    <n v="4"/>
    <x v="7"/>
    <x v="2"/>
  </r>
  <r>
    <x v="21"/>
    <d v="2020-04-23T00:00:00"/>
    <n v="13712"/>
    <s v="DIR"/>
    <s v="Créditos Tesouraria"/>
    <s v="Ajustes de lançamentos referente as despesas realizadas no Grupo do Tesouro do processo de adiantamento nº 20.1.91.43.1, mas lançados nos RI dos professores - GO 13663 e 13668 - Contrapartida RI Diretoria GC 3136"/>
    <s v="Sim"/>
    <n v="2778.7"/>
    <m/>
    <n v="2778.7"/>
    <n v="0"/>
    <n v="4"/>
    <x v="7"/>
    <x v="2"/>
  </r>
  <r>
    <x v="21"/>
    <d v="2020-04-23T00:00:00"/>
    <n v="13716"/>
    <s v="DIR"/>
    <s v="Créditos Tesouraria"/>
    <s v="Ajustes de lançamentos referente as despesas realizadas no Grupo do Tesouro do processo de adiantamento nº 20.1.81.43.0, mas lançados nos RI dos professores - GO 13697 - Contrapartida RI Diretoria GC 3137"/>
    <s v="Sim"/>
    <n v="2000"/>
    <m/>
    <n v="2000"/>
    <n v="0"/>
    <n v="4"/>
    <x v="7"/>
    <x v="2"/>
  </r>
  <r>
    <x v="21"/>
    <d v="2020-04-29T00:00:00"/>
    <n v="13651"/>
    <s v="AAA-CPG"/>
    <s v="(ECT) Empresa Brasileira de Correios e Telégrafos"/>
    <s v="Envio de 02 envelopes via SEDEX Convencional: - Roberto Fernando da Silva Andrade (Salvador/Bahia, 40.157-190) - (Nº.Objeto:OD754475661br) - José Ricardo Gonçalves de Mendonça (Jundiaí/SP, 13207-340)- - (Nº.Objeto:OD754475658br) Motivo: envio de exemplar impresso da tese ao membro titular da banca de defesa."/>
    <s v="Sim"/>
    <n v="50"/>
    <m/>
    <n v="50"/>
    <n v="0"/>
    <n v="4"/>
    <x v="7"/>
    <x v="2"/>
  </r>
  <r>
    <x v="21"/>
    <d v="2020-04-29T00:00:00"/>
    <n v="13654"/>
    <s v="AAA-CPG-I"/>
    <s v="(ECT) Empresa Brasileira de Correios e Telégrafos"/>
    <s v="envio de exemplares de defesa via sedex para: - Profa Mariana Guelero do Valle, CEP: 65080-805 - (Nº.Objeto:OD754478552br) -Profa Dra Adjane da Costa Tourinho e Silva, CEP:49100-000 - (Nº.Objeto:OD754478566br) -Prof. Marcos Antonio dos Santos Reigota ,CEP: 01532001 - (Nº.Objeto:OD754478570br)"/>
    <s v="Sim"/>
    <n v="134.59"/>
    <m/>
    <n v="134.59"/>
    <n v="0"/>
    <n v="4"/>
    <x v="7"/>
    <x v="2"/>
  </r>
  <r>
    <x v="21"/>
    <d v="2020-04-29T00:00:00"/>
    <n v="13657"/>
    <s v="AAA-CPG"/>
    <s v="(ECT) Empresa Brasileira de Correios e Telégrafos"/>
    <s v="Envio de 02 envelopes via Sedex Convencional: - Mario Cesar Baldiotti (Londrina/PR, 86061-270) - (Nº.Objeto:OD754478535br) - Olexandr Zhydenko (Santo André/SP, 09210-635) - (Nº.Objeto:OD754478549br) Motivo: envio de exemplares impressos das teses de doutorado aos membros titulares da banca de defesa."/>
    <s v="Sim"/>
    <n v="54.55"/>
    <m/>
    <n v="54.55"/>
    <n v="0"/>
    <n v="4"/>
    <x v="7"/>
    <x v="2"/>
  </r>
  <r>
    <x v="21"/>
    <d v="2020-04-29T00:00:00"/>
    <n v="13718"/>
    <s v="ATA-DP"/>
    <s v="(ECT) Empresa Brasileira de Correios e Telégrafos"/>
    <s v="Envio de 180 cartões VA - VEROCARD para os servidores, postados como Carta Registrada com aviso de recebimento,"/>
    <s v="Sim"/>
    <n v="1555"/>
    <m/>
    <n v="1555"/>
    <n v="0"/>
    <n v="4"/>
    <x v="7"/>
    <x v="2"/>
  </r>
  <r>
    <x v="21"/>
    <d v="2020-05-07T00:00:00"/>
    <n v="13734"/>
    <s v="DIR-SBI"/>
    <s v="AIP Publishing LLC"/>
    <s v="NE.01674137 - Renovação da Assinatura do Periódico American Journal of Physics 2020-2021 - RC 100340 - DC 62413."/>
    <s v="Sim"/>
    <n v="12980"/>
    <m/>
    <n v="12980"/>
    <n v="0"/>
    <n v="5"/>
    <x v="8"/>
    <x v="2"/>
  </r>
  <r>
    <x v="21"/>
    <d v="2020-05-08T00:00:00"/>
    <n v="13735"/>
    <s v="DIR-SBI"/>
    <s v="Banco do Brasil"/>
    <s v="NE.01682911 - Pagamento de despesas e tarifas de produtos importados."/>
    <s v="Sim"/>
    <n v="530"/>
    <m/>
    <n v="530"/>
    <n v="0"/>
    <n v="5"/>
    <x v="8"/>
    <x v="2"/>
  </r>
  <r>
    <x v="21"/>
    <d v="2020-05-13T00:00:00"/>
    <n v="13743"/>
    <s v="ATA"/>
    <s v="Eduardo Ureshino"/>
    <s v="Compra de duas brocas longas e um WD para uso na instalação dos refletores e também no cotidiano."/>
    <s v="Sim"/>
    <n v="289.7"/>
    <m/>
    <n v="289.7"/>
    <n v="0"/>
    <n v="5"/>
    <x v="8"/>
    <x v="2"/>
  </r>
  <r>
    <x v="21"/>
    <d v="2020-05-15T00:00:00"/>
    <n v="13754"/>
    <s v="DIR-SBI"/>
    <s v="Almoxarifado"/>
    <s v="Requisição de Almoxarifado"/>
    <s v="Sim"/>
    <n v="2.81"/>
    <m/>
    <n v="2.81"/>
    <n v="0"/>
    <n v="5"/>
    <x v="8"/>
    <x v="2"/>
  </r>
  <r>
    <x v="21"/>
    <d v="2020-05-15T00:00:00"/>
    <n v="13748"/>
    <s v="DIR-LDID"/>
    <s v="Almoxarifado"/>
    <s v="Requisição de Almoxarifado"/>
    <s v="Sim"/>
    <n v="458.17"/>
    <m/>
    <n v="458.17"/>
    <n v="0"/>
    <n v="5"/>
    <x v="8"/>
    <x v="2"/>
  </r>
  <r>
    <x v="21"/>
    <d v="2020-05-15T00:00:00"/>
    <n v="13751"/>
    <s v="ATA-LIMP"/>
    <s v="Almoxarifado"/>
    <s v="Requisição de Almoxarifado"/>
    <s v="Sim"/>
    <n v="124.14"/>
    <m/>
    <n v="124.14"/>
    <n v="0"/>
    <n v="5"/>
    <x v="8"/>
    <x v="2"/>
  </r>
  <r>
    <x v="21"/>
    <d v="2020-05-15T00:00:00"/>
    <n v="13752"/>
    <s v="ATA-LIMP"/>
    <s v="Almoxarifado"/>
    <s v="Requisição de Almoxarifado"/>
    <s v="Sim"/>
    <n v="1246.03"/>
    <m/>
    <n v="1246.03"/>
    <n v="0"/>
    <n v="5"/>
    <x v="8"/>
    <x v="2"/>
  </r>
  <r>
    <x v="21"/>
    <d v="2020-05-15T00:00:00"/>
    <n v="13753"/>
    <s v="DIR-OMC"/>
    <s v="Almoxarifado"/>
    <s v="Requisição de Almoxarifado"/>
    <s v="Sim"/>
    <n v="224.58"/>
    <m/>
    <n v="224.58"/>
    <n v="0"/>
    <n v="5"/>
    <x v="8"/>
    <x v="2"/>
  </r>
  <r>
    <x v="21"/>
    <d v="2020-05-15T00:00:00"/>
    <n v="13757"/>
    <s v="AAA-CPG-I"/>
    <s v="Almoxarifado"/>
    <s v="Requisição de Almoxarifado"/>
    <s v="Sim"/>
    <n v="45.38"/>
    <m/>
    <n v="45.38"/>
    <n v="0"/>
    <n v="5"/>
    <x v="8"/>
    <x v="2"/>
  </r>
  <r>
    <x v="21"/>
    <d v="2020-05-15T00:00:00"/>
    <n v="13758"/>
    <s v="AAA"/>
    <s v="Almoxarifado"/>
    <s v="Requisição de Almoxarifado"/>
    <s v="Sim"/>
    <n v="64.55"/>
    <m/>
    <n v="64.55"/>
    <n v="0"/>
    <n v="5"/>
    <x v="8"/>
    <x v="2"/>
  </r>
  <r>
    <x v="21"/>
    <d v="2020-05-15T00:00:00"/>
    <n v="13762"/>
    <s v="AAA-CPG"/>
    <s v="Almoxarifado"/>
    <s v="Requisição de Almoxarifado"/>
    <s v="Sim"/>
    <n v="166.99"/>
    <m/>
    <n v="166.99"/>
    <n v="0"/>
    <n v="5"/>
    <x v="8"/>
    <x v="2"/>
  </r>
  <r>
    <x v="21"/>
    <d v="2020-05-15T00:00:00"/>
    <n v="13763"/>
    <s v="DIR-CCIF"/>
    <s v="Requisição de Almoxarifado"/>
    <s v="Requisição de Almoxarifado"/>
    <s v="Sim"/>
    <n v="96.74"/>
    <m/>
    <n v="96.74"/>
    <n v="0"/>
    <n v="5"/>
    <x v="8"/>
    <x v="2"/>
  </r>
  <r>
    <x v="21"/>
    <d v="2020-05-15T00:00:00"/>
    <n v="13764"/>
    <s v="DIR-CCIF"/>
    <s v="Almoxarifado"/>
    <s v="Requisição de Almoxarifado"/>
    <s v="Sim"/>
    <n v="96.74"/>
    <m/>
    <n v="96.74"/>
    <n v="0"/>
    <n v="5"/>
    <x v="8"/>
    <x v="2"/>
  </r>
  <r>
    <x v="21"/>
    <d v="2020-05-15T00:00:00"/>
    <n v="13766"/>
    <s v="ATO-MP"/>
    <s v="Almoxarifado"/>
    <s v="Requisição de Almoxarifado"/>
    <s v="Sim"/>
    <n v="94.95"/>
    <m/>
    <n v="94.95"/>
    <n v="0"/>
    <n v="5"/>
    <x v="8"/>
    <x v="2"/>
  </r>
  <r>
    <x v="21"/>
    <d v="2020-05-15T00:00:00"/>
    <n v="13768"/>
    <s v="ATF-ALMOX"/>
    <s v="Almoxarifado"/>
    <s v="Requisição de Almoxarifado"/>
    <s v="Sim"/>
    <n v="497.77"/>
    <m/>
    <n v="497.77"/>
    <n v="0"/>
    <n v="5"/>
    <x v="8"/>
    <x v="2"/>
  </r>
  <r>
    <x v="21"/>
    <d v="2020-05-15T00:00:00"/>
    <n v="13769"/>
    <s v="AAA-CG"/>
    <s v="Almoxarifado"/>
    <s v="Requisição de Almoxarifado"/>
    <s v="Sim"/>
    <n v="481.75"/>
    <m/>
    <n v="481.75"/>
    <n v="0"/>
    <n v="5"/>
    <x v="8"/>
    <x v="2"/>
  </r>
  <r>
    <x v="21"/>
    <d v="2020-05-29T00:00:00"/>
    <n v="13777"/>
    <s v="ATA"/>
    <s v="Calhas São Jorge"/>
    <s v="Troca de calha emergencial da cobertura do auditório Novo II."/>
    <s v="Sim"/>
    <n v="3198.89"/>
    <m/>
    <n v="3198.89"/>
    <n v="0"/>
    <n v="5"/>
    <x v="8"/>
    <x v="2"/>
  </r>
  <r>
    <x v="21"/>
    <d v="2020-05-29T00:00:00"/>
    <n v="13778"/>
    <s v="DIR"/>
    <s v="Flacipel Remoções de Lixo Eirellli EPP"/>
    <s v="Aluguel de caçamba para recolhimento de entulho DC 81140 - NE 01985078/2020"/>
    <s v="Sim"/>
    <n v="1350"/>
    <m/>
    <n v="1350"/>
    <n v="0"/>
    <n v="5"/>
    <x v="8"/>
    <x v="2"/>
  </r>
  <r>
    <x v="21"/>
    <d v="2020-06-01T00:00:00"/>
    <n v="13780"/>
    <s v="ATF-ALMOX"/>
    <s v="Papel Master Sul Ltda"/>
    <s v="PAPEL HIGIENICO P/DISPENSER DE 1ªQUALIDADE, TOALHA DE PAPEL EM BOBINA - INSTITUCIONAL, TOALHA DE PAPEL-SIMPLES-INTERFOLHADA INSTITUCIONAL. Compra 81345/2020 - Registro de Preços-Compra Ata Ata Registro de Preços - 31/2020 - NE 02004720/2020."/>
    <s v="Sim"/>
    <n v="10241.6"/>
    <m/>
    <n v="10241.6"/>
    <n v="0"/>
    <n v="6"/>
    <x v="3"/>
    <x v="2"/>
  </r>
  <r>
    <x v="21"/>
    <d v="2020-06-04T00:00:00"/>
    <n v="13786"/>
    <s v="DIR"/>
    <s v="FLT ASSESSORIA EM TURISMO LTDA"/>
    <s v="Anulado- Fechamento do Exercício 2020 -Contrato de Fornecimento de Passagem Aérea Nacional NE 03533042/2020 e Internacional NE 03533050/2020 - Processo: 20.1.00571.01.8 - GC 3143"/>
    <s v="Sim"/>
    <n v="0"/>
    <m/>
    <n v="0"/>
    <n v="0"/>
    <n v="6"/>
    <x v="3"/>
    <x v="2"/>
  </r>
  <r>
    <x v="21"/>
    <d v="2020-06-08T00:00:00"/>
    <n v="13788"/>
    <s v="ATA"/>
    <s v="Reitoria - Estagiários"/>
    <s v="Solicitação: 475/2020 - Remanejamento: 2020 50256165 - Setor: Diretoria Instituto de Física Solicitante: 5008157-1 Veronica Espinosa Pintos Lopes Valor da Bolsa: 1.025,15 Previsão Orçamentária: 4.100,60 + 1.056,00 (auxílio transporte) Duração: 4 meses Jornada: 30 Horas Doc. Mov. Verba: 202002064871 Processo: 19.1.676.43.8 Aluno: 9811011 - Mariana Petroucic Nunes Data de Cadastro: 15/06/2020 13:05"/>
    <s v="Sim"/>
    <n v="5156.6000000000004"/>
    <m/>
    <n v="5156.6000000000004"/>
    <n v="0"/>
    <n v="6"/>
    <x v="3"/>
    <x v="2"/>
  </r>
  <r>
    <x v="21"/>
    <d v="2020-06-08T00:00:00"/>
    <n v="13789"/>
    <s v="DIR"/>
    <s v="Comercial Discon Ltda"/>
    <s v="PEDESTAL P/ISOLAMENTO,TUBULAR DE 2,5&quot;D,ALT.95CM,BASE FERRO FUND. 34CM - Processo: 20.1.00193.43.9 - NE 02068532/2020"/>
    <s v="Sim"/>
    <n v="2250"/>
    <m/>
    <n v="2250"/>
    <n v="0"/>
    <n v="6"/>
    <x v="3"/>
    <x v="2"/>
  </r>
  <r>
    <x v="21"/>
    <d v="2020-06-09T00:00:00"/>
    <n v="13775"/>
    <s v="ATA-DP"/>
    <s v="(ECT) Empresa Brasileira de Correios e Telégrafos"/>
    <s v="Envio de 14 (três) correspondências via Carta Nacional Registrada com AR, referente ao envio dos novos cartões alimentação da empresa Verocard. 27/05/2020 SUELI RODRIGUES 06075-220 SP 40 1 JU460441275 AR 9912272510 72032898 15,55 27/05/2020 GIANCARLO ESPOSITO DE SOUZA 05359-170 SP 38 1 JU460441301 AR 9912272510 72032898 15,55 27/05/2020 PAULO ROBERTO COSTA 06352-050 SP 38 1 JU460441315 AR 9912272510 72032898 15,55 03/06/2020 FERNANDO ASSIS GARCIA 05363-000 SP 40 1 JU460440663 AR 9912272510 72032898 15,55 03/06/2020 FABIO PATRICIO CAMARAO 06154-080 SP 40 1 JU460440677 AR 9912272510 72032898 15,55 03/06/2020 MARLON RESENDE FARIA 05501-020 SP 40 1 JU460440685 AR 9912272510 72032898 15,55 03/06/2020 ELOISA MADEIRA SZANTO 05460-000 SP 40 1 JU460440694 AR 9912272510 72032898 15,55 03/06/2020 CARLA GOLDMAN 05434-040 SP 56 1 JU460441213 AR 9912272510 72032898 16,65 03/06/2020 CARLOS MAC D. DE FIGUEIREDO 05402-300 SP 40 1 JU460441227 AR 9912272510 72032898 15,55 05/06/2020 ELLEU BINOTTO 03574-030 SP 40 1 JU460438585 AR 9912272510 72032898 15,55 05/06/2020 IGINO GIORDANI 08071-230 SP 42 1 JU460438599 AR 9912272510 72032898 15,55 05/06/2020 SERGIO ALEXANDRE DA SILVA 05398-011 SP 38 1 JU460438608 AR 9912272510 72032898 15,55 05/06/2020 PAULO TEOTONIO SOBRINHO 05352-050 SP 40 1 JU460446618 AR 9912272510 72032898 15,55 05/06/2020 JOSE LUCIANO MIRANDA 04707-050 SP 42 1 JU460446621 AR 9912272510 72032898 15,55 Tt grupo 14 218,80"/>
    <s v="Sim"/>
    <n v="218.8"/>
    <m/>
    <n v="218.8"/>
    <n v="0"/>
    <n v="6"/>
    <x v="3"/>
    <x v="2"/>
  </r>
  <r>
    <x v="21"/>
    <d v="2020-06-09T00:00:00"/>
    <n v="13776"/>
    <s v="ATA-DP"/>
    <s v="(ECT) Empresa Brasileira de Correios e Telégrafos"/>
    <s v="Envio de 03 (três) Telegramas Eletrônico Nacional para a família do Sr. Martins dos Reis Costa em decorrência ao trâmite do falecimento do mesmo. Cada telegrama R$ 26,41 - Total R$ 79,23"/>
    <s v="Sim"/>
    <n v="79.23"/>
    <m/>
    <n v="79.23"/>
    <n v="0"/>
    <n v="6"/>
    <x v="3"/>
    <x v="2"/>
  </r>
  <r>
    <x v="21"/>
    <d v="2020-06-09T00:00:00"/>
    <n v="13794"/>
    <s v="ATA-INFO"/>
    <s v="Reitoria - Estagiários"/>
    <s v="CANCELADO - Solicitação: 478/2020 Setor: Seção Técnica de Informática Solicitante: 3061449-1 Antonio Carlos Hernandes Valor da Bolsa: 682,49 Previsão Orçamentária: 8.189,88 + 3.168,00 (auxílio transporte) Duração: 12 meses Jornada: 20 Horas Reserva N° 2020 02124890"/>
    <s v="Sim"/>
    <n v="0"/>
    <m/>
    <n v="0"/>
    <n v="0"/>
    <n v="6"/>
    <x v="3"/>
    <x v="2"/>
  </r>
  <r>
    <x v="21"/>
    <d v="2020-06-10T00:00:00"/>
    <n v="13797"/>
    <s v="DIR"/>
    <s v="Naypi Serviços de Serviços de Despacho Ltda"/>
    <s v="Pagamento da despachante para renovação das licenças junto a polícia civil."/>
    <s v="Sim"/>
    <n v="800"/>
    <m/>
    <n v="800"/>
    <n v="0"/>
    <n v="6"/>
    <x v="3"/>
    <x v="2"/>
  </r>
  <r>
    <x v="21"/>
    <d v="2020-06-15T00:00:00"/>
    <n v="13800"/>
    <s v="FNC"/>
    <s v="Mult Comercial Ltda"/>
    <s v="Aquisição de peças de reposição, para uso imediato na montagem de experimentos (Detector Covid-19) junto ao Laboratório Acelerador Pelletron do IF."/>
    <s v="Sim"/>
    <n v="2015.8"/>
    <m/>
    <n v="2015.8"/>
    <n v="0"/>
    <n v="6"/>
    <x v="3"/>
    <x v="2"/>
  </r>
  <r>
    <x v="21"/>
    <d v="2020-06-16T00:00:00"/>
    <n v="13801"/>
    <s v="DIR"/>
    <s v="Transposição interna"/>
    <s v="Referente Aquisição 02 unidades de Disco externo de 2 TB (3,5&quot;) - Grupo 057 - Projetos Especiais - NE 1150642 / 2020 - DC 56286 /2020 - Processo: 20.1.00029.43. Contrapartida GO 13686 e GC 3146 - Remanejamento N° 2020 50256327."/>
    <s v="Sim"/>
    <n v="5040"/>
    <m/>
    <n v="5040"/>
    <n v="0"/>
    <n v="6"/>
    <x v="3"/>
    <x v="2"/>
  </r>
  <r>
    <x v="21"/>
    <d v="2020-06-16T00:00:00"/>
    <n v="13803"/>
    <s v="DIR"/>
    <s v="Reitoria - Estagiários"/>
    <s v="Solicitação: 489/2020 - Remanejamento N° 2020 50315609 - Setor: Serviço Técnico de Comunicação, Pesquisa e Cultura e Extensão Solicitante: 3472142-1 Maria Luísa Pestilla Tippi Valor da Bolsa: 1.025,15 Previsão Orçamentária: 12.301,80 + 3.168,00 (auxílio transporte) Duração: 12 meses Jornada: 30 Horas Doc. Mov. Verba: 202002155060 Processo: 19.1.1095.43.9 Aluno: 11237961 - Felipe Pereira Alonso Data de Cadastro: 28/08/2020 17:25"/>
    <s v="Sim"/>
    <n v="15469.8"/>
    <m/>
    <n v="15469.8"/>
    <n v="0"/>
    <n v="6"/>
    <x v="3"/>
    <x v="2"/>
  </r>
  <r>
    <x v="21"/>
    <d v="2020-06-23T00:00:00"/>
    <n v="13812"/>
    <s v="DIR"/>
    <s v="David Bärg Filho"/>
    <s v="Aquisição emergencial de 1 switch HDMI para o Auditório Norte e extrator de audio HDMI com cabos para ser instalado em todos os Auditórios do IF."/>
    <s v="Sim"/>
    <n v="1603.3"/>
    <m/>
    <n v="1603.3"/>
    <n v="0"/>
    <n v="6"/>
    <x v="3"/>
    <x v="2"/>
  </r>
  <r>
    <x v="21"/>
    <d v="2020-06-24T00:00:00"/>
    <n v="13793"/>
    <s v="ATA-DP"/>
    <s v="(ECT) Empresa Brasileira de Correios e Telégrafos"/>
    <s v="Envio de 02 (duas) correspondências via Carta Nacional Registrada com AR referente envio de Cartões Alimentações Verocard para os Docentes Juliana Sakamoto (CEP 05411-001)-(Nº.Objeto:JU460446649br) Jader Pereira (CEP 84020-020)-(Nº.Objeto:JU460446635br)"/>
    <s v="Sim"/>
    <n v="31.1"/>
    <m/>
    <n v="31.1"/>
    <n v="0"/>
    <n v="6"/>
    <x v="3"/>
    <x v="2"/>
  </r>
  <r>
    <x v="21"/>
    <d v="2020-06-30T00:00:00"/>
    <n v="13820"/>
    <s v="DIR"/>
    <s v="Créditos Tesouraria"/>
    <s v="Ajustes de lançamentos referente as despesas realizadas no Grupo do Tesouro do processo de adiantamento nº , mas lançados nos RI dos professores - GO 13814 - Contrapartida RI Diretoria GC 3149"/>
    <s v="Sim"/>
    <n v="1120"/>
    <m/>
    <n v="1120"/>
    <n v="0"/>
    <n v="6"/>
    <x v="3"/>
    <x v="2"/>
  </r>
  <r>
    <x v="21"/>
    <d v="2020-07-03T00:00:00"/>
    <n v="13823"/>
    <s v="ATA"/>
    <s v="Prado Comercial de Eletronicos e Servs. de Inst."/>
    <s v="NE.02863308 / 02863316 - Pregão - serviços de instalações e aquisições de condicionadores de ar - RC 38326 - DC 92258."/>
    <s v="Sim"/>
    <n v="13200"/>
    <m/>
    <n v="13200"/>
    <n v="0"/>
    <n v="7"/>
    <x v="9"/>
    <x v="2"/>
  </r>
  <r>
    <x v="21"/>
    <d v="2020-07-03T00:00:00"/>
    <n v="13825"/>
    <s v="FMA"/>
    <s v="Prado Comercial de Eletronicos e Servs. de Inst."/>
    <s v="NE.02683308 / 02683316 - Pregão - serviços de instalações e aquisições de condicionadores de ar para secretária DFMA - RC 156957 - DC 92258."/>
    <s v="Sim"/>
    <n v="7550"/>
    <m/>
    <n v="7550"/>
    <n v="0"/>
    <n v="7"/>
    <x v="9"/>
    <x v="2"/>
  </r>
  <r>
    <x v="21"/>
    <d v="2020-07-08T00:00:00"/>
    <n v="13821"/>
    <s v="ATA-DP"/>
    <s v="Correios"/>
    <s v="Envio de 08 (oito) correspondências via Carta Nacional Registrada com AR referente envio de Cartões Alimentação e Refeição. VALERIA SILVA 13208-620 - (N. Objeto:JU460447012br) EMERSON JOSE 01259-000 - (N. Objeto:JU460447026br) HUGO HENRIQUE 04310-010 - (N. Objeto:JU460447030br) VITORIO EMANUEL 03516-010 - (N. Objeto:JU460447043br) JAQUELINE DO NASCIMENTO 01232-000- (N. Objeto:JU460447057br) RENAN FERREIRA 09350-655 - (N. Objeto:JU460447065br) DANILO MUSTAFA 05386-360 - (N. Objeto:JU460447065br) RONE FLAVIO 04190-050. (N. Objeto:JU460447088br)"/>
    <s v="Sim"/>
    <n v="125.5"/>
    <m/>
    <n v="125.5"/>
    <n v="0"/>
    <n v="7"/>
    <x v="9"/>
    <x v="2"/>
  </r>
  <r>
    <x v="21"/>
    <d v="2020-07-08T00:00:00"/>
    <n v="13830"/>
    <s v="DIR-CCEX"/>
    <s v="Reitoria - Estagiários"/>
    <s v="Solicitação: 530/2020 - CANCELADA - Setor: Serviço Técnico de Comunicação, Pesquisa e Cultura e Extensão Solicitante: 3472142-1 Maria Luísa Pestilla Tippi Valor da Bolsa: 1.025,15 Previsão Orçamentária: 12.301,80 + 3.168,00 (auxílio transporte) Duração: 12 meses Jornada: 30 Horas Doc. Mov. Verba: Processo: Aluno: Data de Cadastro: 08/07/2020 15:18"/>
    <s v="Sim"/>
    <n v="0"/>
    <m/>
    <n v="0"/>
    <n v="0"/>
    <n v="7"/>
    <x v="9"/>
    <x v="2"/>
  </r>
  <r>
    <x v="21"/>
    <d v="2020-07-09T00:00:00"/>
    <n v="13833"/>
    <s v="DIR"/>
    <s v="Aparecida Candida de Souza Berrio"/>
    <s v="NE 2506017/2020 ANULADO - Reserva 2505975/2020 - Compra de pedestais para isolamento interno predial. Processo 20.1.00212.43.3 - RC 209465/2020 - DC 95959/2020. DIR/ATA"/>
    <s v="Sim"/>
    <n v="0"/>
    <m/>
    <n v="0"/>
    <n v="0"/>
    <n v="7"/>
    <x v="9"/>
    <x v="2"/>
  </r>
  <r>
    <x v="21"/>
    <d v="2020-07-14T00:00:00"/>
    <n v="13837"/>
    <s v="DIR"/>
    <s v="correios"/>
    <s v="carta registrada com aviso de recebimento para guarulhos - AMORIM DELFINO 07174-412 - JU460447220"/>
    <s v="Sim"/>
    <n v="15.55"/>
    <m/>
    <n v="15.55"/>
    <n v="0"/>
    <n v="7"/>
    <x v="9"/>
    <x v="2"/>
  </r>
  <r>
    <x v="21"/>
    <d v="2020-07-14T00:00:00"/>
    <n v="13840"/>
    <s v="DIR"/>
    <s v="David Bärg Filho"/>
    <s v="Aquisição emergencial de switch HDMI, cabos e dispositivo de segurança antifurto, Broca, Groza e Parafusos para os auditórios do IFUSP."/>
    <s v="Sim"/>
    <n v="1535.24"/>
    <m/>
    <n v="1535.24"/>
    <n v="0"/>
    <n v="7"/>
    <x v="9"/>
    <x v="2"/>
  </r>
  <r>
    <x v="21"/>
    <d v="2020-07-14T00:00:00"/>
    <n v="13838"/>
    <s v="DIR"/>
    <s v="Instituto de Matemática e Estatística"/>
    <s v="Remanejamento N° 2020 50278240 Ref. serviços gráficos executados durante o mês de março de 2020 e quantos aos meses de abril e maio de 2020 somente o rateio dos valores relativos a locação dos equipamentos."/>
    <s v="Sim"/>
    <n v="5435.47"/>
    <m/>
    <n v="5435.47"/>
    <n v="0"/>
    <n v="7"/>
    <x v="9"/>
    <x v="2"/>
  </r>
  <r>
    <x v="21"/>
    <d v="2020-07-22T00:00:00"/>
    <n v="13859"/>
    <s v="ATA-LIMP"/>
    <s v="Almoxarifado"/>
    <s v="Requisição do Almoxarifado"/>
    <s v="Sim"/>
    <n v="484.75"/>
    <m/>
    <n v="484.75"/>
    <n v="0"/>
    <n v="7"/>
    <x v="9"/>
    <x v="2"/>
  </r>
  <r>
    <x v="21"/>
    <d v="2020-07-22T00:00:00"/>
    <n v="13860"/>
    <s v="ATA-LIMP"/>
    <s v="Almoxarifado"/>
    <s v="Requisição do Almoxarifado"/>
    <s v="Sim"/>
    <n v="1619.99"/>
    <m/>
    <n v="1619.99"/>
    <n v="0"/>
    <n v="7"/>
    <x v="9"/>
    <x v="2"/>
  </r>
  <r>
    <x v="21"/>
    <d v="2020-07-22T00:00:00"/>
    <n v="13861"/>
    <s v="ATA-LIMP"/>
    <s v="Almoxarifado"/>
    <s v="Requisição do Almoxarifado"/>
    <s v="Sim"/>
    <n v="1633.15"/>
    <m/>
    <n v="1633.15"/>
    <n v="0"/>
    <n v="7"/>
    <x v="9"/>
    <x v="2"/>
  </r>
  <r>
    <x v="21"/>
    <d v="2020-07-22T00:00:00"/>
    <n v="13862"/>
    <s v="ATA-LIMP"/>
    <s v="Almoxarifado"/>
    <s v="Requisição do Almoxarifado"/>
    <s v="Sim"/>
    <n v="20.96"/>
    <m/>
    <n v="20.96"/>
    <n v="0"/>
    <n v="7"/>
    <x v="9"/>
    <x v="2"/>
  </r>
  <r>
    <x v="21"/>
    <d v="2020-07-22T00:00:00"/>
    <n v="13863"/>
    <s v="ATA-LIMP"/>
    <s v="Almoxarifado"/>
    <s v="Requisição do Almoxarifado"/>
    <s v="Sim"/>
    <n v="1214.98"/>
    <m/>
    <n v="1214.98"/>
    <n v="0"/>
    <n v="7"/>
    <x v="9"/>
    <x v="2"/>
  </r>
  <r>
    <x v="21"/>
    <d v="2020-07-22T00:00:00"/>
    <n v="13864"/>
    <s v="ATA-LIMP"/>
    <s v="Almoxarifado"/>
    <s v="Requisição do Almoxarifado"/>
    <s v="Sim"/>
    <n v="1257.96"/>
    <m/>
    <n v="1257.96"/>
    <n v="0"/>
    <n v="7"/>
    <x v="9"/>
    <x v="2"/>
  </r>
  <r>
    <x v="21"/>
    <d v="2020-07-22T00:00:00"/>
    <n v="13865"/>
    <s v="ATA-LIMP"/>
    <s v="Almoxarifado"/>
    <s v="Requisição do Almoxarifado"/>
    <s v="Sim"/>
    <n v="1350.15"/>
    <m/>
    <n v="1350.15"/>
    <n v="0"/>
    <n v="7"/>
    <x v="9"/>
    <x v="2"/>
  </r>
  <r>
    <x v="21"/>
    <d v="2020-07-22T00:00:00"/>
    <n v="13866"/>
    <s v="ATA-LIMP"/>
    <s v="Almoxarifado"/>
    <s v="Requisição do Almoxarifado"/>
    <s v="Sim"/>
    <n v="1326.73"/>
    <m/>
    <n v="1326.73"/>
    <n v="0"/>
    <n v="7"/>
    <x v="9"/>
    <x v="2"/>
  </r>
  <r>
    <x v="21"/>
    <d v="2020-07-22T00:00:00"/>
    <n v="13867"/>
    <s v="ATA-LIMP"/>
    <s v="Almoxarifado"/>
    <s v="Requisição do Almoxarifado"/>
    <s v="Sim"/>
    <n v="1372.83"/>
    <m/>
    <n v="1372.83"/>
    <n v="0"/>
    <n v="7"/>
    <x v="9"/>
    <x v="2"/>
  </r>
  <r>
    <x v="21"/>
    <d v="2020-07-22T00:00:00"/>
    <n v="13868"/>
    <s v="ATA-LIMP"/>
    <s v="Almoxarifado"/>
    <s v="Requisição do Almoxarifado"/>
    <s v="Sim"/>
    <n v="59.16"/>
    <m/>
    <n v="59.16"/>
    <n v="0"/>
    <n v="7"/>
    <x v="9"/>
    <x v="2"/>
  </r>
  <r>
    <x v="21"/>
    <d v="2020-07-22T00:00:00"/>
    <n v="13869"/>
    <s v="ATA-LIMP"/>
    <s v="Almoxarifado"/>
    <s v="Requisição do Almoxarifado"/>
    <s v="Sim"/>
    <n v="49.07"/>
    <m/>
    <n v="49.07"/>
    <n v="0"/>
    <n v="7"/>
    <x v="9"/>
    <x v="2"/>
  </r>
  <r>
    <x v="21"/>
    <d v="2020-07-22T00:00:00"/>
    <n v="13870"/>
    <s v="ATA-LIMP"/>
    <s v="Almoxarifado"/>
    <s v="Requisição do Almoxarifado"/>
    <s v="Sim"/>
    <n v="166.53"/>
    <m/>
    <n v="166.53"/>
    <n v="0"/>
    <n v="7"/>
    <x v="9"/>
    <x v="2"/>
  </r>
  <r>
    <x v="21"/>
    <d v="2020-07-23T00:00:00"/>
    <n v="13874"/>
    <s v="DIR"/>
    <s v="Pró - Reitoria de Graduação"/>
    <s v="Remanejamento N° 2020 50286080 - Grupo 404 - GC 3051 - Devolução ref. REMANEJAMENTO 50061445 / 2020 - Recursos para visita ao Laboratório Nacional de Luz Sincroton - Campinas, atividade extracurricular."/>
    <s v="Sim"/>
    <n v="5000"/>
    <m/>
    <n v="5000"/>
    <n v="0"/>
    <n v="7"/>
    <x v="9"/>
    <x v="2"/>
  </r>
  <r>
    <x v="21"/>
    <d v="2020-07-23T00:00:00"/>
    <n v="13875"/>
    <s v="DIR"/>
    <s v="Transposição interna"/>
    <s v="Remanejamento N° 2020 50286102 - Devolução para o Grupo 404 ref. Anulação - NE 00278432/2020 - Locação de ônibus p/Labor Nac de Luz Síncrotron - Campinas-SP e Remanejamento 50071203 / 2020 - GO 13320 e GC 3062"/>
    <s v="Sim"/>
    <n v="3293.8"/>
    <m/>
    <n v="3293.8"/>
    <n v="0"/>
    <n v="7"/>
    <x v="9"/>
    <x v="2"/>
  </r>
  <r>
    <x v="21"/>
    <d v="2020-07-24T00:00:00"/>
    <n v="13876"/>
    <s v="ATF"/>
    <s v="Chaveiro Goiás Comércio e Serviços Ltda - ME"/>
    <s v="Serviços em fechadura e cópias de 3 chaves, em caráter emergencial, junto ao setor de tesouraria do IF."/>
    <s v="Sim"/>
    <n v="130"/>
    <m/>
    <n v="130"/>
    <n v="0"/>
    <n v="7"/>
    <x v="9"/>
    <x v="2"/>
  </r>
  <r>
    <x v="21"/>
    <d v="2020-07-31T00:00:00"/>
    <n v="13886"/>
    <s v="DIR"/>
    <s v="Empenho Tesouraria Covid"/>
    <s v="Empenhos Nemitala Added - Referente a pagamentos na tesouraria de materiais de prevenção ao COVID - Contrapartida GC 3157"/>
    <s v="Sim"/>
    <n v="49281.56"/>
    <m/>
    <n v="49281.56"/>
    <n v="0"/>
    <n v="7"/>
    <x v="9"/>
    <x v="2"/>
  </r>
  <r>
    <x v="21"/>
    <d v="2020-08-03T00:00:00"/>
    <n v="13892"/>
    <s v="DIR-CCIF"/>
    <s v="Reitoria - Estagiários"/>
    <s v="Solicitação: 596/2020 - Remanejamento N° 2020 50311646 - Setor: Seção Técnica de Informática Solicitante: 3061449-1 Antonio Carlos Hernandes Valor da Bolsa: 682,49 Previsão Orçamentária: 8.189,88 + 3.168,00 (auxílio transporte) Duração: 12 meses Jornada: 20 Horas Doc. Mov. Verba: 202002753480 Processo: 19.1.878.43.0 Aluno: 11224779 - Icaro Vaz Freire Data de Cadastro: 26/08/2020 19:07"/>
    <s v="Sim"/>
    <n v="11357.88"/>
    <m/>
    <n v="11357.88"/>
    <n v="0"/>
    <n v="8"/>
    <x v="10"/>
    <x v="2"/>
  </r>
  <r>
    <x v="21"/>
    <d v="2020-08-03T00:00:00"/>
    <n v="13893"/>
    <s v="DIR-CCIF"/>
    <s v="Reitoria - Estagiários"/>
    <s v="Solicitação: 597/2020 - Remanejamento N° 2020 50311662 - Setor: Seção Técnica de Informática Solicitante: 3061449-1 Antonio Carlos Hernandes Valor da Bolsa: 682,49 Previsão Orçamentária: 8.189,88 + 3.168,00 (auxílio transporte) Duração: 12 meses Jornada: 20 Horas Doc. Mov. Verba: 202002753545 Processo: 19.1.966.43.6 Aluno: 11352504 - Caio Leonardo de Oliveira Pimentel Data de Cadastro: 26/08/2020 19:19"/>
    <s v="Sim"/>
    <n v="11357.88"/>
    <m/>
    <n v="11357.88"/>
    <n v="0"/>
    <n v="8"/>
    <x v="10"/>
    <x v="2"/>
  </r>
  <r>
    <x v="21"/>
    <d v="2020-08-06T00:00:00"/>
    <n v="13899"/>
    <s v="DIR"/>
    <s v="Simpress Comércio, Locação e Serviços S/A"/>
    <s v="Reforça da NE.00081540 - Referente ao 3º Termo de Aditamento ao Contrato de Serviços de Impressão e Reprografia Corporativa - Exercício 2020 - Contrato 01/2018 - RUSP."/>
    <s v="Sim"/>
    <n v="38834.400000000001"/>
    <m/>
    <n v="38834.400000000001"/>
    <n v="0"/>
    <n v="8"/>
    <x v="10"/>
    <x v="2"/>
  </r>
  <r>
    <x v="21"/>
    <d v="2020-08-07T00:00:00"/>
    <n v="13898"/>
    <s v="ATF-CONV"/>
    <s v="Cristovan N Santos"/>
    <s v="Reembolso de despesa tida com emissão de certificado digital junto a Imprensa Oficial"/>
    <s v="Sim"/>
    <n v="350"/>
    <m/>
    <n v="350"/>
    <n v="0"/>
    <n v="8"/>
    <x v="10"/>
    <x v="2"/>
  </r>
  <r>
    <x v="21"/>
    <d v="2020-08-11T00:00:00"/>
    <n v="13905"/>
    <s v="ATA"/>
    <s v="Desintec Serviços Técnicos Ltda"/>
    <s v="Quarto termo de aditivo referente ao serviços de dedetização, desinsetização e desratização"/>
    <s v="Sim"/>
    <n v="4331.29"/>
    <m/>
    <n v="4331.29"/>
    <n v="0"/>
    <n v="8"/>
    <x v="10"/>
    <x v="2"/>
  </r>
  <r>
    <x v="21"/>
    <d v="2020-08-12T00:00:00"/>
    <n v="13907"/>
    <s v="DIR"/>
    <s v="David Bärg Filho"/>
    <s v="Reparo emergencial de Amplificador MCD PWM1600, do Auditório Novo 2."/>
    <s v="Sim"/>
    <n v="250"/>
    <m/>
    <n v="250"/>
    <n v="0"/>
    <n v="8"/>
    <x v="10"/>
    <x v="2"/>
  </r>
  <r>
    <x v="21"/>
    <d v="2020-08-14T00:00:00"/>
    <n v="13913"/>
    <s v="DIR"/>
    <s v="Transposição Interna"/>
    <s v="Transferência de Créditos para RD-COVID, para cobrir despesas relacionado ao combate a Pandemia Contrapartida GC 3161 (Referente as GOs 13880,13841, 13843, 13844, 13736, 13737, 13738, 13706, 13629, 13784 e 13785)"/>
    <s v="Sim"/>
    <n v="4039.46"/>
    <m/>
    <n v="4039.46"/>
    <n v="0"/>
    <n v="8"/>
    <x v="10"/>
    <x v="2"/>
  </r>
  <r>
    <x v="21"/>
    <d v="2020-08-19T00:00:00"/>
    <n v="13917"/>
    <s v="DIR"/>
    <s v="Reitoria - Estagiários"/>
    <s v="Solicitação: 629/2020 - CANCELADA - Setor: Assistência Técnica Acadêmica Solicitante: 2428550-1 Maria Madalena Salgado Bermudez Zeitum Valor da Bolsa: 1.025,15 Previsão Orçamentária: 12.301,80 + 3.168,00 (auxílio transporte) Duração: 12 meses Jornada: 30 Horas - Reserva N° 2020 02908816"/>
    <s v="Sim"/>
    <n v="0"/>
    <m/>
    <n v="0"/>
    <n v="0"/>
    <n v="8"/>
    <x v="10"/>
    <x v="2"/>
  </r>
  <r>
    <x v="21"/>
    <d v="2020-08-19T00:00:00"/>
    <n v="13918"/>
    <s v="ATA-LIMP"/>
    <s v="HD Descartáveis"/>
    <s v="Aquisição de produtos higienização para combate a pandemia - DC 102113 - Processo 20.1.00222.43.9"/>
    <s v="Sim"/>
    <n v="3070"/>
    <m/>
    <n v="3070"/>
    <n v="0"/>
    <n v="8"/>
    <x v="10"/>
    <x v="2"/>
  </r>
  <r>
    <x v="21"/>
    <d v="2020-08-21T00:00:00"/>
    <n v="13919"/>
    <s v="DIR"/>
    <s v="Centuria Ferragens e Parafusos Ltda"/>
    <s v="PEDESTAL P/ ISOLAMENTO INTERNO PREDIAL,PLASTICO,ALTURA 90CM,ZEBRADO NE 03049477/2020 - Processo: 20.1.00229.43.3"/>
    <s v="Sim"/>
    <n v="1400"/>
    <m/>
    <n v="1400"/>
    <n v="0"/>
    <n v="8"/>
    <x v="10"/>
    <x v="2"/>
  </r>
  <r>
    <x v="21"/>
    <d v="2020-08-24T00:00:00"/>
    <n v="13922"/>
    <s v="ATA"/>
    <s v="Rodolfo Gomes Almeida"/>
    <s v="Reembolso referente a aquisição de 2 botijões de gás para uso na copa do Instituto de Física para os servidores que continuam a exercer as suas atividades presencialmente durante a pandemia."/>
    <s v="Sim"/>
    <n v="140"/>
    <m/>
    <n v="140"/>
    <n v="0"/>
    <n v="8"/>
    <x v="10"/>
    <x v="2"/>
  </r>
  <r>
    <x v="21"/>
    <d v="2020-08-24T00:00:00"/>
    <n v="13925"/>
    <s v="DIR"/>
    <s v="TECHNICAL NET COMERCIAL E SERVIÇOS EIRELI ME"/>
    <s v="Aquisição de copos descartáveis"/>
    <s v="Sim"/>
    <n v="6372.5"/>
    <m/>
    <n v="6372.5"/>
    <n v="0"/>
    <n v="8"/>
    <x v="10"/>
    <x v="2"/>
  </r>
  <r>
    <x v="21"/>
    <d v="2020-08-25T00:00:00"/>
    <n v="13926"/>
    <s v="DIR"/>
    <s v="Transposição interna"/>
    <s v="Remanejamento N° 2020 50309382 - Reforço de empenho pgto de taxas GC 3163"/>
    <s v="Sim"/>
    <n v="189.84"/>
    <m/>
    <n v="189.84"/>
    <n v="0"/>
    <n v="8"/>
    <x v="10"/>
    <x v="2"/>
  </r>
  <r>
    <x v="21"/>
    <d v="2020-08-27T00:00:00"/>
    <n v="13930"/>
    <s v="DIR"/>
    <s v="Transposição interna"/>
    <s v="Pregão de serviços de manutenção de limpeza de dutos de ar condicionado dos auditórios do IFUSP (fale conosco 202283) Remanejamento 50311549 / 2020 - Remanejado para manutenção Predial GC 3164"/>
    <s v="Sim"/>
    <n v="57970"/>
    <m/>
    <n v="57970"/>
    <n v="0"/>
    <n v="8"/>
    <x v="10"/>
    <x v="2"/>
  </r>
  <r>
    <x v="21"/>
    <d v="2020-08-27T00:00:00"/>
    <n v="13931"/>
    <s v="DIR"/>
    <s v="Transposição interna"/>
    <s v="Reforçar reserva de empenho na Manut. Predial referente ao documento de compra DC 83500/2020 TP da Obra de Impermeabilização (fale conosco 202320). 50311581 / 2020 - GC 3165"/>
    <s v="Sim"/>
    <n v="13815.86"/>
    <m/>
    <n v="13815.86"/>
    <n v="0"/>
    <n v="8"/>
    <x v="10"/>
    <x v="2"/>
  </r>
  <r>
    <x v="21"/>
    <d v="2020-08-27T00:00:00"/>
    <n v="13932"/>
    <s v="ATA"/>
    <s v="Hd Sistemas de Limpeza e Descartáveis Ltda"/>
    <s v="Aquisição de luvas descartáveis - COVID 19 - NE 3082539/2020"/>
    <s v="Sim"/>
    <n v="2940"/>
    <m/>
    <n v="2940"/>
    <n v="0"/>
    <n v="8"/>
    <x v="10"/>
    <x v="2"/>
  </r>
  <r>
    <x v="21"/>
    <d v="2020-08-31T00:00:00"/>
    <n v="13937"/>
    <s v="DIR"/>
    <s v="MOTIVO PROCESSAMENTO IMAGEM E COMUNICAÇÃO LTDA ME"/>
    <s v="Aquisição de 45 matrizes digitais em altíssima resolução para impressão. Originais do arquivo IFUSP, com digitalização no bojo do projeto do Arquivo Histórico."/>
    <s v="Sim"/>
    <n v="4500"/>
    <m/>
    <n v="4500"/>
    <n v="0"/>
    <n v="8"/>
    <x v="10"/>
    <x v="2"/>
  </r>
  <r>
    <x v="21"/>
    <d v="2020-09-01T00:00:00"/>
    <n v="13947"/>
    <s v="DIR"/>
    <s v="Prefeitura do Campus USP da Capital"/>
    <s v="Remanejamento 50318365 / 2020 referente à requisição de material 202000195111."/>
    <s v="Sim"/>
    <n v="2664"/>
    <m/>
    <n v="2664"/>
    <n v="0"/>
    <n v="9"/>
    <x v="4"/>
    <x v="2"/>
  </r>
  <r>
    <x v="21"/>
    <d v="2020-09-01T00:00:00"/>
    <n v="13948"/>
    <s v="DIR"/>
    <s v="Reitoria"/>
    <s v="REMANEJAMENTO 50315544 / 2020 Reembolso referente ao INSS recolhimento centralizado pelo Sistema de Pagamentos de Serviços, Prestador e Tomador - período abril a junho/2020."/>
    <s v="Sim"/>
    <n v="46.5"/>
    <m/>
    <n v="46.5"/>
    <n v="0"/>
    <n v="9"/>
    <x v="4"/>
    <x v="2"/>
  </r>
  <r>
    <x v="21"/>
    <d v="2020-09-02T00:00:00"/>
    <n v="13952"/>
    <s v="CARH"/>
    <s v="Renata Cristina Mattat Bonato"/>
    <s v="Reembolso referente ao Pagamento de inscricao na palestra LGPD “O que não muda daqui pra frente” para a funcionária Renata Cristina M. Bonato, do dia 11/9/20."/>
    <s v="Sim"/>
    <n v="198"/>
    <m/>
    <n v="198"/>
    <n v="0"/>
    <n v="9"/>
    <x v="4"/>
    <x v="2"/>
  </r>
  <r>
    <x v="21"/>
    <d v="2020-09-02T00:00:00"/>
    <n v="13954"/>
    <s v="ATA"/>
    <s v="TECHNICAL NET COMERCIAL E SERVIÇOS EIRELI ME"/>
    <s v="NE. 3136663/2020 - Ata Registro de Preços - Compra de filmes para embalagens em PVC. DC 127450/2020 - Reserva 3134679/2020 - Proc. 20.1.239.43.9"/>
    <s v="Sim"/>
    <n v="1356"/>
    <m/>
    <n v="1356"/>
    <n v="0"/>
    <n v="9"/>
    <x v="4"/>
    <x v="2"/>
  </r>
  <r>
    <x v="21"/>
    <d v="2020-09-03T00:00:00"/>
    <n v="13956"/>
    <s v="ATF"/>
    <s v="Transposição RUSP"/>
    <s v="Rem. 202050321765 - do Grupo 043.000 - Básica - Dotação 2475 para o Grupo 043.001 - Manutenção Predial - Dotação 2491. O valor será utilizado para Registro de Preço de locação de caçamba do IFUSP. Contrapartida GC 3179"/>
    <s v="Sim"/>
    <n v="2700"/>
    <m/>
    <n v="2700"/>
    <n v="0"/>
    <n v="9"/>
    <x v="4"/>
    <x v="2"/>
  </r>
  <r>
    <x v="21"/>
    <d v="2020-09-08T00:00:00"/>
    <n v="13958"/>
    <s v="ATA-EXPEDIENTE"/>
    <s v="Rafael Medeiros da Silva"/>
    <s v="Motor de partida recondicionado da parati - EEF-9004 043.015392 - Trocado na &quot;Gemeos Eletro Peças LDTA E&quot;"/>
    <s v="Sim"/>
    <n v="280"/>
    <m/>
    <n v="280"/>
    <n v="0"/>
    <n v="9"/>
    <x v="4"/>
    <x v="2"/>
  </r>
  <r>
    <x v="21"/>
    <d v="2020-09-09T00:00:00"/>
    <n v="13964"/>
    <s v="ATF-CONV"/>
    <s v="Correios"/>
    <s v="Envio de prestação de contas do Prof. Julio Larrea - cep:05468-901 - (N.Objeto:OD287571826br) Profa. Nora Maidana - cep:05468-901 - (N.Objeto:OD287571830br)"/>
    <s v="Sim"/>
    <n v="20.64"/>
    <m/>
    <n v="20.64"/>
    <n v="0"/>
    <n v="9"/>
    <x v="4"/>
    <x v="2"/>
  </r>
  <r>
    <x v="21"/>
    <d v="2020-09-09T00:00:00"/>
    <n v="13967"/>
    <s v="ATA"/>
    <s v="I.M.E - Instituto de Matemática e Estatisticas"/>
    <s v="Rem. 50327429 - Despesa de locação das máquinas do Pool de Gráficas, ref. aos meses de junho/julho e agosto/2020."/>
    <s v="Sim"/>
    <n v="2322.6"/>
    <m/>
    <n v="2322.6"/>
    <n v="0"/>
    <n v="9"/>
    <x v="4"/>
    <x v="2"/>
  </r>
  <r>
    <x v="21"/>
    <d v="2020-09-11T00:00:00"/>
    <n v="13968"/>
    <s v="DIR"/>
    <s v="Luis Raul Weber Abramo"/>
    <s v="Pagamento de serviço prestado pela Imprensa Oficial do Estado de São Paulo referente a aquisição de um e-CPF A3-Token, no valor de R$ 350,00. Pedido # 464653, em nome do Prof. Luis Raus W. Abramo, Presidente da Comissão de Pós-Graduação. A nota fiscal foi enviada por e-mail."/>
    <s v="Sim"/>
    <n v="350"/>
    <m/>
    <n v="350"/>
    <n v="0"/>
    <n v="9"/>
    <x v="4"/>
    <x v="2"/>
  </r>
  <r>
    <x v="21"/>
    <d v="2020-09-11T00:00:00"/>
    <n v="13970"/>
    <s v="AAA"/>
    <s v="ANA LUCIA RODRIGUES ANTONIO DO NASCIMENTO (AAA)"/>
    <s v="Solicito o reembolso no valor de R$150,00 (cento e cincoenta reais), referente ao pagamento do pedido nº 463197 de renovação do e-CPF emitido pela Imprensa Oficial em 02/09/2020."/>
    <s v="Sim"/>
    <n v="150"/>
    <m/>
    <n v="150"/>
    <n v="0"/>
    <n v="9"/>
    <x v="4"/>
    <x v="2"/>
  </r>
  <r>
    <x v="21"/>
    <d v="2020-09-11T00:00:00"/>
    <n v="13972"/>
    <s v="DIR"/>
    <s v="Transposição RUSP"/>
    <s v="Rem. 50330144 - Para locação de caçamba - DC 303135 (fale conosco 202980). GC 3180"/>
    <s v="Sim"/>
    <n v="2658.09"/>
    <m/>
    <n v="2658.09"/>
    <n v="0"/>
    <n v="9"/>
    <x v="4"/>
    <x v="2"/>
  </r>
  <r>
    <x v="21"/>
    <d v="2020-09-16T00:00:00"/>
    <n v="13979"/>
    <s v="DIR-CCEX"/>
    <s v="Reitoria - Estagiários"/>
    <s v="Remanejamento N° 2020 50344560 de recurso para estágio do aluno Carolina Garcia Yassui. Referente à solicitação 728/2020 (solicitado pela Malu)."/>
    <s v="Sim"/>
    <n v="15469.8"/>
    <m/>
    <n v="15469.8"/>
    <n v="0"/>
    <n v="9"/>
    <x v="4"/>
    <x v="2"/>
  </r>
  <r>
    <x v="21"/>
    <d v="2020-09-17T00:00:00"/>
    <n v="13965"/>
    <s v="ATO-MP"/>
    <s v="Eduardo Ureshino"/>
    <s v="Compra de caixa de papelão para mudança do acervo (R$ 249,75) e caixa de sobrepor+conector para fios (R$78,89)"/>
    <s v="Sim"/>
    <n v="328.64"/>
    <m/>
    <n v="328.64"/>
    <n v="0"/>
    <n v="9"/>
    <x v="4"/>
    <x v="2"/>
  </r>
  <r>
    <x v="21"/>
    <d v="2020-09-17T00:00:00"/>
    <n v="13976"/>
    <s v="ATO-MP"/>
    <s v="Valentina Martinelli"/>
    <s v="Compra de tintas para pintura do laboratório de química"/>
    <s v="Sim"/>
    <n v="983.06"/>
    <m/>
    <n v="983.06"/>
    <n v="0"/>
    <n v="9"/>
    <x v="4"/>
    <x v="2"/>
  </r>
  <r>
    <x v="21"/>
    <d v="2020-09-17T00:00:00"/>
    <n v="13978"/>
    <s v="ATA"/>
    <s v="Karen Mendonça de Oliveira Eireli"/>
    <s v="Instalação de película de vidro G20 em vidro. Local: Corredor do 2ª pavimento do Edifício Principal Ala Central defronte elevador. Instalação de película foi necessário para inibir os rais solares que estavam interferindo na imagem das câmeras de vigilância do corredor."/>
    <s v="Sim"/>
    <n v="1179.4000000000001"/>
    <m/>
    <n v="1179.4000000000001"/>
    <n v="0"/>
    <n v="9"/>
    <x v="4"/>
    <x v="2"/>
  </r>
  <r>
    <x v="21"/>
    <d v="2020-09-17T00:00:00"/>
    <n v="13983"/>
    <s v="ATF-COMPRAS"/>
    <s v="Queller Informática e Comercio Ltda. - ME"/>
    <s v="Solicito a liberação de verba no valor de R$ 260,00 para aquisição de cartucho de tinta para impressora HP, a favor da empresa Queller Informática e Comércio Ltda. - ME, a aquisição se faz necessária em caracter emergencia, para impressão de editais e requisições de compra no serviço de home office."/>
    <s v="Sim"/>
    <n v="260"/>
    <m/>
    <n v="260"/>
    <n v="0"/>
    <n v="9"/>
    <x v="4"/>
    <x v="2"/>
  </r>
  <r>
    <x v="21"/>
    <d v="2020-09-22T00:00:00"/>
    <n v="13897"/>
    <s v="ATA-DP"/>
    <s v="Correios"/>
    <s v="Envio de uma correspondência via Carta Nacional Registrada com AR para a servidora Ana Rodrigues A. Nascimento (ATAc) - CEP 02712-070/SP. Nº Objeto: Ju460446799BR"/>
    <s v="Sim"/>
    <n v="15.55"/>
    <m/>
    <n v="15.55"/>
    <n v="0"/>
    <n v="9"/>
    <x v="4"/>
    <x v="2"/>
  </r>
  <r>
    <x v="21"/>
    <d v="2020-09-23T00:00:00"/>
    <n v="13989"/>
    <s v="ATO"/>
    <s v="CTE Serviços e Transportes EIRELEI EP"/>
    <s v="ANULADO Empenho Inicial: 03457990/2020 - SERVICO DE TRANSPORTE DE CARGA NAO-ESPECIALIZADA - Valor R$ 4.200,00"/>
    <s v="Sim"/>
    <n v="0"/>
    <m/>
    <n v="0"/>
    <n v="0"/>
    <n v="9"/>
    <x v="4"/>
    <x v="2"/>
  </r>
  <r>
    <x v="21"/>
    <d v="2020-09-23T00:00:00"/>
    <n v="13990"/>
    <s v="DIR"/>
    <s v="2j Uniformes Profissionais Ltda"/>
    <s v="Aquisição de jalecos para uso de funcionários e docentes nos laboratórios"/>
    <s v="Sim"/>
    <n v="12462.3"/>
    <m/>
    <n v="12462.3"/>
    <n v="0"/>
    <n v="9"/>
    <x v="4"/>
    <x v="2"/>
  </r>
  <r>
    <x v="21"/>
    <d v="2020-09-23T00:00:00"/>
    <n v="13991"/>
    <s v="DIR"/>
    <s v="Reitoria - Estagiários"/>
    <s v="Solicitação: 728/2020 - Remanejamento N° 2020 50344560 - Setor: Serviço Técnico de Comunicação, Pesquisa e Cultura e Extensão Solicitante: 3472142-1 Maria Luísa Pestilla Tippi Valor da Bolsa: 1.025,15 Previsão Orçamentária: 12.301,80 + 3.168,00 (auxílio transporte) Duração: 12 meses Jornada: 30 Horas Doc. Mov. Verba: 202003291871 Processo: 20.1.266.43.6 Aluno: 8544975 - Carolina Garcia Yassui Data de Cadastro: 23/09/2020 16:32"/>
    <s v="Sim"/>
    <n v="15469.8"/>
    <m/>
    <n v="15469.8"/>
    <n v="0"/>
    <n v="9"/>
    <x v="4"/>
    <x v="2"/>
  </r>
  <r>
    <x v="21"/>
    <d v="2020-09-23T00:00:00"/>
    <n v="13992"/>
    <s v="DIR"/>
    <s v="Reitoria"/>
    <s v="REMANEJAMENTO 50336860 / 2020 - Remanejamento referente à requisição de material 202000213209 ."/>
    <s v="Sim"/>
    <n v="334"/>
    <m/>
    <n v="334"/>
    <n v="0"/>
    <n v="9"/>
    <x v="4"/>
    <x v="2"/>
  </r>
  <r>
    <x v="21"/>
    <d v="2020-09-28T00:00:00"/>
    <n v="14000"/>
    <s v="DIR"/>
    <s v="NAYPI SERVICOS DE DESPACHOS LTDA"/>
    <s v="Pagamento para NAYPI SERVICOS DE DESPACHOS LTDA, referente ao serviço de emissões de licenças relacionadas aos produtos químicos controlados."/>
    <s v="Sim"/>
    <n v="800"/>
    <m/>
    <n v="800"/>
    <n v="0"/>
    <n v="9"/>
    <x v="4"/>
    <x v="2"/>
  </r>
  <r>
    <x v="21"/>
    <d v="2020-09-29T00:00:00"/>
    <n v="14004"/>
    <s v="DIR"/>
    <s v="Antonio Carlos Hernandes"/>
    <s v="Aquisição/substituição de bateria de MACBOOK. N. Patrimônio: 043.019995"/>
    <s v="Sim"/>
    <n v="1070"/>
    <m/>
    <n v="1070"/>
    <n v="0"/>
    <n v="9"/>
    <x v="4"/>
    <x v="2"/>
  </r>
  <r>
    <x v="21"/>
    <d v="2020-10-01T00:00:00"/>
    <n v="14001"/>
    <s v="DIR"/>
    <s v="Correios"/>
    <s v="Envio de 03 prestações de contas para FAPESP dos Profs. Nelson Carlin, Arnaldo Gammal e Maximo Ave Pernas. (Objeto: OD786244766br, OD786244770br, OD786244783br)"/>
    <s v="Sim"/>
    <n v="31.14"/>
    <m/>
    <n v="31.14"/>
    <n v="0"/>
    <n v="10"/>
    <x v="11"/>
    <x v="2"/>
  </r>
  <r>
    <x v="21"/>
    <d v="2020-10-01T00:00:00"/>
    <n v="14008"/>
    <s v="ATA-DP"/>
    <s v="Correios"/>
    <s v="Postagem de uma AR em nome de Alexandre Vieira Assunto: Proposta de adesão à previdência complementar da SP PREVCOM.(Objeto:JU460443435br)"/>
    <s v="Sim"/>
    <n v="15.55"/>
    <m/>
    <n v="15.55"/>
    <n v="0"/>
    <n v="10"/>
    <x v="11"/>
    <x v="2"/>
  </r>
  <r>
    <x v="21"/>
    <d v="2020-10-06T00:00:00"/>
    <n v="14024"/>
    <s v="DIR"/>
    <s v="David Bärg Filho"/>
    <s v="Conserto de TV da sala de Monitoramento/Vigilância."/>
    <s v="Sim"/>
    <n v="960"/>
    <m/>
    <n v="960"/>
    <n v="0"/>
    <n v="10"/>
    <x v="11"/>
    <x v="2"/>
  </r>
  <r>
    <x v="21"/>
    <d v="2020-10-06T00:00:00"/>
    <n v="14029"/>
    <s v="DIR"/>
    <s v="Créditos Tesouraria"/>
    <s v="Ajustes de lançamentos referente as despesas realizadas no Grupo do Tesouro do processo de adiantamento nº 20.1.253.43.1, mas lançados nos RI dos professores - GO 13996 e 13982 - Contrapartida RI Diretoria GC 3192."/>
    <s v="Sim"/>
    <n v="1399.9"/>
    <m/>
    <n v="1399.9"/>
    <n v="0"/>
    <n v="10"/>
    <x v="11"/>
    <x v="2"/>
  </r>
  <r>
    <x v="21"/>
    <d v="2020-10-09T00:00:00"/>
    <n v="14038"/>
    <s v="ATF-ALMOX"/>
    <s v="All Clear UP Higienizacao e Limpeza Ltda - ME"/>
    <s v="NE.03683052 - COVID-19: Aquisição de saboneteiras para uso nas dependências do Instituto de Física - RC 314960 - DC 134643."/>
    <s v="Sim"/>
    <n v="5863"/>
    <m/>
    <n v="5863"/>
    <n v="0"/>
    <n v="10"/>
    <x v="11"/>
    <x v="2"/>
  </r>
  <r>
    <x v="21"/>
    <d v="2020-10-14T00:00:00"/>
    <n v="14063"/>
    <s v="ATA-GRAF"/>
    <s v="IME"/>
    <s v="Remanejamento N° 2020 50373226 - referente ao cálculo do pool de serviços gráficos executados durante o mês de setembro de 2020"/>
    <s v="Sim"/>
    <n v="774.2"/>
    <m/>
    <n v="774.2"/>
    <n v="0"/>
    <n v="10"/>
    <x v="11"/>
    <x v="2"/>
  </r>
  <r>
    <x v="21"/>
    <d v="2020-10-15T00:00:00"/>
    <n v="14064"/>
    <s v="DIR"/>
    <s v="Thermontime Comércio e Serviços de Ar Condicionado"/>
    <s v="Manutenção do aparelho de Ar Condicionado do Laboratório do Prof. Adriano M. Alencar. Este aparelho de ar condicionado refrigera uma pequena sala onde funcionam um freezer -80 e duas geladeiras com material perecível do LABM2."/>
    <s v="Sim"/>
    <n v="380"/>
    <m/>
    <n v="380"/>
    <n v="0"/>
    <n v="10"/>
    <x v="11"/>
    <x v="2"/>
  </r>
  <r>
    <x v="21"/>
    <d v="2020-10-15T00:00:00"/>
    <n v="14072"/>
    <s v="AAA"/>
    <s v="Gastão Inácio Krein"/>
    <s v="NE.03996611/2020 - Pagamento de honorários pela participação na comissão julgadora do Concurso para obtenção do título de Livre-Docência junto ao Departamento de Física Matemática, Ed. IF-02/20."/>
    <s v="Sim"/>
    <n v="1011.91"/>
    <m/>
    <n v="1011.91"/>
    <n v="0"/>
    <n v="10"/>
    <x v="11"/>
    <x v="2"/>
  </r>
  <r>
    <x v="21"/>
    <d v="2020-10-15T00:00:00"/>
    <n v="14065"/>
    <s v="AAA"/>
    <s v="Jose Renan Medeiros"/>
    <s v="NE.03694941 - Pagamento de honorários pela participação na comissão julgadora do Concurso para obtenção do título de Livre-Docência junto ao Departamento de Física Geral, Ed. IF-02/20."/>
    <s v="Sim"/>
    <n v="1011.91"/>
    <m/>
    <n v="1011.91"/>
    <n v="0"/>
    <n v="10"/>
    <x v="11"/>
    <x v="2"/>
  </r>
  <r>
    <x v="21"/>
    <d v="2020-10-15T00:00:00"/>
    <n v="14066"/>
    <s v="AAA"/>
    <s v="Julio Cesar Fabris"/>
    <s v="NE.03695301 - Pagamento de honorários pela participação na comissão julgadora do Concurso para obtenção do título de Livre-Docência junto ao Departamento de Física Geral, Ed. IF-02/20."/>
    <s v="Sim"/>
    <n v="1011.91"/>
    <m/>
    <n v="1011.91"/>
    <n v="0"/>
    <n v="10"/>
    <x v="11"/>
    <x v="2"/>
  </r>
  <r>
    <x v="21"/>
    <d v="2020-10-15T00:00:00"/>
    <n v="14067"/>
    <s v="AAA"/>
    <s v="Miriani Giselda Pastoriza"/>
    <s v="NE.03695921 - Pagamento de honorários pela participação na comissão julgadora do Concurso para obtenção do título de Livre-Docência junto ao Departamento de Física Geral, Ed. IF-02/20."/>
    <s v="Sim"/>
    <n v="1011.91"/>
    <m/>
    <n v="1011.91"/>
    <n v="0"/>
    <n v="10"/>
    <x v="11"/>
    <x v="2"/>
  </r>
  <r>
    <x v="21"/>
    <d v="2020-10-15T00:00:00"/>
    <n v="14068"/>
    <s v="AAA"/>
    <s v="Thaisa Storchi Bergmann"/>
    <s v="NE.03696170 - Pagamento de honorários pela participação na comissão julgadora do Concurso para obtenção do título de Livre-Docência junto ao Departamento de Física Geral, Ed. IF-02/20."/>
    <s v="Sim"/>
    <n v="1011.91"/>
    <m/>
    <n v="1011.91"/>
    <n v="0"/>
    <n v="10"/>
    <x v="11"/>
    <x v="2"/>
  </r>
  <r>
    <x v="21"/>
    <d v="2020-10-15T00:00:00"/>
    <n v="14069"/>
    <s v="AAA"/>
    <s v="Debora Peres Menezes"/>
    <s v="NE.03696855 - Pagamento de honorários pela participação na comissão julgadora do Concurso para obtenção do título de Livre-Docência junto ao Departamento de Física Matemática, Ed. IF-02/20."/>
    <s v="Sim"/>
    <n v="1011.91"/>
    <m/>
    <n v="1011.91"/>
    <n v="0"/>
    <n v="10"/>
    <x v="11"/>
    <x v="2"/>
  </r>
  <r>
    <x v="21"/>
    <d v="2020-10-15T00:00:00"/>
    <n v="14070"/>
    <s v="AAA"/>
    <s v="Eduardo Souza Fraga"/>
    <s v="NE.03697100 - Pagamento de honorários pela participação na comissão julgadora do Concurso para obtenção do título de Livre-Docência junto ao Departamento de Física Matemática, Ed. IF-02/20."/>
    <s v="Sim"/>
    <n v="1011.91"/>
    <m/>
    <n v="1011.91"/>
    <n v="0"/>
    <n v="10"/>
    <x v="11"/>
    <x v="2"/>
  </r>
  <r>
    <x v="21"/>
    <d v="2020-10-15T00:00:00"/>
    <n v="14071"/>
    <s v="AAA"/>
    <s v="Sandra Santos Padula"/>
    <s v="NE.03697169 - Pagamento de honorários pela participação na comissão julgadora do Concurso para obtenção do título de Livre-Docência junto ao Departamento de Física Matemática, Ed. IF-02/20."/>
    <s v="Sim"/>
    <n v="1011.91"/>
    <m/>
    <n v="1011.91"/>
    <n v="0"/>
    <n v="10"/>
    <x v="11"/>
    <x v="2"/>
  </r>
  <r>
    <x v="21"/>
    <d v="2020-10-15T00:00:00"/>
    <n v="14073"/>
    <s v="DIR"/>
    <s v="Flacipel Remoções de Lixo Eirellli EPP"/>
    <s v="Aluguel de caçamba"/>
    <s v="Sim"/>
    <n v="8100"/>
    <m/>
    <n v="8100"/>
    <n v="0"/>
    <n v="10"/>
    <x v="11"/>
    <x v="2"/>
  </r>
  <r>
    <x v="21"/>
    <d v="2020-10-16T00:00:00"/>
    <n v="14074"/>
    <s v="DIR"/>
    <s v="Transposição interna"/>
    <s v="Para atender reforço de empenho do aditivo de contrato I9 Solutions - GC 3199"/>
    <s v="Sim"/>
    <n v="84.67"/>
    <m/>
    <n v="84.67"/>
    <n v="0"/>
    <n v="10"/>
    <x v="11"/>
    <x v="2"/>
  </r>
  <r>
    <x v="21"/>
    <d v="2020-10-16T00:00:00"/>
    <n v="14079"/>
    <s v="DIR"/>
    <s v="Papel Master Sul Ltda"/>
    <s v="PAPEL HIGIENICO P/DISPENSER DE 1ªQUALIDADE, TOALHA DE PAPEL EM BOBINA - INSTITUCIONAL, TOALHA DE PAPEL-SIMPLES-INTERFOLHADA INSTITUCIONAL. NE 03711412/2020 - Processo: 20.1.00196.43.8"/>
    <s v="Sim"/>
    <n v="13716.6"/>
    <m/>
    <n v="13716.6"/>
    <n v="0"/>
    <n v="10"/>
    <x v="11"/>
    <x v="2"/>
  </r>
  <r>
    <x v="21"/>
    <d v="2020-10-20T00:00:00"/>
    <n v="14085"/>
    <s v="FNC"/>
    <s v="Queller Informática &amp; Comércio Ltda"/>
    <s v="Aquisição de bateria de 7Ah-12V para uso imediato em no-break, junto à Secretaria do depto. de Física Nuclear do IF."/>
    <s v="Sim"/>
    <n v="115"/>
    <m/>
    <n v="115"/>
    <n v="0"/>
    <n v="10"/>
    <x v="11"/>
    <x v="2"/>
  </r>
  <r>
    <x v="21"/>
    <d v="2020-10-20T00:00:00"/>
    <n v="14088"/>
    <s v="FMA"/>
    <s v="REFRISHOPPING COMERCIO E SERVICOS EM REFRIGERACAO"/>
    <s v="Instalação de aparelho de ar condicionado, em caráter emergencial, na sala de servidores (3078), do Departamento de Física Matemática, pela empresa REFRISHOPPING COMERCIO E SERVICOS EM REFRIGERACAO LTDA, CNPJ: 71.623.698/0001-40, IE: 148451564112, AUGUSTO FARINA, 621 - JARDIM BONFIGLIOLI - São Paulo - SP - CEP: 05594-001. (dados bancários no orçamento anexo)"/>
    <s v="Sim"/>
    <n v="1500"/>
    <m/>
    <n v="1500"/>
    <n v="0"/>
    <n v="10"/>
    <x v="11"/>
    <x v="2"/>
  </r>
  <r>
    <x v="21"/>
    <d v="2020-10-23T00:00:00"/>
    <n v="14086"/>
    <s v="DIR"/>
    <s v="Correios"/>
    <s v="SEDEX COM AVISO DE RECEBIMENTO - MARIANA DE AMORIM - Cep:07174-412 PAD-IF152020 (N.Objeto:OD786262328br)"/>
    <s v="Sim"/>
    <n v="16.079999999999998"/>
    <m/>
    <n v="16.079999999999998"/>
    <n v="0"/>
    <n v="10"/>
    <x v="11"/>
    <x v="2"/>
  </r>
  <r>
    <x v="21"/>
    <d v="2020-10-26T00:00:00"/>
    <n v="14106"/>
    <s v="ATO-MP"/>
    <s v="Chaveiro Goias Com. e Serv. Ltda."/>
    <s v="Confecção de Chaves comum, no valor de R$ 22,50, a favor da empresa Chaveiro Goias Com. e Serv. Ltda, o serviço se faz necessário em carater emergencial para diponibilizar nas portarias do Instituto de Física."/>
    <s v="Sim"/>
    <n v="22.5"/>
    <m/>
    <n v="22.5"/>
    <n v="0"/>
    <n v="10"/>
    <x v="11"/>
    <x v="2"/>
  </r>
  <r>
    <x v="21"/>
    <d v="2020-10-28T00:00:00"/>
    <n v="14109"/>
    <s v="DIR"/>
    <s v="Transposição interna"/>
    <s v="Remanejamento para manutenção predial 50391160 / 2020 - Serviços de Podas de Árvores acima de 20 metros - DC 165581. GC 3208"/>
    <s v="Sim"/>
    <n v="1838.45"/>
    <m/>
    <n v="1838.45"/>
    <n v="0"/>
    <n v="10"/>
    <x v="11"/>
    <x v="2"/>
  </r>
  <r>
    <x v="21"/>
    <d v="2020-11-03T00:00:00"/>
    <n v="14119"/>
    <s v="DIR"/>
    <s v="Transposição interna"/>
    <s v="Valor para cobrir despesas no grupo de segurança Remanejamento N° 2020 50406760. GC 3215"/>
    <s v="Sim"/>
    <n v="365.67"/>
    <m/>
    <n v="365.67"/>
    <n v="0"/>
    <n v="11"/>
    <x v="6"/>
    <x v="2"/>
  </r>
  <r>
    <x v="21"/>
    <d v="2020-11-05T00:00:00"/>
    <n v="14125"/>
    <s v="DIR"/>
    <s v="Almoxarifado"/>
    <s v="Requisição de Almoxarifado"/>
    <s v="Sim"/>
    <n v="0.06"/>
    <m/>
    <n v="0.06"/>
    <n v="0"/>
    <n v="11"/>
    <x v="6"/>
    <x v="2"/>
  </r>
  <r>
    <x v="21"/>
    <d v="2020-11-05T00:00:00"/>
    <n v="14126"/>
    <s v="DIR-LDID"/>
    <s v="Almoxarifado"/>
    <s v="Requisição de Almoxarifado"/>
    <s v="Sim"/>
    <n v="392.76"/>
    <m/>
    <n v="392.76"/>
    <n v="0"/>
    <n v="11"/>
    <x v="6"/>
    <x v="2"/>
  </r>
  <r>
    <x v="21"/>
    <d v="2020-11-05T00:00:00"/>
    <n v="14128"/>
    <s v="DIR-OMC"/>
    <s v="Almoxarifado"/>
    <s v="Requisição de Almoxarifado"/>
    <s v="Sim"/>
    <n v="194.41"/>
    <m/>
    <n v="194.41"/>
    <n v="0"/>
    <n v="11"/>
    <x v="6"/>
    <x v="2"/>
  </r>
  <r>
    <x v="21"/>
    <d v="2020-11-05T00:00:00"/>
    <n v="14129"/>
    <s v="DIR-SBI"/>
    <s v="Almoxarifado"/>
    <s v="Requisição de Almoxarifado"/>
    <s v="Sim"/>
    <n v="0.24"/>
    <m/>
    <n v="0.24"/>
    <n v="0"/>
    <n v="11"/>
    <x v="6"/>
    <x v="2"/>
  </r>
  <r>
    <x v="21"/>
    <d v="2020-11-05T00:00:00"/>
    <n v="14130"/>
    <s v="ATA-LIMP"/>
    <s v="Almoxarifado"/>
    <s v="Requisição de Almoxarifado"/>
    <s v="Sim"/>
    <n v="1841.29"/>
    <m/>
    <n v="1841.29"/>
    <n v="0"/>
    <n v="11"/>
    <x v="6"/>
    <x v="2"/>
  </r>
  <r>
    <x v="21"/>
    <d v="2020-11-05T00:00:00"/>
    <n v="14131"/>
    <s v="ATA-LIMP"/>
    <s v="Almoxarifado"/>
    <s v="Requisição de Almoxarifado"/>
    <s v="Sim"/>
    <n v="414"/>
    <m/>
    <n v="414"/>
    <n v="0"/>
    <n v="11"/>
    <x v="6"/>
    <x v="2"/>
  </r>
  <r>
    <x v="21"/>
    <d v="2020-11-05T00:00:00"/>
    <n v="14133"/>
    <s v="DIR-CCIF"/>
    <s v="Almoxarifado"/>
    <s v="Requisição de Almoxarifado"/>
    <s v="Sim"/>
    <n v="44.13"/>
    <m/>
    <n v="44.13"/>
    <n v="0"/>
    <n v="11"/>
    <x v="6"/>
    <x v="2"/>
  </r>
  <r>
    <x v="21"/>
    <d v="2020-11-05T00:00:00"/>
    <n v="14136"/>
    <s v="ATA"/>
    <s v="Almoxarifado"/>
    <s v="Requisição de Almoxarifado"/>
    <s v="Sim"/>
    <n v="272.64"/>
    <m/>
    <n v="272.64"/>
    <n v="0"/>
    <n v="11"/>
    <x v="6"/>
    <x v="2"/>
  </r>
  <r>
    <x v="21"/>
    <d v="2020-11-05T00:00:00"/>
    <n v="14138"/>
    <s v="ATA-LIMP"/>
    <s v="Almoxarifado"/>
    <s v="Requisição de Almoxarifado"/>
    <s v="Sim"/>
    <n v="906.15"/>
    <m/>
    <n v="906.15"/>
    <n v="0"/>
    <n v="11"/>
    <x v="6"/>
    <x v="2"/>
  </r>
  <r>
    <x v="21"/>
    <d v="2020-11-05T00:00:00"/>
    <n v="14139"/>
    <s v="ATA"/>
    <s v="Almoxarifado"/>
    <s v="Requisição de Almoxarifado"/>
    <s v="Sim"/>
    <n v="752.89"/>
    <m/>
    <n v="752.89"/>
    <n v="0"/>
    <n v="11"/>
    <x v="6"/>
    <x v="2"/>
  </r>
  <r>
    <x v="21"/>
    <d v="2020-11-05T00:00:00"/>
    <n v="14140"/>
    <s v="ATA-LIMP"/>
    <s v="Almoxarifado"/>
    <s v="Requisição de Almoxarifado"/>
    <s v="Sim"/>
    <n v="1559.54"/>
    <m/>
    <n v="1559.54"/>
    <n v="0"/>
    <n v="11"/>
    <x v="6"/>
    <x v="2"/>
  </r>
  <r>
    <x v="21"/>
    <d v="2020-11-05T00:00:00"/>
    <n v="14141"/>
    <s v="ATA-EXPEDIENTE"/>
    <s v="Almoxarifado"/>
    <s v="Requisição de Almoxarifado"/>
    <s v="Sim"/>
    <n v="120.44"/>
    <m/>
    <n v="120.44"/>
    <n v="0"/>
    <n v="11"/>
    <x v="6"/>
    <x v="2"/>
  </r>
  <r>
    <x v="21"/>
    <d v="2020-11-09T00:00:00"/>
    <n v="14151"/>
    <s v="DIR"/>
    <s v="Créditos Tesouraria"/>
    <s v="Despesas da tesouraria utilizados RI dos professores, mas pago com RORÇ Diretoria (GO 14044 e GO 14075). Contrapartida GC 3221 - RI-Diretoria - Processo: 20.1.00273.43.2"/>
    <s v="Sim"/>
    <n v="2466.87"/>
    <m/>
    <n v="2466.87"/>
    <n v="0"/>
    <n v="11"/>
    <x v="6"/>
    <x v="2"/>
  </r>
  <r>
    <x v="21"/>
    <d v="2020-11-09T00:00:00"/>
    <n v="14150"/>
    <s v="DIR"/>
    <s v="Escola Politécnica"/>
    <s v="Referente COMPRA 175331- SOFTWARE PINI VOLARE - FÍSICA - Remanejamento N° 2020 50414780."/>
    <s v="Sim"/>
    <n v="3048.3"/>
    <m/>
    <n v="3048.3"/>
    <n v="0"/>
    <n v="11"/>
    <x v="6"/>
    <x v="2"/>
  </r>
  <r>
    <x v="21"/>
    <d v="2020-11-12T00:00:00"/>
    <n v="14157"/>
    <s v="AAA-CONC"/>
    <s v="INSS Patronal - AAA"/>
    <s v="INSS Patronal ref. ao pagamento de honorários pela participação na comissão julgadora do Concurso para obtenção do título de Livre-Docência junto ao Departamento de Física Matemática, Ed. IF-02/20. Professores(as) Débora Peres Menezes (UFSC), Eduardo Souza Fraga (UFRJ), Sandra dos Santos Padula (IFT/UNESP) e Gastão Inácio Krein (IFT/UNESP)."/>
    <s v="Sim"/>
    <n v="809.52"/>
    <m/>
    <n v="809.52"/>
    <n v="0"/>
    <n v="11"/>
    <x v="6"/>
    <x v="2"/>
  </r>
  <r>
    <x v="21"/>
    <d v="2020-11-13T00:00:00"/>
    <n v="14158"/>
    <s v="AAA-CONC"/>
    <s v="INSS Patronal - AAA"/>
    <s v="INSS Patronal ref. ao pagamento de honorários pela participação na comissão julgadora do Concurso para obtenção do título de Livre-Docência junto ao Departamento de Física Geral, Ed. IF-02/20. Professores(as) José Renan de Medeiros (UFRN), Júlio César Fabris (UFES), Miriani Giselda Pastoriza (UFRGS) e Thaisa Storchi Bergmann (UFRGS)"/>
    <s v="Sim"/>
    <n v="809.52"/>
    <m/>
    <n v="809.52"/>
    <n v="0"/>
    <n v="11"/>
    <x v="6"/>
    <x v="2"/>
  </r>
  <r>
    <x v="21"/>
    <d v="2020-11-17T00:00:00"/>
    <n v="14165"/>
    <s v="DIR"/>
    <s v="Maria Luísa Pestilla Tippi"/>
    <s v="Reembolso dos pagamentos à Câmara Brasileiro do Livro, referentes a: 1 - ISBN do Livro IFUSP 2 - Código de Barras para Livro IFUSP"/>
    <s v="Sim"/>
    <n v="58"/>
    <m/>
    <n v="58"/>
    <n v="0"/>
    <n v="11"/>
    <x v="6"/>
    <x v="2"/>
  </r>
  <r>
    <x v="21"/>
    <d v="2020-11-24T00:00:00"/>
    <n v="14173"/>
    <s v="DIR"/>
    <s v="Rosangela Trevisan R Ferreira"/>
    <s v="Material de uso imediato para ser utilizado no abrigo de resíduos químicos do IF."/>
    <s v="Sim"/>
    <n v="359.5"/>
    <m/>
    <n v="359.5"/>
    <n v="0"/>
    <n v="11"/>
    <x v="6"/>
    <x v="2"/>
  </r>
  <r>
    <x v="21"/>
    <d v="2020-11-24T00:00:00"/>
    <n v="14175"/>
    <s v="DIR"/>
    <s v="Transposição interna"/>
    <s v="Aquisição Leitor Termoluminescência - NE 04342836/2020 - DC 182001/2020 - Processo: 20.1.00321.43.7 - Troca de verba com RI - Elisabeth Mateus Yoshimura GO 14174 - Contrapartida RI Diretor GC 3226"/>
    <s v="Sim"/>
    <n v="46000"/>
    <m/>
    <n v="46000"/>
    <n v="0"/>
    <n v="11"/>
    <x v="6"/>
    <x v="2"/>
  </r>
  <r>
    <x v="21"/>
    <d v="2020-11-26T00:00:00"/>
    <n v="14182"/>
    <s v="DIR-CCIF"/>
    <s v="Chaveiro Goiás"/>
    <s v="Adiantamento - Aquisição de serviço de chaveiro para confecção de 2 cópias de chave."/>
    <s v="Sim"/>
    <n v="16"/>
    <m/>
    <n v="16"/>
    <n v="0"/>
    <n v="11"/>
    <x v="6"/>
    <x v="2"/>
  </r>
  <r>
    <x v="21"/>
    <d v="2020-11-26T00:00:00"/>
    <n v="14184"/>
    <s v="ATA-SV"/>
    <s v="Chaveiro Goiás"/>
    <s v="Adiantamento - aquisição de serviço de chaveiro"/>
    <s v="Sim"/>
    <n v="118"/>
    <m/>
    <n v="118"/>
    <n v="0"/>
    <n v="11"/>
    <x v="6"/>
    <x v="2"/>
  </r>
  <r>
    <x v="21"/>
    <d v="2020-12-01T00:00:00"/>
    <n v="14159"/>
    <s v="DIR"/>
    <s v="(ECT) Empresa Brasileira de Correios e Telégrafos"/>
    <s v="Envio de prestação de contas à FAPESP da Profa. Alinka - (Nº.oBJETO:OD956520077BR) - e da Profa. Frederique - (Nº.Objeto:OD956520085br)"/>
    <s v="Sim"/>
    <n v="19.46"/>
    <m/>
    <n v="19.46"/>
    <n v="0"/>
    <n v="12"/>
    <x v="5"/>
    <x v="2"/>
  </r>
  <r>
    <x v="21"/>
    <d v="2020-12-01T00:00:00"/>
    <n v="14188"/>
    <s v="ATA-LIMP"/>
    <s v="Chaveiro Goiás"/>
    <s v="Adiantamento - aquisição de serviço de chaveiro"/>
    <s v="Sim"/>
    <n v="48"/>
    <m/>
    <n v="48"/>
    <n v="0"/>
    <n v="12"/>
    <x v="5"/>
    <x v="2"/>
  </r>
  <r>
    <x v="21"/>
    <d v="2020-12-01T00:00:00"/>
    <n v="14190"/>
    <s v="ATF"/>
    <s v="Reitoria - Almoxarifado"/>
    <s v="Remanejamento 50432680/2020 referente à requisição de material 202000295442 - Almoxarifado Central"/>
    <s v="Sim"/>
    <n v="519.35"/>
    <m/>
    <n v="519.35"/>
    <n v="0"/>
    <n v="12"/>
    <x v="5"/>
    <x v="2"/>
  </r>
  <r>
    <x v="21"/>
    <d v="2020-12-01T00:00:00"/>
    <n v="14192"/>
    <s v="ATA-GRAF"/>
    <s v="Instituto de Matemática e Estatística"/>
    <s v="Pool de Gráficas referente aos meses de outubro e novembro de 2020 - Remanejamento N° 2020 50434683."/>
    <s v="Sim"/>
    <n v="1548.4"/>
    <m/>
    <n v="1548.4"/>
    <n v="0"/>
    <n v="12"/>
    <x v="5"/>
    <x v="2"/>
  </r>
  <r>
    <x v="21"/>
    <d v="2020-12-02T00:00:00"/>
    <n v="14195"/>
    <s v="DIR-OMC"/>
    <s v="Oxilumen Comercial eirelli"/>
    <s v="Adiantamento - aquisição de gás Argonio para Oficina Central"/>
    <s v="Sim"/>
    <n v="435"/>
    <m/>
    <n v="435"/>
    <n v="0"/>
    <n v="12"/>
    <x v="5"/>
    <x v="2"/>
  </r>
  <r>
    <x v="21"/>
    <d v="2020-12-07T00:00:00"/>
    <n v="14199"/>
    <s v="ATA-DP"/>
    <s v="Correios"/>
    <s v="Envio de 08 (oito) correspondências via Carta Registrada Nacional com AR, contendo Cartões Sodexo enviados para a unidade. 1- Thomas Alexandre - CEP 01050-030; 2- José Soares de Lima Filho - CEP 05570-220; 3- Renato Costa Neves - CEP 13210-705; 4- Andrea Wirkus - CEP 01509-020; 5- Elcio Abdalla - CEP 01310-300; 6- Josif Frenkel - CEP 02472-090; 7- Leandro Romero Gasques - CEP 06642-250; 8- Paulo A. Nussenzveig - CEP 05303-000 - Custo individual das cartas 1, 2, 3, 4, 6, 7 e 8: R$ 15,00 - Custo individual da carta 5: R$ 16,65 - Custo total: R$ 109,95 Data Destinatario CEP/País UF Peso(g) Cub.(g) Qtde Registro ADC Obs Contalote N. F. Contrato Cartao PLP Decl Unitario Valor R$ 02/12/2020 ANDREA WIRKUS 01509-020 SP 40 1 BR091794532 AR 9912272510 72032898 15,55 02/12/2020 RENATO COSTA NEVES 13210-705 SP 42 1 BR091794546 AR 9912272510 72032898 15,55 02/12/2020 THOMAS ALEXANDRE FERREIRA 01050-030 SP 40 1 BR091794550 AR 9912272510 72032898 15,55 02/12/2020 ELCIO ABDALLA 01310-300 SP 60 1 BR091794577 AR 9912272510 72032898 16,65 02/12/2020 JOSIF FRENKEL 02472-090 SP 40 1 BR091794585 AR 9912272510 72032898 15,55 02/12/2020 LEANDRO ROMERO 06642-250 SP 40 1 BR091794594 AR 9912272510 72032898 15,55 02/12/2020 PAULO ALBERTO 05303-000 SP 40 1 BR091794603 AR 9912272510 72032898 15,55 Tt grupo 7 109,95-"/>
    <s v="Sim"/>
    <n v="109.95"/>
    <m/>
    <n v="109.95"/>
    <n v="0"/>
    <n v="12"/>
    <x v="5"/>
    <x v="2"/>
  </r>
  <r>
    <x v="21"/>
    <d v="2020-12-10T00:00:00"/>
    <n v="14209"/>
    <s v="DIR"/>
    <s v="Transposição interna"/>
    <s v="Remanejamento N° 2020 50443909 - Para o grupo de informática - Reforço de dotação ref. DC 187003 - GC 3228."/>
    <s v="Sim"/>
    <n v="14578.26"/>
    <m/>
    <n v="14578.26"/>
    <n v="0"/>
    <n v="12"/>
    <x v="5"/>
    <x v="2"/>
  </r>
  <r>
    <x v="21"/>
    <d v="2020-12-10T00:00:00"/>
    <n v="14212"/>
    <s v="DIR"/>
    <s v="ITOPRO INSTALAçãO E MANUTENçãO DE AR CONDICIONADO"/>
    <s v="Aquisição de cafeteira para os seguranças - NE 04533569/2020 - Processo: 20.1.00339.43.3"/>
    <s v="Sim"/>
    <n v="250"/>
    <m/>
    <n v="250"/>
    <n v="0"/>
    <n v="12"/>
    <x v="5"/>
    <x v="2"/>
  </r>
  <r>
    <x v="21"/>
    <d v="2020-12-11T00:00:00"/>
    <n v="14213"/>
    <s v="DIR"/>
    <s v="Reitoria - Estagiários"/>
    <s v="Solicitação: 927/2020 Setor: Serviço Técnico de Comunicação, Pesquisa e Cultura e Extensão Solicitante: 3472142-1 Maria Luísa Pestilla Tippi Valor da Bolsa: 1.025,15 Previsão Orçamentária: 12.301,80 + 3.168,00 (auxílio transporte) Duração: 12 meses Jornada: 30 Horas Doc. Mov. Verba: Processo: 19.1.1096.43.5 Aluno: 9897049 - Leticia Lanza de Oliveira Data de Cadastro: 11/12/2020 10:00"/>
    <s v="Sim"/>
    <n v="15469.8"/>
    <m/>
    <n v="15469.8"/>
    <n v="0"/>
    <n v="12"/>
    <x v="5"/>
    <x v="2"/>
  </r>
  <r>
    <x v="21"/>
    <d v="2020-12-14T00:00:00"/>
    <n v="14216"/>
    <s v="DIR"/>
    <s v="Julio Nótis Junior"/>
    <s v="Adiantamento - aquisição de claviculário para o setor de Vigilância."/>
    <s v="Sim"/>
    <n v="231.9"/>
    <m/>
    <n v="231.9"/>
    <n v="0"/>
    <n v="12"/>
    <x v="5"/>
    <x v="2"/>
  </r>
  <r>
    <x v="21"/>
    <d v="2020-12-18T00:00:00"/>
    <n v="14204"/>
    <s v="DIR"/>
    <s v="Correios"/>
    <s v="Envio de prestação de contas da Profa. Helena Maria Petilli à FAPESP. (N.Objeto:OD957047781br)"/>
    <s v="Sim"/>
    <n v="9.73"/>
    <m/>
    <n v="9.73"/>
    <n v="0"/>
    <n v="12"/>
    <x v="5"/>
    <x v="2"/>
  </r>
  <r>
    <x v="21"/>
    <d v="2020-12-18T00:00:00"/>
    <n v="14221"/>
    <s v="ATA-DP"/>
    <s v="Correios"/>
    <s v="Envio de 06 Correspondências via Carta Registrada com AR, com cartões de beneficios para servidores. HELENA MARIA-CEP05019-000/SP - SUZANA SALEM-CEP05468-020/SP - MARCOS DE OLIVIERA-CEP02206-002/SP - MARIA REGINA-CEP05353-110/SP - LUIS CARLOS-CEP01231-010/SP - LUCIANA CAMARGO-CEP06150-030/SP. Valor unitário: R$ 15,55 / Valor Total: R$ 93,30"/>
    <s v="Sim"/>
    <n v="93.3"/>
    <m/>
    <n v="93.3"/>
    <n v="0"/>
    <n v="12"/>
    <x v="5"/>
    <x v="2"/>
  </r>
  <r>
    <x v="21"/>
    <d v="2020-12-23T00:00:00"/>
    <n v="14228"/>
    <s v="ATA-DP"/>
    <s v="Correios"/>
    <s v="Envio de duas correspondências via Carta Registrada com AR, contendo cartões de benefícios. 1) HERMAN JOEL - CEP 05364-000/SP - BR091794815 2) ALVIMAR FLORIANO DE SOUSA - CEP 05372-080/SP - BR091794824"/>
    <s v="Sim"/>
    <n v="31.1"/>
    <m/>
    <n v="31.1"/>
    <n v="0"/>
    <n v="12"/>
    <x v="5"/>
    <x v="2"/>
  </r>
  <r>
    <x v="22"/>
    <d v="2020-01-21T00:00:00"/>
    <n v="13307"/>
    <s v="DIR-CCIF"/>
    <s v="XPARTS COMERCIO EIRELI"/>
    <s v="NE 00174807/2020 - Compra de tablets (02 unidades) para Diretoria e CCIFUSP - Ata Registro de Preços -2019/288891 - RC 17485/2020 - DC 4405/2020. Proc. 2020.1.12.43.4"/>
    <s v="Sim"/>
    <n v="4970"/>
    <m/>
    <n v="4970"/>
    <n v="0"/>
    <n v="1"/>
    <x v="0"/>
    <x v="3"/>
  </r>
  <r>
    <x v="22"/>
    <d v="2020-02-05T00:00:00"/>
    <n v="13411"/>
    <s v="DIR-CCIF"/>
    <s v="Telcabos Telecomunicações e Informática Ltda"/>
    <s v="NEE 386715/2020 - Compra de material de infraestrutura de rede de dados (Cabose Concectores). RC 50679/2020 - DC 15903/2020 - Reserva 386693/2020 - Proc. 20.1.63.43.8"/>
    <s v="Sim"/>
    <n v="8068.65"/>
    <m/>
    <n v="8068.65"/>
    <n v="0"/>
    <n v="2"/>
    <x v="1"/>
    <x v="3"/>
  </r>
  <r>
    <x v="22"/>
    <d v="2020-06-09T00:00:00"/>
    <n v="13791"/>
    <s v="DIR"/>
    <s v="Compacta Comércio e Serviços Ltda"/>
    <s v="Aquisição NOTEBOOK 7.500 PONTOS PASSMARK CPU MARK - DC 85227 / 2020 - NE 2074907 / 2020 - Processo: 20.1.203.43.4 - Valor total R$ 3.900,00 - Complemento de Empenho NE 2074893/2020 - RD USP Eficiente 2019 - GO 13790"/>
    <s v="Sim"/>
    <n v="1324.41"/>
    <m/>
    <n v="1324.41"/>
    <n v="0"/>
    <n v="6"/>
    <x v="3"/>
    <x v="3"/>
  </r>
  <r>
    <x v="22"/>
    <d v="2020-07-30T00:00:00"/>
    <n v="13885"/>
    <s v="DIR"/>
    <s v="Queller Informática &amp; Comércio LTDA - ME"/>
    <s v="NE 02736381/2020 - DISCO RIGIDO SATA II, 2 TB; CACHE 64 MB; 7200 RPM - Processo: 20.1.00220.43.6"/>
    <s v="Sim"/>
    <n v="11668"/>
    <m/>
    <n v="11668"/>
    <n v="0"/>
    <n v="7"/>
    <x v="9"/>
    <x v="3"/>
  </r>
  <r>
    <x v="22"/>
    <d v="2020-08-24T00:00:00"/>
    <n v="13924"/>
    <s v="ATA"/>
    <s v="Compacta Comércio e Serviços Ltda"/>
    <s v="Aquisição de Microcomputador NE 03062244"/>
    <s v="Sim"/>
    <n v="7375"/>
    <m/>
    <n v="7375"/>
    <n v="0"/>
    <n v="8"/>
    <x v="10"/>
    <x v="3"/>
  </r>
  <r>
    <x v="22"/>
    <d v="2020-10-08T00:00:00"/>
    <n v="14030"/>
    <s v="ATF-ALMOX"/>
    <s v="Eliseu Edison Schneider - ME"/>
    <s v="NE.03601188 - compra de cartuchos de toner - RC 125946 - DC 142549."/>
    <s v="Sim"/>
    <n v="891"/>
    <m/>
    <n v="891"/>
    <n v="0"/>
    <n v="10"/>
    <x v="11"/>
    <x v="3"/>
  </r>
  <r>
    <x v="22"/>
    <d v="2020-10-08T00:00:00"/>
    <n v="14036"/>
    <s v="DIR-CCIF"/>
    <s v="TELCABOS TELECOMUNICACOES E INFORMATICA LTDA"/>
    <s v="Aquisição de insumos de informática - DC 147885 - NE 3606015 e 3606023"/>
    <s v="Sim"/>
    <n v="20353.12"/>
    <m/>
    <n v="20353.12"/>
    <n v="0"/>
    <n v="10"/>
    <x v="11"/>
    <x v="3"/>
  </r>
  <r>
    <x v="22"/>
    <d v="2020-10-09T00:00:00"/>
    <n v="14041"/>
    <s v="DIR-CCIF"/>
    <s v="Seal Telecom Comércio e Serviços de Telecomunicaçõ"/>
    <s v="DISPONIBILIZACAO DE LICENCA PARA USO DE SOFTWARE. NE 3621324 e NE 3621332 - Processo: 20.1.00291.43.0"/>
    <s v="Sim"/>
    <n v="780"/>
    <m/>
    <n v="780"/>
    <n v="0"/>
    <n v="10"/>
    <x v="11"/>
    <x v="3"/>
  </r>
  <r>
    <x v="22"/>
    <d v="2020-10-13T00:00:00"/>
    <n v="14049"/>
    <s v="DIR"/>
    <s v="COMPACTA COMÉRCIO E SERVIÇOS LTDA."/>
    <s v="Aquisição Notebook - NOTA DE EMPENHO 3621421/2020 - Processo: 20.1.00292.43.7 - DIR R$ 43.290,00 - FMA R$ 4.990,00 - FPE 6.090,00, FAP R$ 11.150,00 - FGE R$ 6.090,00 - FNC R$ 10.120,00 - FMT 10.120,00 - IAG R$ 170.050,00"/>
    <s v="Sim"/>
    <n v="43290"/>
    <m/>
    <n v="43290"/>
    <n v="0"/>
    <n v="10"/>
    <x v="11"/>
    <x v="3"/>
  </r>
  <r>
    <x v="22"/>
    <d v="2020-10-13T00:00:00"/>
    <n v="14059"/>
    <s v="DIR-CCIF"/>
    <s v="COMPACTA COMÉRCIO E SERVIÇOS LTDA."/>
    <s v="Aquisição de computadores para laboratórios didáticos e administração utilizando a ata de registro de preços resultante do pregão 12/2020 - Processo 2020.1.219.43.8. - NE 03606074/2020"/>
    <s v="Sim"/>
    <n v="135875"/>
    <m/>
    <n v="135875"/>
    <n v="0"/>
    <n v="10"/>
    <x v="11"/>
    <x v="3"/>
  </r>
  <r>
    <x v="22"/>
    <d v="2020-12-01T00:00:00"/>
    <n v="14191"/>
    <s v="DIR-CCIF"/>
    <s v="STI"/>
    <s v="Remanejamento N° 2020 50434624 - Número da solicitação 61756 - Solicitante David Barg Filho - Software: Windows 10 Pro Upgrade (64 bit - Português)"/>
    <s v="Sim"/>
    <n v="312.51"/>
    <m/>
    <n v="312.51"/>
    <n v="0"/>
    <n v="12"/>
    <x v="5"/>
    <x v="3"/>
  </r>
  <r>
    <x v="22"/>
    <d v="2020-12-10T00:00:00"/>
    <n v="14208"/>
    <s v="DIR"/>
    <s v="Compacta Comércio e Serviços Ltda."/>
    <s v="NE.04532368 - aquisição de monitor de vídeo p/ o Setor de Projetos - RC 387070 - DC 187020."/>
    <s v="Sim"/>
    <n v="2300"/>
    <m/>
    <n v="2300"/>
    <n v="0"/>
    <n v="12"/>
    <x v="5"/>
    <x v="3"/>
  </r>
  <r>
    <x v="22"/>
    <d v="2020-12-10T00:00:00"/>
    <n v="14211"/>
    <s v="DIR"/>
    <s v="TELCABOS TELECOMUNICACOES E INFORMATICA LTDA"/>
    <s v="ACIONADOR MANUAL DE ALARME, PECA DE REPOSICAO P/SISTEMA DE CONTROLE DE ACESSO - NE 04533372/20200 - Processo: 20.1.00336.43.4 Obs: Valor total R$ 32.585,56 - O valor restante esta lançada na GO 14210"/>
    <s v="Sim"/>
    <n v="21407.84"/>
    <m/>
    <n v="21407.84"/>
    <n v="0"/>
    <n v="12"/>
    <x v="5"/>
    <x v="3"/>
  </r>
  <r>
    <x v="23"/>
    <d v="2020-03-03T00:00:00"/>
    <n v="13561"/>
    <s v="ATA"/>
    <s v="Giacomo Resende Seolim - ME"/>
    <s v="NE.01941062 - Serviço de recarga de extintor e teste de pressão em mangueira de incêndio - Reserva 779458/2020"/>
    <s v="Sim"/>
    <n v="17538"/>
    <m/>
    <n v="17538"/>
    <n v="0"/>
    <n v="3"/>
    <x v="2"/>
    <x v="4"/>
  </r>
  <r>
    <x v="23"/>
    <d v="2020-10-16T00:00:00"/>
    <n v="14077"/>
    <s v="ATA"/>
    <s v="Ziva Tecnologia e Soluções Ltda"/>
    <s v="Aquisição de câmaras de segurança - Reserva 3602710/2020 - Processo: 20.1.00282.43.1 - CAMERA DE CIRCUITO FECHADO - NE 04125428/2020."/>
    <s v="Sim"/>
    <n v="33999.49"/>
    <m/>
    <n v="33999.49"/>
    <n v="0"/>
    <n v="10"/>
    <x v="11"/>
    <x v="4"/>
  </r>
  <r>
    <x v="23"/>
    <d v="2020-11-03T00:00:00"/>
    <n v="14117"/>
    <s v="ATA"/>
    <s v="Ziva Tecnologia e Soluções Ltda"/>
    <s v="Aquisição de câmara de circuito fechado - NE 03985520/2020 - Processo: 20.1.00310.43.5."/>
    <s v="Sim"/>
    <n v="31842.76"/>
    <m/>
    <n v="31842.76"/>
    <n v="0"/>
    <n v="11"/>
    <x v="6"/>
    <x v="4"/>
  </r>
  <r>
    <x v="23"/>
    <d v="2020-12-10T00:00:00"/>
    <n v="14210"/>
    <s v="DIR"/>
    <s v="TELCABOS TELECOMUNICACOES E INFORMATICA LTDA"/>
    <s v="ACIONADOR MANUAL DE ALARME, PECA DE REPOSICAO P/SISTEMA DE CONTROLE DE ACESSO - NE 04533364/2020 - Processo: 20.1.00336.43.4 Obs: Valor total R$ 32.585,56 - O valor restante esta lançada na GO 14211"/>
    <s v="Sim"/>
    <n v="11177.72"/>
    <m/>
    <n v="11177.72"/>
    <n v="0"/>
    <n v="12"/>
    <x v="5"/>
    <x v="4"/>
  </r>
  <r>
    <x v="24"/>
    <d v="2020-01-22T00:00:00"/>
    <n v="13311"/>
    <s v="DIR-LDID"/>
    <s v="Ricardo Ichiwaki"/>
    <s v="Solicitação de reembolso pela compra de componentes eletrônicos para a realização de manutenção de equipamentos."/>
    <s v="Sim"/>
    <n v="227.2"/>
    <m/>
    <n v="227.2"/>
    <n v="0"/>
    <n v="1"/>
    <x v="0"/>
    <x v="1"/>
  </r>
  <r>
    <x v="24"/>
    <d v="2020-01-30T00:00:00"/>
    <n v="13381"/>
    <s v="DIR-LDID"/>
    <s v="Ricardo Ichiwaki"/>
    <s v="Solicitação de reembolso pela compra de componentes eletrônicos para a realização de manutenção dos equipamentos dos Laboratórios Didáticos."/>
    <s v="Sim"/>
    <n v="237.1"/>
    <m/>
    <n v="237.1"/>
    <n v="0"/>
    <n v="1"/>
    <x v="0"/>
    <x v="1"/>
  </r>
  <r>
    <x v="24"/>
    <d v="2020-02-20T00:00:00"/>
    <n v="13517"/>
    <s v="DIR-LDID"/>
    <s v="Ricardo Ichiwaki"/>
    <s v="Solicitação de reembolso pela compra de materiais necessários aos cursos de Física Experimental dos Laboratórios Didáticos."/>
    <s v="Sim"/>
    <n v="642.27"/>
    <m/>
    <n v="642.27"/>
    <n v="0"/>
    <n v="2"/>
    <x v="1"/>
    <x v="1"/>
  </r>
  <r>
    <x v="24"/>
    <d v="2020-03-13T00:00:00"/>
    <n v="13645"/>
    <s v="DIR-LDID"/>
    <s v="Ricardo Ichiwaki"/>
    <s v="Solicitação de reembolso pela compra emergencial de insumos para os Laboratórios Didáticos."/>
    <s v="Sim"/>
    <n v="983.56"/>
    <m/>
    <n v="983.56"/>
    <n v="0"/>
    <n v="3"/>
    <x v="2"/>
    <x v="1"/>
  </r>
  <r>
    <x v="24"/>
    <d v="2020-03-18T00:00:00"/>
    <n v="13664"/>
    <s v="DIR-LDID"/>
    <s v="Ricardo Ichiwaki"/>
    <s v="Compra emergencial de materiais para as vitrines dos corredores dos Laboratórios Didáticos"/>
    <s v="Sim"/>
    <n v="877.96"/>
    <m/>
    <n v="877.96"/>
    <n v="0"/>
    <n v="3"/>
    <x v="2"/>
    <x v="1"/>
  </r>
  <r>
    <x v="24"/>
    <d v="2020-11-09T00:00:00"/>
    <n v="14152"/>
    <s v="DIR-LDID"/>
    <s v="Ricardo Ichiwaki"/>
    <s v="Solicitação de reembolso pela compra de insumos para a construção de dispositivos de desinfecção UV-C"/>
    <s v="Sim"/>
    <n v="122.7"/>
    <m/>
    <n v="122.7"/>
    <n v="0"/>
    <n v="11"/>
    <x v="6"/>
    <x v="1"/>
  </r>
  <r>
    <x v="25"/>
    <d v="2020-10-13T00:00:00"/>
    <n v="14057"/>
    <s v="FMT"/>
    <s v="Compacta Comércio e Serviços Ltda"/>
    <s v="Aquisição Notebook - NOTA DE EMPENHO 3621421/2020 - Processo: 20.1.00292.43.7 - DIR R$ 43.290,00 - FMA R$ 4.990,00 - FPE 6.090,00, FAP R$ 11.150,00 - FGE R$ 6.090,00 - FNC R$ 10.120,00 - FMT 10.120,00 - IAG R$ 170.050,00."/>
    <s v="Sim"/>
    <n v="10120"/>
    <m/>
    <n v="10120"/>
    <n v="0"/>
    <n v="10"/>
    <x v="11"/>
    <x v="3"/>
  </r>
  <r>
    <x v="25"/>
    <d v="2020-12-23T00:00:00"/>
    <n v="14239"/>
    <s v="FMT"/>
    <s v="Fechamento do exercício"/>
    <s v="Recolhimento fechamento do Exercício 2020"/>
    <s v="Sim"/>
    <n v="2287.91"/>
    <m/>
    <n v="2287.91"/>
    <n v="0"/>
    <n v="12"/>
    <x v="5"/>
    <x v="3"/>
  </r>
  <r>
    <x v="26"/>
    <d v="2020-10-13T00:00:00"/>
    <n v="14054"/>
    <s v="FAP"/>
    <s v="Compacta Comércio e Serviços Ltda"/>
    <s v="Aquisição Notebook - NOTA DE EMPENHO 3621421/2020 - Processo: 20.1.00292.43.7 - DIR R$ 43.290,00 - FMA R$ 4.990,00 - FPE 6.090,00, FAP R$ 11.150,00 - FGE R$ 6.090,00 - FNC R$ 10.120,00 - FMT 10.120,00 - IAG R$ 170.050,00."/>
    <s v="Sim"/>
    <n v="11150"/>
    <m/>
    <n v="11150"/>
    <n v="0"/>
    <n v="10"/>
    <x v="11"/>
    <x v="3"/>
  </r>
  <r>
    <x v="27"/>
    <d v="2020-10-13T00:00:00"/>
    <n v="14053"/>
    <s v="FEP"/>
    <s v="COMPACTA COMÉRCIO E SERVIÇOS LTDA."/>
    <s v="Aquisição Notebook - NOTA DE EMPENHO 3621421/2020 - Processo: 20.1.00292.43.7 - DIR R$ 43.290,00 - FMA R$ 4.990,00 - FPE 6.090,00, FAP R$ 11.150,00 - FGE R$ 6.090,00 - FNC R$ 10.120,00 - FMT 10.120,00 - IAG R$ 170.050,00"/>
    <s v="Sim"/>
    <n v="6090"/>
    <m/>
    <n v="6090"/>
    <n v="0"/>
    <n v="10"/>
    <x v="11"/>
    <x v="3"/>
  </r>
  <r>
    <x v="27"/>
    <d v="2020-12-23T00:00:00"/>
    <n v="14237"/>
    <s v="FEP"/>
    <s v="Fechamento do exercício"/>
    <s v="Recolhimento fechamento do Exercício 2020"/>
    <s v="Sim"/>
    <n v="4699.49"/>
    <m/>
    <n v="4699.49"/>
    <n v="0"/>
    <n v="12"/>
    <x v="5"/>
    <x v="3"/>
  </r>
  <r>
    <x v="28"/>
    <d v="2020-02-05T00:00:00"/>
    <n v="13403"/>
    <s v="FNC"/>
    <s v="Superintendência de Tecnologia da Informação"/>
    <s v="Solicitação 55500, 55501 e 55502 - Equipamentos 043.021818 e 043.021821 - Software Access - 2019, Equipamento 043.017848 Office Pro Plus - 2016 (64 bit - Português) Remanejamento N° 2020 50096508"/>
    <s v="Sim"/>
    <n v="630.87"/>
    <m/>
    <n v="630.87"/>
    <n v="0"/>
    <n v="2"/>
    <x v="1"/>
    <x v="3"/>
  </r>
  <r>
    <x v="28"/>
    <d v="2020-10-13T00:00:00"/>
    <n v="14056"/>
    <s v="FNC"/>
    <s v="COMPACTA COMÉRCIO E SERVIÇOS LTDA."/>
    <s v="Aquisição Notebook - NOTA DE EMPENHO 3621421/2020 - Processo: 20.1.00292.43.7 - DIR R$ 43.290,00 - FMA R$ 4.990,00 - FPE 6.090,00, FAP R$ 11.150,00 - FGE R$ 6.090,00 - FNC R$ 10.120,00 - FMT 10.120,00 - IAG R$ 170.050,00."/>
    <s v="Sim"/>
    <n v="10120"/>
    <m/>
    <n v="10120"/>
    <n v="0"/>
    <n v="10"/>
    <x v="11"/>
    <x v="3"/>
  </r>
  <r>
    <x v="28"/>
    <d v="2020-12-23T00:00:00"/>
    <n v="14240"/>
    <s v="FNC"/>
    <s v="Fechamento do exercício"/>
    <s v="Recolhimento fechamento do Exercício 2020"/>
    <s v="Sim"/>
    <n v="4354.42"/>
    <m/>
    <n v="4354.42"/>
    <n v="0"/>
    <n v="12"/>
    <x v="5"/>
    <x v="3"/>
  </r>
  <r>
    <x v="29"/>
    <d v="2020-02-05T00:00:00"/>
    <n v="13402"/>
    <s v="FMA"/>
    <s v="Superintendência de Tecnologia da Informação"/>
    <s v="Solicitação de Software número 55320 - Software para Compra: Windows 10 Pro Upgrade (64 bit - Português) Software para Instalação: Windows 10 Pro Upgrade (64 bit - Português) Remanejamento N° 2020 50096400"/>
    <s v="Sim"/>
    <n v="322.69"/>
    <m/>
    <n v="322.69"/>
    <n v="0"/>
    <n v="2"/>
    <x v="1"/>
    <x v="3"/>
  </r>
  <r>
    <x v="29"/>
    <d v="2020-10-13T00:00:00"/>
    <n v="14051"/>
    <s v="FMA"/>
    <s v="COMPACTA COMÉRCIO E SERVIÇOS LTDA."/>
    <s v="Aquisição Notebook - NOTA DE EMPENHO 3621421/2020 - Processo: 20.1.00292.43.7 - DIR R$ 43.290,00 - FMA R$ 4.990,00 - FPE 6.090,00, FAP R$ 11.150,00 - FGE R$ 6.090,00 - FNC R$ 10.120,00 - FMT 10.120,00 - IAG R$ 170.050,00"/>
    <s v="Sim"/>
    <n v="4990"/>
    <m/>
    <n v="4990"/>
    <n v="0"/>
    <n v="10"/>
    <x v="11"/>
    <x v="3"/>
  </r>
  <r>
    <x v="29"/>
    <d v="2020-11-23T00:00:00"/>
    <n v="14170"/>
    <s v="FMA"/>
    <s v="STI"/>
    <s v="Software Office Standard - 2016 (64 bit - Português) - Solicitação número 61588 - Rosana Batista Gimenes Biz (requisitante) - Remanejamento N° 2020 50427903"/>
    <s v="Sim"/>
    <n v="293.88"/>
    <m/>
    <n v="293.88"/>
    <n v="0"/>
    <n v="11"/>
    <x v="6"/>
    <x v="3"/>
  </r>
  <r>
    <x v="29"/>
    <d v="2020-11-23T00:00:00"/>
    <n v="14171"/>
    <s v="FMA"/>
    <s v="STI"/>
    <s v="Solicitação 61589 - Windows 10 Pro Upgrade (64 bit - Português) - Rosana Batista Gimenes Biz (requisitante) - Remanejamento N° 2020 50427920"/>
    <s v="Sim"/>
    <n v="312.51"/>
    <m/>
    <n v="312.51"/>
    <n v="0"/>
    <n v="11"/>
    <x v="6"/>
    <x v="3"/>
  </r>
  <r>
    <x v="29"/>
    <d v="2020-11-25T00:00:00"/>
    <n v="14176"/>
    <s v="FMA"/>
    <s v="Torino Informática"/>
    <s v="Aquisição de 4 MONITORES DE VIDEO LED 21,5 - NE 04349539/2020 - Processo: 20.1.00322.43.3"/>
    <s v="Sim"/>
    <n v="3240"/>
    <m/>
    <n v="3240"/>
    <n v="0"/>
    <n v="11"/>
    <x v="6"/>
    <x v="3"/>
  </r>
  <r>
    <x v="29"/>
    <d v="2020-12-08T00:00:00"/>
    <n v="14201"/>
    <s v="FMA"/>
    <s v="STI"/>
    <s v="Solicitação 61850 - Rosana Batista Gimenes Biz (requisitante) Office Mac Standard - 2019 (64 bit - MultiLanguage) Remanejamento N° 2020 50439944"/>
    <s v="Sim"/>
    <n v="293.88"/>
    <m/>
    <n v="293.88"/>
    <n v="0"/>
    <n v="12"/>
    <x v="5"/>
    <x v="3"/>
  </r>
  <r>
    <x v="30"/>
    <d v="2020-02-13T00:00:00"/>
    <n v="13462"/>
    <s v="FGE"/>
    <s v="Almoxarifado"/>
    <s v="Requisição de Almoxarifado"/>
    <s v="Sim"/>
    <n v="151.57"/>
    <m/>
    <n v="151.57"/>
    <n v="0"/>
    <n v="2"/>
    <x v="1"/>
    <x v="2"/>
  </r>
  <r>
    <x v="30"/>
    <d v="2020-02-13T00:00:00"/>
    <n v="13464"/>
    <s v="FGE"/>
    <s v="Almoxarifado"/>
    <s v="Requisição de Almoxarifado"/>
    <s v="Sim"/>
    <n v="16.62"/>
    <m/>
    <n v="16.62"/>
    <n v="0"/>
    <n v="2"/>
    <x v="1"/>
    <x v="2"/>
  </r>
  <r>
    <x v="30"/>
    <d v="2020-02-13T00:00:00"/>
    <n v="13484"/>
    <s v="FAP"/>
    <s v="Almoxarifado"/>
    <s v="Requisição de Almoxarifado"/>
    <s v="Sim"/>
    <n v="279.17"/>
    <m/>
    <n v="279.17"/>
    <n v="0"/>
    <n v="2"/>
    <x v="1"/>
    <x v="2"/>
  </r>
  <r>
    <x v="30"/>
    <d v="2020-02-13T00:00:00"/>
    <n v="13485"/>
    <s v="FGE"/>
    <s v="Almoxarifado"/>
    <s v="Requisição de Almoxarifado"/>
    <s v="Sim"/>
    <n v="112.27"/>
    <m/>
    <n v="112.27"/>
    <n v="0"/>
    <n v="2"/>
    <x v="1"/>
    <x v="2"/>
  </r>
  <r>
    <x v="30"/>
    <d v="2020-02-20T00:00:00"/>
    <n v="13518"/>
    <s v="FGE"/>
    <s v="Karen Mendonça de Oliveira EIRELI - ME"/>
    <s v="NE.00687448 - compra de 04 quadros de vidros p/ sala de seminários e sala de reunião - RC 43249 - DC 27669."/>
    <s v="Sim"/>
    <n v="5630.4"/>
    <m/>
    <n v="5630.4"/>
    <n v="0"/>
    <n v="2"/>
    <x v="1"/>
    <x v="2"/>
  </r>
  <r>
    <x v="30"/>
    <d v="2020-03-09T00:00:00"/>
    <n v="13605"/>
    <s v="FGE"/>
    <s v="Almoxarifado"/>
    <s v="Requisição do Almoxarifado"/>
    <s v="Sim"/>
    <n v="140.37"/>
    <m/>
    <n v="140.37"/>
    <n v="0"/>
    <n v="3"/>
    <x v="2"/>
    <x v="2"/>
  </r>
  <r>
    <x v="30"/>
    <d v="2020-03-17T00:00:00"/>
    <n v="13652"/>
    <s v="FGE"/>
    <s v="Bianca Genta Macete"/>
    <s v="Reembolso referente a compra de lanche para Reuniões do Conselho."/>
    <s v="Sim"/>
    <n v="53.14"/>
    <m/>
    <n v="53.14"/>
    <n v="0"/>
    <n v="3"/>
    <x v="2"/>
    <x v="2"/>
  </r>
  <r>
    <x v="30"/>
    <d v="2020-10-06T00:00:00"/>
    <n v="14025"/>
    <s v="FGE"/>
    <s v="(ECT) Empresa Brasileira de Correios e Telégrafos"/>
    <s v="Envio de Prestação de Contas - Profa. Maria Teresa Lamy - Processo 2017/25930-1 FAPESP - Rua Pio XI, 1500 - ((Nº. Objeto:OD786248649br)"/>
    <s v="Sim"/>
    <n v="11.68"/>
    <m/>
    <n v="11.68"/>
    <n v="0"/>
    <n v="10"/>
    <x v="11"/>
    <x v="2"/>
  </r>
  <r>
    <x v="30"/>
    <d v="2020-11-05T00:00:00"/>
    <n v="14122"/>
    <s v="FGE"/>
    <s v="Almoxarifado"/>
    <s v="Requisição de Almoxarifado"/>
    <s v="Sim"/>
    <n v="0.2"/>
    <m/>
    <n v="0.2"/>
    <n v="0"/>
    <n v="11"/>
    <x v="6"/>
    <x v="2"/>
  </r>
  <r>
    <x v="30"/>
    <d v="2020-11-05T00:00:00"/>
    <n v="14132"/>
    <s v="FGE"/>
    <s v="Almoxarifado"/>
    <s v="Requisição de Almoxarifado"/>
    <s v="Sim"/>
    <n v="103.49"/>
    <m/>
    <n v="103.49"/>
    <n v="0"/>
    <n v="11"/>
    <x v="6"/>
    <x v="2"/>
  </r>
  <r>
    <x v="30"/>
    <d v="2020-11-26T00:00:00"/>
    <n v="14181"/>
    <s v="FGE"/>
    <s v="Chaveiro Goiás"/>
    <s v="Adiantamento - aquisição de serviço de chaveiro para confecção de 8 cópias de chaves + 1 troca de segredo"/>
    <s v="Sim"/>
    <n v="144"/>
    <m/>
    <n v="144"/>
    <n v="0"/>
    <n v="11"/>
    <x v="6"/>
    <x v="2"/>
  </r>
  <r>
    <x v="30"/>
    <d v="2020-11-26T00:00:00"/>
    <n v="14183"/>
    <s v="ATA-SV"/>
    <s v="Chaveiro Goiás"/>
    <s v="Adiantamento - aquisição de serviço de chaveiro"/>
    <s v="Sim"/>
    <n v="120"/>
    <m/>
    <n v="120"/>
    <n v="0"/>
    <n v="11"/>
    <x v="6"/>
    <x v="2"/>
  </r>
  <r>
    <x v="30"/>
    <d v="2020-12-22T00:00:00"/>
    <n v="14227"/>
    <s v="FGE"/>
    <s v="Kaline Rabelo Coutinho"/>
    <s v="1 controle da cancela do estacionamento do EP e 2 cópias de chave em caráter emergencial para um novo professor da Física Geral"/>
    <s v="Sim"/>
    <n v="65"/>
    <m/>
    <n v="65"/>
    <n v="0"/>
    <n v="12"/>
    <x v="5"/>
    <x v="2"/>
  </r>
  <r>
    <x v="30"/>
    <d v="2020-12-23T00:00:00"/>
    <n v="14233"/>
    <s v="FGE"/>
    <s v="Fechamento do exercício"/>
    <s v="Recolhimento fechamento do Exercício 2020"/>
    <s v="Sim"/>
    <n v="24276.32"/>
    <m/>
    <n v="24276.32"/>
    <n v="0"/>
    <n v="12"/>
    <x v="5"/>
    <x v="2"/>
  </r>
  <r>
    <x v="31"/>
    <d v="2020-10-13T00:00:00"/>
    <n v="14055"/>
    <s v="FGE"/>
    <s v="Compacta Comércio e Serviços Ltda"/>
    <s v="Aquisição Notebook - NOTA DE EMPENHO 3621421/2020 - Processo: 20.1.00292.43.7 - DIR R$ 43.290,00 - FMA R$ 4.990,00 - FPE 6.090,00, FAP R$ 11.150,00 - FGE R$ 6.090,00 - FNC R$ 10.120,00 - FMT 10.120,00 - IAG R$ 170.050,00."/>
    <s v="Sim"/>
    <n v="6090"/>
    <m/>
    <n v="6090"/>
    <n v="0"/>
    <n v="10"/>
    <x v="11"/>
    <x v="3"/>
  </r>
  <r>
    <x v="31"/>
    <d v="2020-12-23T00:00:00"/>
    <n v="14238"/>
    <s v="FGE"/>
    <s v="Fechamento do exercício"/>
    <s v="Recolhimento fechamento do Exercício 2020"/>
    <s v="Sim"/>
    <n v="2541.59"/>
    <m/>
    <n v="2541.59"/>
    <n v="0"/>
    <n v="12"/>
    <x v="5"/>
    <x v="3"/>
  </r>
  <r>
    <x v="32"/>
    <m/>
    <n v="13580"/>
    <s v="FEP"/>
    <s v="Ednéia Alves Rezende"/>
    <s v="Reembolso pelo pagamento da DANFE 165310 - Kalunga Com. e Ind. Gráfica Ltda, referente compra de adesivos para aplicação em vidro que será usado como lousa pela Profa. Ivone F. da Mota e Albuquerque."/>
    <s v="Sim"/>
    <n v="54.78"/>
    <m/>
    <n v="54.78"/>
    <n v="0"/>
    <n v="1"/>
    <x v="0"/>
    <x v="2"/>
  </r>
  <r>
    <x v="32"/>
    <d v="2020-01-23T00:00:00"/>
    <n v="13303"/>
    <s v="FEP"/>
    <s v="(ECT) Empresa Brasileira de Correios e Telégrafos"/>
    <s v="Envio de correspondência com AR para: Comissão Nacional de Energia Nuclear - CNEN Diretoria de Radioproteção e Segurança Nuclear Superintendência de Licenciamento e Controle - Rua General Severiano, nº 90 - Botafogo CEP 22294-900- Rio de Janeiro - RJ - OD363308754br"/>
    <s v="Sim"/>
    <n v="32.69"/>
    <m/>
    <n v="32.69"/>
    <n v="0"/>
    <n v="1"/>
    <x v="0"/>
    <x v="2"/>
  </r>
  <r>
    <x v="32"/>
    <d v="2020-02-13T00:00:00"/>
    <n v="13475"/>
    <s v="FEP"/>
    <s v="Almoxarifado"/>
    <s v="Requisição de Almoxarifado"/>
    <s v="Sim"/>
    <n v="68.3"/>
    <m/>
    <n v="68.3"/>
    <n v="0"/>
    <n v="2"/>
    <x v="1"/>
    <x v="2"/>
  </r>
  <r>
    <x v="32"/>
    <d v="2020-02-13T00:00:00"/>
    <n v="13476"/>
    <s v="FEP"/>
    <s v="Almoxarifado"/>
    <s v="Requisição de Almoxarifado"/>
    <s v="Sim"/>
    <n v="121.02"/>
    <m/>
    <n v="121.02"/>
    <n v="0"/>
    <n v="2"/>
    <x v="1"/>
    <x v="2"/>
  </r>
  <r>
    <x v="32"/>
    <d v="2020-02-19T00:00:00"/>
    <n v="13407"/>
    <s v="FEP"/>
    <s v="Valdemir Elias da Silva"/>
    <s v="Reembolso ao funcionário Valdemir Elias da Silva, pelo pagamento do Cupom Fiscal 2324, Oswaldo Ricardo da Silva Junior, referente compra de uma bomba, em caráter emergencial, para uso imediato no tanque existente no Ed. Basílio Jafet. Esse equipamento será pago pelos departamentos FEP e FAP em iguais proporções."/>
    <s v="Sim"/>
    <n v="180"/>
    <m/>
    <n v="180"/>
    <n v="0"/>
    <n v="2"/>
    <x v="1"/>
    <x v="2"/>
  </r>
  <r>
    <x v="32"/>
    <d v="2020-02-19T00:00:00"/>
    <n v="13512"/>
    <s v="FEP"/>
    <s v="Ednéia Alves Rezende"/>
    <s v="Reembolso pelo pagamento do Cupom Fiscal 4875 - Andorinha Supermercado Ltda, referente compra de material de consumo para uso nos banheiros compartilhados entre FAP e FEP e também para uso nas reuniões do Conselho FEP do 1º semestre de 2020."/>
    <s v="Sim"/>
    <n v="296.93"/>
    <m/>
    <n v="296.93"/>
    <n v="0"/>
    <n v="2"/>
    <x v="1"/>
    <x v="2"/>
  </r>
  <r>
    <x v="32"/>
    <d v="2020-03-09T00:00:00"/>
    <n v="13597"/>
    <s v="FEP"/>
    <s v="Almoxarifado"/>
    <s v="Requisição do Almoxarifado"/>
    <s v="Sim"/>
    <n v="100.45"/>
    <m/>
    <n v="100.45"/>
    <n v="0"/>
    <n v="3"/>
    <x v="2"/>
    <x v="2"/>
  </r>
  <r>
    <x v="32"/>
    <d v="2020-03-09T00:00:00"/>
    <n v="13603"/>
    <s v="FEP"/>
    <s v="Almoxarifado"/>
    <s v="Requisição do Almoxarifado"/>
    <s v="Sim"/>
    <n v="278.47000000000003"/>
    <m/>
    <n v="278.47000000000003"/>
    <n v="0"/>
    <n v="3"/>
    <x v="2"/>
    <x v="2"/>
  </r>
  <r>
    <x v="32"/>
    <d v="2020-03-09T00:00:00"/>
    <n v="13607"/>
    <s v="FEP"/>
    <s v="Almoxarifado"/>
    <s v="Requisição do Almoxarifado"/>
    <s v="Sim"/>
    <n v="66.91"/>
    <m/>
    <n v="66.91"/>
    <n v="0"/>
    <n v="3"/>
    <x v="2"/>
    <x v="2"/>
  </r>
  <r>
    <x v="32"/>
    <d v="2020-05-15T00:00:00"/>
    <n v="13759"/>
    <s v="FEP"/>
    <s v="Almoxarifado"/>
    <s v="Requisição de Almoxarifado"/>
    <s v="Sim"/>
    <n v="120.44"/>
    <m/>
    <n v="120.44"/>
    <n v="0"/>
    <n v="5"/>
    <x v="8"/>
    <x v="2"/>
  </r>
  <r>
    <x v="32"/>
    <d v="2020-05-15T00:00:00"/>
    <n v="13761"/>
    <s v="FEP"/>
    <s v="Almoxarifado"/>
    <s v="Requisição de Almoxarifado"/>
    <s v="Sim"/>
    <n v="586.71"/>
    <m/>
    <n v="586.71"/>
    <n v="0"/>
    <n v="5"/>
    <x v="8"/>
    <x v="2"/>
  </r>
  <r>
    <x v="32"/>
    <d v="2020-06-09T00:00:00"/>
    <n v="13787"/>
    <s v="DIR"/>
    <s v="(ECT) Empresa Brasileira de Correios e Telégrafos"/>
    <s v="Envio de correspondência por EMS da Profa. Alinka Lepine (DFEP) para Ines Llorente, CAEN SpA, Via Vetraia, 11, 55049 Viareggio, (LU) - Italy.Ines Llorente - CAEN SpA - (Nº.Objeto:EB048000490br)"/>
    <s v="Sim"/>
    <n v="200.7"/>
    <m/>
    <n v="200.7"/>
    <n v="0"/>
    <n v="6"/>
    <x v="3"/>
    <x v="2"/>
  </r>
  <r>
    <x v="32"/>
    <d v="2020-07-03T00:00:00"/>
    <n v="13824"/>
    <s v="FEP"/>
    <s v="Prado Comercial de Eletronicos e Servs. de Inst."/>
    <s v="NE.02683308 / 02683316 - Pregão - serviços de instalações e aquisições de condicionadores de ar - RC 130141 / 217786 - DC 92258."/>
    <s v="Sim"/>
    <n v="18350"/>
    <m/>
    <n v="18350"/>
    <n v="0"/>
    <n v="7"/>
    <x v="9"/>
    <x v="2"/>
  </r>
  <r>
    <x v="32"/>
    <d v="2020-09-08T00:00:00"/>
    <n v="13959"/>
    <s v="FEP"/>
    <s v="Julio Antonio Larrea Jimenez"/>
    <s v="Aquisição de produtos para montagem de experimentos no laboratório de Física Experimental do IF."/>
    <s v="Sim"/>
    <n v="1472.69"/>
    <m/>
    <n v="1472.69"/>
    <n v="0"/>
    <n v="9"/>
    <x v="4"/>
    <x v="2"/>
  </r>
  <r>
    <x v="32"/>
    <d v="2020-10-01T00:00:00"/>
    <n v="13977"/>
    <s v="FEP"/>
    <s v="Correio"/>
    <s v="ENVIO DE CORRESPONDÊNCIA DO PROF. MARCELO MARTINELLI, MODALIDADE SEDEX. (Objeto:OD786209092br)"/>
    <s v="Sim"/>
    <n v="9.73"/>
    <m/>
    <n v="9.73"/>
    <n v="0"/>
    <n v="10"/>
    <x v="11"/>
    <x v="2"/>
  </r>
  <r>
    <x v="32"/>
    <d v="2020-10-13T00:00:00"/>
    <n v="14005"/>
    <s v="FEP"/>
    <s v="(ECT) Empresa Brasileira de Correios e Telégrafos"/>
    <s v="Carta EMS, para envio a Turquia,EROL AKPINAR em nome de Antonio Martins Figueiredo Neto - (Nº.Objeto:EB127045799br)"/>
    <s v="Sim"/>
    <n v="211.4"/>
    <m/>
    <n v="211.4"/>
    <n v="0"/>
    <n v="10"/>
    <x v="11"/>
    <x v="2"/>
  </r>
  <r>
    <x v="32"/>
    <d v="2020-10-13T00:00:00"/>
    <n v="14006"/>
    <s v="FEP"/>
    <s v="(ECT) Empresa Brasileira de Correios e Telégrafos"/>
    <s v="2 documentos para FAPESP, em nome de Antonio Martins Figueiredo Neto, via SEDEX (Nº. Objeto:OD786248621br, OD786248635"/>
    <s v="Sim"/>
    <n v="19.46"/>
    <m/>
    <n v="19.46"/>
    <n v="0"/>
    <n v="10"/>
    <x v="11"/>
    <x v="2"/>
  </r>
  <r>
    <x v="32"/>
    <d v="2020-10-22T00:00:00"/>
    <n v="14095"/>
    <s v="FEP"/>
    <s v="Persimaco Comercio e Manutencao Ltda - ME"/>
    <s v="NE.03884414 - serviço de troca de cordas de içamento de persianas - RC 284866 - DC 152668."/>
    <s v="Sim"/>
    <n v="200"/>
    <m/>
    <n v="200"/>
    <n v="0"/>
    <n v="10"/>
    <x v="11"/>
    <x v="2"/>
  </r>
  <r>
    <x v="32"/>
    <d v="2020-11-20T00:00:00"/>
    <n v="14167"/>
    <s v="FEP"/>
    <s v="JULIANA LAIS GOES MENDONÇA"/>
    <s v="Conserto de 1 aparelho de ar-condicionado instalado na Sala 327-A, Ala II, 2º andar, marca Gree, split, 9000 btus (patrimônio 043.010365). Serviço em caráter emergencial, dado que no local não tem brise soleil e a sala fica muito quente. A sala está sendo usada regularmente, seguindo os devidos protocolos sanitários."/>
    <s v="Sim"/>
    <n v="350"/>
    <m/>
    <n v="350"/>
    <n v="0"/>
    <n v="11"/>
    <x v="6"/>
    <x v="2"/>
  </r>
  <r>
    <x v="32"/>
    <d v="2020-12-01T00:00:00"/>
    <n v="14164"/>
    <s v="FEP"/>
    <s v="(ECT) Empresa Brasileira de Correios e Telégrafos"/>
    <s v="Sedex para envio dos documentos da prestação de contas para Fapesp Rua Pio XI, 1500 - Alto da Lapa CEP: 05468-901 - São Paulo - SP – Brasil - (Nº.Objeto:OD786284535br"/>
    <s v="Sim"/>
    <n v="14.67"/>
    <m/>
    <n v="14.67"/>
    <n v="0"/>
    <n v="12"/>
    <x v="5"/>
    <x v="2"/>
  </r>
  <r>
    <x v="32"/>
    <d v="2020-12-09T00:00:00"/>
    <n v="14202"/>
    <s v="FEP"/>
    <s v="empresa Brasileira de Correios e Telégrafos"/>
    <s v="Envio de documentos, prestação de contas, para a FAPESP, a pedido do Prof. Marcelo Martinelli, através do correio, modalidade SEDEX - (N.Objeto:OD957047781br)"/>
    <s v="Sim"/>
    <n v="9.73"/>
    <m/>
    <n v="9.73"/>
    <n v="0"/>
    <n v="12"/>
    <x v="5"/>
    <x v="2"/>
  </r>
  <r>
    <x v="32"/>
    <d v="2020-12-18T00:00:00"/>
    <n v="14219"/>
    <s v="FEP"/>
    <s v="Empresa Brasileira de Correios e Telégrafos"/>
    <s v="Envio de prestação de contas do Prof. Marcelo Martinelli à FAPESP, pelo correio, modalidade SEDEX. (N.Objeto:OD957079886br)"/>
    <s v="Sim"/>
    <n v="9.73"/>
    <m/>
    <n v="9.73"/>
    <n v="0"/>
    <n v="12"/>
    <x v="5"/>
    <x v="2"/>
  </r>
  <r>
    <x v="32"/>
    <d v="2020-12-23T00:00:00"/>
    <n v="14232"/>
    <s v="FEP"/>
    <s v="Fechamento do exercício"/>
    <s v="Recolhimento fechamento do Exercício 2020"/>
    <s v="Sim"/>
    <n v="6810.42"/>
    <m/>
    <n v="6810.42"/>
    <n v="0"/>
    <n v="12"/>
    <x v="5"/>
    <x v="2"/>
  </r>
  <r>
    <x v="33"/>
    <d v="2020-02-18T00:00:00"/>
    <n v="13505"/>
    <s v="ATF"/>
    <s v="Associação Cultura Inglesa - São Paulo"/>
    <s v="Pagamento curto de inglês MAC3 para a funcionária Cecília Cristina Blanco, durante o período de 27/02/2020 a 26/06/2020."/>
    <s v="Sim"/>
    <n v="1982.4"/>
    <m/>
    <n v="1982.4"/>
    <n v="0"/>
    <n v="2"/>
    <x v="1"/>
    <x v="5"/>
  </r>
  <r>
    <x v="33"/>
    <d v="2020-02-18T00:00:00"/>
    <n v="13506"/>
    <s v="ATF"/>
    <s v="Instituto Bonfiglioli Comercial Ltda - EPP"/>
    <s v="Pagamento do curso de inglês para a funcionária Sandra Martins dos Santos Rodrigues no período de 10/02/2020 a 02/07/2020."/>
    <s v="Sim"/>
    <n v="2642.97"/>
    <m/>
    <n v="2642.97"/>
    <n v="0"/>
    <n v="2"/>
    <x v="1"/>
    <x v="5"/>
  </r>
  <r>
    <x v="33"/>
    <d v="2020-03-03T00:00:00"/>
    <n v="13562"/>
    <s v="ATF"/>
    <s v="Serviço Nacional de Aprendizagem Industrial"/>
    <s v="Pagamento do curso de operador e mantenedor de cabine primaria, junto ao SENAI, para o funcionário Anizete Silva Santos, no período de 23/03/2020 a 27/03/2020"/>
    <s v="Sim"/>
    <n v="1200"/>
    <m/>
    <n v="1200"/>
    <n v="0"/>
    <n v="3"/>
    <x v="2"/>
    <x v="5"/>
  </r>
  <r>
    <x v="33"/>
    <d v="2020-08-03T00:00:00"/>
    <n v="13887"/>
    <s v="CARH"/>
    <s v="Cecília Cristina Blanco Novello"/>
    <s v="Reembolso referente ao pagamento do 2o semestre (2020) do curso de inglês para a funcionária Cecília Cristina Blanco Novello, junto a escola Cultura Inglesa, autorizado pela comissão de recursos humanos."/>
    <s v="Sim"/>
    <n v="1418.4"/>
    <m/>
    <n v="1418.4"/>
    <n v="0"/>
    <n v="8"/>
    <x v="10"/>
    <x v="5"/>
  </r>
  <r>
    <x v="33"/>
    <d v="2020-08-03T00:00:00"/>
    <n v="13888"/>
    <s v="CARH"/>
    <s v="Instituto Bonfiglioli Comercial LTDA"/>
    <s v="Pagamento do curso de inglês para a funcionaria Sandra Martins dos Santos Rodrigues, período de 20/08/20 a 15/12/20, no Instituto Bonfiglioli Comercial Ltda."/>
    <s v="Sim"/>
    <n v="2642.97"/>
    <m/>
    <n v="2642.97"/>
    <n v="0"/>
    <n v="8"/>
    <x v="10"/>
    <x v="5"/>
  </r>
  <r>
    <x v="34"/>
    <d v="2020-01-08T00:00:00"/>
    <n v="13252"/>
    <s v="FMA"/>
    <s v="Cecília Cristina Blanco"/>
    <s v="Solicitação de reembolso referente a compra de agendas e pen drive para uso na Secretaria do Departamento, efetuada na loja Kalunga Comércio e Indústria Gráfica Ltda, CNPJ 43283811/0091-06, pela funcionária Cecília Cristina Blanco."/>
    <s v="Sim"/>
    <n v="106.6"/>
    <m/>
    <n v="106.6"/>
    <n v="0"/>
    <n v="1"/>
    <x v="0"/>
    <x v="2"/>
  </r>
  <r>
    <x v="34"/>
    <d v="2020-02-05T00:00:00"/>
    <n v="13406"/>
    <s v="FMA"/>
    <s v="Braslimpo Comercial Ltda"/>
    <s v="NEO 00386367/2020 - Compra de protetores para assento sanitário. RC 41165/2020 - DC 15776/2020 - Reserva 385778/2020. Proc. 2020.1.32.43.5"/>
    <s v="Sim"/>
    <n v="390.6"/>
    <m/>
    <n v="390.6"/>
    <n v="0"/>
    <n v="2"/>
    <x v="1"/>
    <x v="2"/>
  </r>
  <r>
    <x v="34"/>
    <d v="2020-02-20T00:00:00"/>
    <n v="13429"/>
    <s v="FMA"/>
    <s v="(ECT) Empresa Brasileira de Correios e Telégrafos"/>
    <s v="Solicito liberação de verba para envio uma correspondência via EMS (ESPANHA - NOEMI CASERO ) do Prof. Walter Alberto de Siqueira Pedra para Noemi Casero, em Bilbabo - Espanha - (Nº.Objeto:EB127044419BR)"/>
    <s v="Sim"/>
    <n v="200.7"/>
    <m/>
    <n v="200.7"/>
    <n v="0"/>
    <n v="2"/>
    <x v="1"/>
    <x v="2"/>
  </r>
  <r>
    <x v="34"/>
    <d v="2020-02-21T00:00:00"/>
    <n v="13526"/>
    <s v="FMA"/>
    <s v="BQ Climatização Ltda"/>
    <s v="ANULADO NE 00707929/2020 - Serviço de instalação de aparelho de ar condicionado. RC 25950/2020 - DC 32085/2020 - Reserva 707252/2020 - Proc. 20.1.0090.43.5"/>
    <s v="Sim"/>
    <n v="0"/>
    <m/>
    <n v="0"/>
    <n v="0"/>
    <n v="2"/>
    <x v="1"/>
    <x v="2"/>
  </r>
  <r>
    <x v="34"/>
    <d v="2020-02-21T00:00:00"/>
    <n v="13527"/>
    <s v="FMA"/>
    <s v="BHP Engenharia Térmica e Comércio Ltda."/>
    <s v="ANULADO NE 00707945/2020 valor R$ 3.910,00 - Compra de aparelho de ar condicionado. RC 25950/2020 - DC 32085/2020 - Reserva 707201/2020 - Proc. 20.1.0090.43.5"/>
    <s v="Sim"/>
    <n v="0"/>
    <m/>
    <n v="0"/>
    <n v="0"/>
    <n v="2"/>
    <x v="1"/>
    <x v="2"/>
  </r>
  <r>
    <x v="34"/>
    <d v="2020-03-04T00:00:00"/>
    <n v="13551"/>
    <s v="FMA"/>
    <s v="(ECT) Empresa Brasileira de Correios e Telégrafos"/>
    <s v="Envio de correspondência, via EMS, do Prof. Oscar José Pinto Éboli, para o Dr. Tathagata Ghosh, em Pittsburgh, USA. - (Nº.Objeto:EB127045697br)"/>
    <s v="Sim"/>
    <n v="166.8"/>
    <m/>
    <n v="166.8"/>
    <n v="0"/>
    <n v="3"/>
    <x v="2"/>
    <x v="2"/>
  </r>
  <r>
    <x v="34"/>
    <d v="2020-09-30T00:00:00"/>
    <n v="14015"/>
    <s v="FMA"/>
    <s v="Transposição interna"/>
    <s v="Ref. SERVICO DE MANUTENCAO EM EQUIPAMENTO CONDICIONADOR DE AR - NE 03521346/2020 - Desp. Manut. Predial - Contrapartida GO 14014 e GC 3189."/>
    <s v="Sim"/>
    <n v="500"/>
    <m/>
    <n v="500"/>
    <n v="0"/>
    <n v="9"/>
    <x v="4"/>
    <x v="2"/>
  </r>
  <r>
    <x v="34"/>
    <d v="2020-10-05T00:00:00"/>
    <n v="14023"/>
    <s v="FMA"/>
    <s v="Colaborador Eventual"/>
    <s v="Colóquio intitulado: &quot;Simulando a evolução das espécies&quot; Prof Marcus Aloizio Martinez de Aguiar - NE 03550079/2020 - Processo: 20.1.00009.43.3"/>
    <s v="Sim"/>
    <n v="250"/>
    <m/>
    <n v="250"/>
    <n v="0"/>
    <n v="10"/>
    <x v="11"/>
    <x v="2"/>
  </r>
  <r>
    <x v="34"/>
    <d v="2020-10-20T00:00:00"/>
    <n v="14089"/>
    <s v="FMA"/>
    <s v="Ricardo Sturani"/>
    <s v="NE.03860400 - Participação em Colóquio intitulado &quot;Gravitational Wave Astronomy”, pelo DFMA do IFUSP, no dia 09 de dezembro de 2.020."/>
    <s v="Sim"/>
    <n v="250"/>
    <m/>
    <n v="250"/>
    <n v="0"/>
    <n v="10"/>
    <x v="11"/>
    <x v="2"/>
  </r>
  <r>
    <x v="34"/>
    <d v="2020-10-20T00:00:00"/>
    <n v="14090"/>
    <s v="FMA"/>
    <s v="Andre Gustavo Scagliusi Landulfo"/>
    <s v="NE.03860523 - Participação em colóquio intitulado &quot;Topologia, Buracos Negros e Singularidades&quot;, pelo DFMA do IFUSP, no dia 02 de dezembro de 2.020."/>
    <s v="Sim"/>
    <n v="250"/>
    <m/>
    <n v="250"/>
    <n v="0"/>
    <n v="10"/>
    <x v="11"/>
    <x v="2"/>
  </r>
  <r>
    <x v="34"/>
    <d v="2020-10-20T00:00:00"/>
    <n v="14091"/>
    <s v="FMA"/>
    <s v="Leandro Martins Cioletti"/>
    <s v="NE.03860582 - Participação em Colóquio intitulado &quot;Sistemas Dinâmicos Hiperbólicos e suas Relações Mecânica Estatística do Equilíbrio&quot;, pelo DFMA do IFUSP, dia 04 de novembro de 2.020."/>
    <s v="Sim"/>
    <n v="250"/>
    <m/>
    <n v="250"/>
    <n v="0"/>
    <n v="10"/>
    <x v="11"/>
    <x v="2"/>
  </r>
  <r>
    <x v="34"/>
    <d v="2020-11-04T00:00:00"/>
    <n v="14120"/>
    <s v="FMA"/>
    <s v="Auxilio a professor visitante"/>
    <s v="Prof. Dr. Marcelo de Oliveira Terra Cunha (UNICAMP - nº USP 8713135), referente ao colóquio intitulado: “Entre Contextualidade e Não-Localidade de Bell”, a ser ministrado no dia 25 de novembro de 2020, no Departamento de Física Matemática."/>
    <s v="Sim"/>
    <n v="250"/>
    <m/>
    <n v="250"/>
    <n v="0"/>
    <n v="11"/>
    <x v="6"/>
    <x v="2"/>
  </r>
  <r>
    <x v="34"/>
    <d v="2020-11-12T00:00:00"/>
    <n v="14101"/>
    <s v="FMA"/>
    <s v="Correios"/>
    <s v="Solicito liberação de verba para envio de uma correspondência via SEDEX do Prof. Victor de Oliveira Rivelles para a FAPESP.prestação Prestação de contas - processo: 2014/18634-9. (N.Objeto:OD786264598br)"/>
    <s v="Sim"/>
    <n v="9.73"/>
    <m/>
    <n v="9.73"/>
    <n v="0"/>
    <n v="11"/>
    <x v="6"/>
    <x v="2"/>
  </r>
  <r>
    <x v="34"/>
    <d v="2020-11-12T00:00:00"/>
    <n v="14107"/>
    <s v="FMA"/>
    <s v="correios"/>
    <s v="Solicito liberação de verba para envio de uma correspondência via SEDEX do Prof. Victor de Oliveira Rivelles, para a FAPESP. Prestação de contas processo FAPESP 2017/50435-4. (n.Objeto:OD786264607br)"/>
    <s v="Sim"/>
    <n v="9.73"/>
    <m/>
    <n v="9.73"/>
    <n v="0"/>
    <n v="11"/>
    <x v="6"/>
    <x v="2"/>
  </r>
  <r>
    <x v="34"/>
    <d v="2020-11-30T00:00:00"/>
    <n v="14187"/>
    <s v="FMA"/>
    <s v="Naty Flex Comércio de Móveis para Escritório Eire"/>
    <s v="Móveis de escritório, conforme memorial descritivo, para os professores Marcos Lima e Matthew Luzum do Departamento de Física Matemática."/>
    <s v="Sim"/>
    <n v="15662"/>
    <m/>
    <n v="15662"/>
    <n v="0"/>
    <n v="11"/>
    <x v="6"/>
    <x v="2"/>
  </r>
  <r>
    <x v="34"/>
    <d v="2020-12-01T00:00:00"/>
    <n v="14180"/>
    <s v="FMA"/>
    <s v="(ECT) Empresa Brasileira de Correios e Telégrafos"/>
    <s v="Envio de correspondência do Prof. Oscar José Pinto Éboli à FAPESP. Rua Pio XI, 1500 - Alto da Lapa São Paulo - SP - Brasil CEP: 05468-901 - (Nº.Objeto:OD352473446br)"/>
    <s v="Sim"/>
    <n v="9.73"/>
    <m/>
    <n v="9.73"/>
    <n v="0"/>
    <n v="12"/>
    <x v="5"/>
    <x v="2"/>
  </r>
  <r>
    <x v="34"/>
    <d v="2020-12-23T00:00:00"/>
    <n v="14234"/>
    <s v="FMA"/>
    <s v="Fechamento do exercício"/>
    <s v="Recolhimento fechamento do Exercício 2020"/>
    <s v="Sim"/>
    <n v="5571.29"/>
    <m/>
    <n v="5571.29"/>
    <n v="0"/>
    <n v="12"/>
    <x v="5"/>
    <x v="2"/>
  </r>
  <r>
    <x v="35"/>
    <d v="2020-08-28T00:00:00"/>
    <n v="13935"/>
    <s v="DIR-NITRO"/>
    <s v="Transposição interna"/>
    <s v="Transferência dos recursos do RD Nitrogênio para RORÇ Diretoria - GC 3170"/>
    <s v="Sim"/>
    <n v="11349.4"/>
    <m/>
    <n v="11349.4"/>
    <n v="0"/>
    <n v="8"/>
    <x v="10"/>
    <x v="1"/>
  </r>
  <r>
    <x v="36"/>
    <m/>
    <n v="13728"/>
    <s v="AAA-CPG"/>
    <s v="Ernesto Kemp"/>
    <s v="NE.01635794 - Participação na comissão julgadora de defesa de tese de mestrado de Keiser Hurtado Montaño no dia 08/05/2020."/>
    <s v="Sim"/>
    <n v="150"/>
    <m/>
    <n v="150"/>
    <n v="0"/>
    <n v="1"/>
    <x v="0"/>
    <x v="1"/>
  </r>
  <r>
    <x v="36"/>
    <m/>
    <n v="13856"/>
    <s v="AAA-CPG"/>
    <s v="Honorarios"/>
    <s v="Pagamento da NE.02369729 - LIQ.02668904 - INSS Patronal em nome do Prof. Alberto V. Saa, pela participação de banca em tese de doutorado - LIQ.02676028 - Patronal."/>
    <s v="Sim"/>
    <n v="30"/>
    <m/>
    <n v="30"/>
    <n v="0"/>
    <n v="1"/>
    <x v="0"/>
    <x v="1"/>
  </r>
  <r>
    <x v="36"/>
    <d v="2020-01-27T00:00:00"/>
    <n v="13352"/>
    <s v="AAA-CPG"/>
    <s v="Honorários"/>
    <s v="Pagamento de honorários David Dobrigkeit Chinllato pela participação na comissão julgadora de Exame de Qualificação de Doutorado de Felipe Damas Melo , no dia 14/02."/>
    <s v="Sim"/>
    <n v="150"/>
    <m/>
    <n v="150"/>
    <n v="0"/>
    <n v="1"/>
    <x v="0"/>
    <x v="1"/>
  </r>
  <r>
    <x v="36"/>
    <d v="2020-01-27T00:00:00"/>
    <n v="13353"/>
    <s v="AAA-CPG"/>
    <s v="Honorários"/>
    <s v="Pagamento de honorários Djalma Rosa Mendes Junior pela participação na comissão julgadora de Exame de Qualificação de Valter Luiz Kurman, em 04/03/2020."/>
    <s v="Sim"/>
    <n v="150"/>
    <m/>
    <n v="150"/>
    <n v="0"/>
    <n v="1"/>
    <x v="0"/>
    <x v="1"/>
  </r>
  <r>
    <x v="36"/>
    <d v="2020-01-28T00:00:00"/>
    <n v="13365"/>
    <s v="AAA-CPG"/>
    <s v="Honorários"/>
    <s v="Pagamento de Honorários José Roberto Soares do Nascimento pela participação na comissão julgadora da Defesa de Dissertação e Mestrado de Xirliane Vasconcelos no dia 09/03/2020."/>
    <s v="Sim"/>
    <n v="150"/>
    <m/>
    <n v="150"/>
    <n v="0"/>
    <n v="1"/>
    <x v="0"/>
    <x v="1"/>
  </r>
  <r>
    <x v="36"/>
    <d v="2020-01-31T00:00:00"/>
    <n v="13382"/>
    <s v="AAA-CPG"/>
    <s v="Éber De Patto Lima"/>
    <s v="Compra de bolachas para as reuniões da Comissão de Pós-Graduação."/>
    <s v="Sim"/>
    <n v="15.42"/>
    <m/>
    <n v="15.42"/>
    <n v="0"/>
    <n v="1"/>
    <x v="0"/>
    <x v="1"/>
  </r>
  <r>
    <x v="36"/>
    <d v="2020-02-20T00:00:00"/>
    <n v="13521"/>
    <s v="FAP"/>
    <s v="Ricardo Luiz Viana"/>
    <s v="NE.00688100 - Auxilio Financeiro para ministrar &quot;Mini curso de Pós Graduação&quot; - de 02 a 06/03/2020."/>
    <s v="Sim"/>
    <n v="2208.8000000000002"/>
    <m/>
    <n v="2208.8000000000002"/>
    <n v="0"/>
    <n v="2"/>
    <x v="1"/>
    <x v="1"/>
  </r>
  <r>
    <x v="36"/>
    <d v="2020-02-21T00:00:00"/>
    <n v="13530"/>
    <s v="DIR"/>
    <s v="Crystal Viagens e Turismo e Eventos Ltda."/>
    <s v="pagamento de contrato de passagem aérea - Prof. Ricardo L. Viana - RC 88846."/>
    <s v="Sim"/>
    <n v="719.09"/>
    <m/>
    <n v="719.09"/>
    <n v="0"/>
    <n v="2"/>
    <x v="1"/>
    <x v="1"/>
  </r>
  <r>
    <x v="36"/>
    <d v="2020-02-28T00:00:00"/>
    <n v="13544"/>
    <s v="AAA-CPG"/>
    <s v="Patricia Soares Santiago"/>
    <s v="Pagamento de honorários pela participação na comissão julgadora da Defesa de Dissertação de Mestrado De Luiz de Camargo Rodrigues 03/03/2020."/>
    <s v="Sim"/>
    <n v="150"/>
    <m/>
    <n v="150"/>
    <n v="0"/>
    <n v="2"/>
    <x v="1"/>
    <x v="1"/>
  </r>
  <r>
    <x v="36"/>
    <d v="2020-02-28T00:00:00"/>
    <n v="13545"/>
    <s v="AAA-CPG"/>
    <s v="Dmitry Melnikov"/>
    <s v="Pagamento de honorários pela participação na comissão julgadora da Defesa de Dissertação de Mestrado de Giulio Halisson Camilo da Silva 04/03/2020."/>
    <s v="Sim"/>
    <n v="150"/>
    <m/>
    <n v="150"/>
    <n v="0"/>
    <n v="2"/>
    <x v="1"/>
    <x v="1"/>
  </r>
  <r>
    <x v="36"/>
    <d v="2020-02-28T00:00:00"/>
    <n v="13548"/>
    <s v="AAA-CPG"/>
    <s v="INSS Patronal - CPG"/>
    <s v="INSS Patronal ref. o pagamento de honorários ao Prof. David Dobrigkeit Chinellato."/>
    <s v="Sim"/>
    <n v="30"/>
    <m/>
    <n v="30"/>
    <n v="0"/>
    <n v="2"/>
    <x v="1"/>
    <x v="1"/>
  </r>
  <r>
    <x v="36"/>
    <d v="2020-03-02T00:00:00"/>
    <n v="13554"/>
    <s v="AAA-CPG"/>
    <s v="Alberto Correa dos Reis"/>
    <s v="Pagamento de honorários pela participação na comissão julgadora da Defesa de Dissertação de Mestrado de Brenda Bertotto Malabarba em 11/03/2020 - CPG"/>
    <s v="Sim"/>
    <n v="150"/>
    <m/>
    <n v="150"/>
    <n v="0"/>
    <n v="3"/>
    <x v="2"/>
    <x v="1"/>
  </r>
  <r>
    <x v="36"/>
    <d v="2020-03-05T00:00:00"/>
    <n v="13574"/>
    <s v="AAA-CPG"/>
    <s v="Miguel Boavista Quartin"/>
    <s v="Pagamento de honorários pela participação na comissão julgadora da Defesa de Dissertação de Mestrado de Rena em Isquierdo Boschetti 23/03/2020."/>
    <s v="Sim"/>
    <n v="150"/>
    <m/>
    <n v="150"/>
    <n v="0"/>
    <n v="3"/>
    <x v="2"/>
    <x v="1"/>
  </r>
  <r>
    <x v="36"/>
    <d v="2020-03-06T00:00:00"/>
    <n v="13582"/>
    <s v="AAA-CPG"/>
    <s v="Gerson Ferreira Júnior"/>
    <s v="Pagamento de honorários pela participação na comissão julgadora da Defesa de Dissertação de Mestrado de João Victor Ferreira Alves em 09/03/2020."/>
    <s v="Sim"/>
    <n v="150"/>
    <m/>
    <n v="150"/>
    <n v="0"/>
    <n v="3"/>
    <x v="2"/>
    <x v="1"/>
  </r>
  <r>
    <x v="36"/>
    <d v="2020-03-17T00:00:00"/>
    <n v="13655"/>
    <s v="AAA-CPG"/>
    <s v="INSS Patronal"/>
    <s v="INSS Patronal ref. ao pagto de honoráios ao Prof.Djalma Rosa Mendes Júnior."/>
    <s v="Sim"/>
    <n v="30"/>
    <m/>
    <n v="30"/>
    <n v="0"/>
    <n v="3"/>
    <x v="2"/>
    <x v="1"/>
  </r>
  <r>
    <x v="36"/>
    <d v="2020-03-17T00:00:00"/>
    <n v="13656"/>
    <s v="AAA-CPG"/>
    <s v="INSS Patronal"/>
    <s v="INSS Patronal ref. ao pagto de honorários ao Prof. José Roberto Soares do Nascimento."/>
    <s v="Sim"/>
    <n v="30"/>
    <m/>
    <n v="30"/>
    <n v="0"/>
    <n v="3"/>
    <x v="2"/>
    <x v="1"/>
  </r>
  <r>
    <x v="36"/>
    <d v="2020-03-17T00:00:00"/>
    <n v="13658"/>
    <s v="AAA-CPG"/>
    <s v="INSS Patronal"/>
    <s v="INSS Patronal ref. ao pagto de honorários ao Profª Patricia Soares Santiago."/>
    <s v="Sim"/>
    <n v="30"/>
    <m/>
    <n v="30"/>
    <n v="0"/>
    <n v="3"/>
    <x v="2"/>
    <x v="1"/>
  </r>
  <r>
    <x v="36"/>
    <d v="2020-03-17T00:00:00"/>
    <n v="13659"/>
    <s v="AAA-CPG"/>
    <s v="INSS Patronal"/>
    <s v="INSS Patronal ref. ao pagto de honorários ao Prof. Dmitry Melnikov."/>
    <s v="Sim"/>
    <n v="30"/>
    <m/>
    <n v="30"/>
    <n v="0"/>
    <n v="3"/>
    <x v="2"/>
    <x v="1"/>
  </r>
  <r>
    <x v="36"/>
    <d v="2020-03-17T00:00:00"/>
    <n v="13660"/>
    <s v="AAA-CPG"/>
    <s v="INSS Patronal"/>
    <s v="INSS Patronal ref. ao pagto de honorários ao Prof. Alberto Correia dos Reis."/>
    <s v="Sim"/>
    <n v="30"/>
    <m/>
    <n v="30"/>
    <n v="0"/>
    <n v="3"/>
    <x v="2"/>
    <x v="1"/>
  </r>
  <r>
    <x v="36"/>
    <d v="2020-03-17T00:00:00"/>
    <n v="13661"/>
    <s v="AAA-CPG"/>
    <s v="INSS Patronal"/>
    <s v="INSS Patronal ref. ao pagto de honorários ao Prof. Gerson Ferreira Júnior."/>
    <s v="Sim"/>
    <n v="30"/>
    <m/>
    <n v="30"/>
    <n v="0"/>
    <n v="3"/>
    <x v="2"/>
    <x v="1"/>
  </r>
  <r>
    <x v="36"/>
    <d v="2020-03-27T00:00:00"/>
    <n v="13693"/>
    <s v="AAA-CPG"/>
    <s v="Honorários"/>
    <s v="Pagamento de honorários pela participação de Banca da defesa de Tese de Doutorado de Gabriela L. Lichtenstein Professores visitantes Andre Paniago Lessa NE 1199757, Chee Sheng Fong NE 1198726 e Thiago R. F. P. Tomei NE 1199749"/>
    <s v="Sim"/>
    <n v="450"/>
    <m/>
    <n v="450"/>
    <n v="0"/>
    <n v="3"/>
    <x v="2"/>
    <x v="1"/>
  </r>
  <r>
    <x v="36"/>
    <d v="2020-03-30T00:00:00"/>
    <n v="13695"/>
    <s v="DIR"/>
    <s v="Honorários"/>
    <s v="Pagamento honorários prof Daniel Mendonça Valente ref. participação comissão julgadora da Defesa de Dissertação de Mestrado de Bruno Ortega Goes, no dia 16 de abril de 2020. NE 1217119"/>
    <s v="Sim"/>
    <n v="150"/>
    <m/>
    <n v="150"/>
    <n v="0"/>
    <n v="3"/>
    <x v="2"/>
    <x v="1"/>
  </r>
  <r>
    <x v="36"/>
    <d v="2020-03-30T00:00:00"/>
    <n v="13694"/>
    <s v="AAA-CPG"/>
    <s v="INSS Patronal"/>
    <s v="Ref. pgto de INSS Patronal dos Honorários prof. Miguel Boavista Quartin referente a participação de banca de defesa de Tese - Liquidação: 01216597 / 2020"/>
    <s v="Sim"/>
    <n v="30"/>
    <m/>
    <n v="30"/>
    <n v="0"/>
    <n v="3"/>
    <x v="2"/>
    <x v="1"/>
  </r>
  <r>
    <x v="36"/>
    <d v="2020-03-30T00:00:00"/>
    <n v="13696"/>
    <s v="AAA-CPG"/>
    <s v="Honorários"/>
    <s v="Pagamento de honorários NE 1182927 e Liquidação 1217330 - pela participação na comissão julgadora de Exame de Defesa de Dissertação e pagamento de INSS Patronal Liquidação 1217267."/>
    <s v="Sim"/>
    <n v="180"/>
    <m/>
    <n v="180"/>
    <n v="0"/>
    <n v="3"/>
    <x v="2"/>
    <x v="1"/>
  </r>
  <r>
    <x v="36"/>
    <d v="2020-04-06T00:00:00"/>
    <n v="13703"/>
    <s v="AAA-CPG"/>
    <s v="Honorarios"/>
    <s v="Pagamento de honorários NE.01199757 e Liquidação 01293249 - pela participação na comissão julgadora de Exame de Defesa de Tese de doutorado e pagamento de INSS Patronal Liquidação 01293362."/>
    <s v="Sim"/>
    <n v="30"/>
    <m/>
    <n v="30"/>
    <n v="0"/>
    <n v="4"/>
    <x v="7"/>
    <x v="1"/>
  </r>
  <r>
    <x v="36"/>
    <d v="2020-04-06T00:00:00"/>
    <n v="13704"/>
    <s v="AAA-CPG"/>
    <s v="Honorarios"/>
    <s v="Pagamento de honorários NE.011998726 e Liquidação 01293273 - pela participação na comissão julgadora de Exame de Defesa de Tese de doutorado e pagamento de INSS Patronal Liquidação 01293346."/>
    <s v="Sim"/>
    <n v="30"/>
    <m/>
    <n v="30"/>
    <n v="0"/>
    <n v="4"/>
    <x v="7"/>
    <x v="1"/>
  </r>
  <r>
    <x v="36"/>
    <d v="2020-04-06T00:00:00"/>
    <n v="13705"/>
    <s v="AAA-CPG"/>
    <s v="Honorarios"/>
    <s v="Pagamento de honorários NE.01199749 e Liquidação 01293303 - pela participação na comissão julgadora de Exame de Defesa de Tese de doutorado e pagamento de INSS Patronal Liquidação 01293389."/>
    <s v="Sim"/>
    <n v="30"/>
    <m/>
    <n v="30"/>
    <n v="0"/>
    <n v="4"/>
    <x v="7"/>
    <x v="1"/>
  </r>
  <r>
    <x v="36"/>
    <d v="2020-04-15T00:00:00"/>
    <n v="13708"/>
    <s v="AAA-CPG"/>
    <s v="Honorários"/>
    <s v="Pgto Honorários para Olexandr Zhydenko e Mário César Baldiotti - Ref. Participação defesa de Doutorado de André Felipe Cardona Jimenez dia 17/04/2020"/>
    <s v="Sim"/>
    <n v="300"/>
    <m/>
    <n v="300"/>
    <n v="0"/>
    <n v="4"/>
    <x v="7"/>
    <x v="1"/>
  </r>
  <r>
    <x v="36"/>
    <d v="2020-04-17T00:00:00"/>
    <n v="13709"/>
    <s v="AAA-CPG"/>
    <s v="Honorarios"/>
    <s v="Pagamento de honorários NE.01217119 e Liquidação 01441256 - pela participação na comissão julgadora de Exame de Defesa de dissertação de mestrado e pagamento de INSS Patronal Liquidação 01523813."/>
    <s v="Sim"/>
    <n v="30"/>
    <m/>
    <n v="30"/>
    <n v="0"/>
    <n v="4"/>
    <x v="7"/>
    <x v="1"/>
  </r>
  <r>
    <x v="36"/>
    <d v="2020-04-22T00:00:00"/>
    <n v="13711"/>
    <s v="AAA-CPG"/>
    <s v="Saulo Vicente Moreira"/>
    <s v="Solicito a liberação de verba no valor de R$ 150,00 (cento e cinquenta reais) para pagamento de serviço prestado (banca) a professor visitante, em nome do Prof. Dr. Saulo Vicente Moreira, nºUSP 11962752, CPF: 080.805.746-42, PIS/PASEP: , pela participação, via videoconferência, na banca de defesa de dissertação de mestrado intitulada: &quot;Teoria da produção de entropia de Wehrl para sistemas quânticos fora do equilíbrio&quot; de Bruno Ortega Goes, no dia 16/04/2020, às 14h. Favor depositar no Banco do Brasil, agência: 3610-2, conta corrente: 42450-1."/>
    <s v="Sim"/>
    <n v="150"/>
    <m/>
    <n v="150"/>
    <n v="0"/>
    <n v="4"/>
    <x v="7"/>
    <x v="1"/>
  </r>
  <r>
    <x v="36"/>
    <d v="2020-04-23T00:00:00"/>
    <n v="13713"/>
    <s v="AAA-CPG"/>
    <s v="Honorarios"/>
    <s v="Pagamento de honorários NE.01405438 e Liquidação 01552902 - pela participação na comissão julgadora de Exame de Defesa de Tese de doutorado e pagamento de INSS Patronal Liquidação 01554107."/>
    <s v="Sim"/>
    <n v="30"/>
    <m/>
    <n v="30"/>
    <n v="0"/>
    <n v="4"/>
    <x v="7"/>
    <x v="1"/>
  </r>
  <r>
    <x v="36"/>
    <d v="2020-04-23T00:00:00"/>
    <n v="13714"/>
    <s v="AAA-CPG"/>
    <s v="Honorarios"/>
    <s v="Pagamento de honorários NE.01405403 e Liquidação 01553062 - pela participação na comissão julgadora de Exame de Defesa de Tese de doutorado e pagamento de INSS Patronal Liquidação 01554166."/>
    <s v="Sim"/>
    <n v="30"/>
    <m/>
    <n v="30"/>
    <n v="0"/>
    <n v="4"/>
    <x v="7"/>
    <x v="1"/>
  </r>
  <r>
    <x v="36"/>
    <d v="2020-04-23T00:00:00"/>
    <n v="13715"/>
    <s v="AAA-CPG"/>
    <s v="Tayana Mazin Tsubone"/>
    <s v="NE.01554379 - Ref. participação defesa de Doutorado de Raffaela De Rosa, no dia 27 de abril de 2020."/>
    <s v="Sim"/>
    <n v="150"/>
    <m/>
    <n v="150"/>
    <n v="0"/>
    <n v="4"/>
    <x v="7"/>
    <x v="1"/>
  </r>
  <r>
    <x v="36"/>
    <d v="2020-04-24T00:00:00"/>
    <n v="13717"/>
    <s v="AAA-CPG"/>
    <s v="Honorários"/>
    <s v="Pgto honorário para o Professor David Dobrigkeit Chinellato NE 1564765/2020 Ref Participação de comissão julgadora de defesa de dissertação de mestrado de Lucas Vieira Teixeira dia 30/04/2020 e Pgto honorário Pedro Galli Mercadant NE 1564609/2020 Ref Participação de comissão julgadora de defesa de dissertação de mestrado de Pedro Bitta r Oliveira Souza dia 28/04/2020"/>
    <s v="Sim"/>
    <n v="300"/>
    <m/>
    <n v="300"/>
    <n v="0"/>
    <n v="4"/>
    <x v="7"/>
    <x v="1"/>
  </r>
  <r>
    <x v="36"/>
    <d v="2020-04-27T00:00:00"/>
    <n v="13719"/>
    <s v="AAA-CPG"/>
    <s v="Rogerio Rosenfeld"/>
    <s v="NE01572938 - Ref Participação de comissão julgadora de defesa de dissertação de mestrado de Pedro Bittar Oliveira Souza dia 28/04/2020."/>
    <s v="Sim"/>
    <n v="150"/>
    <m/>
    <n v="150"/>
    <n v="0"/>
    <n v="4"/>
    <x v="7"/>
    <x v="1"/>
  </r>
  <r>
    <x v="36"/>
    <d v="2020-04-27T00:00:00"/>
    <n v="13720"/>
    <s v="AAA-CPG"/>
    <s v="Mauro Rogerio Cosentino"/>
    <s v="NE.01572962 - Ref Participação de comissão julgadora de defesa de dissertação de mestrado de Lucas Vieira Teixeira dia 30/04/2020."/>
    <s v="Sim"/>
    <n v="150"/>
    <m/>
    <n v="150"/>
    <n v="0"/>
    <n v="4"/>
    <x v="7"/>
    <x v="1"/>
  </r>
  <r>
    <x v="36"/>
    <d v="2020-04-30T00:00:00"/>
    <n v="13721"/>
    <s v="DIR"/>
    <s v="Honorários"/>
    <s v="Pagamento para Profa. Suani Tavares Rubim de Pinho pela participação na comissão julgadora de defesa de dissertação de Mestrada de Ariel Yssu Oliveira Fernandes no dia 04/05/2020. NE 01606972/2020"/>
    <s v="Sim"/>
    <n v="150"/>
    <m/>
    <n v="150"/>
    <n v="0"/>
    <n v="4"/>
    <x v="7"/>
    <x v="1"/>
  </r>
  <r>
    <x v="36"/>
    <d v="2020-04-30T00:00:00"/>
    <n v="13722"/>
    <s v="AAA-CPG"/>
    <s v="Honorarios"/>
    <s v="Pagamento de honorários NE.01554379 e Liquidação 01608029 - pela participação na comissão julgadora de Exame de Defesa de Tese de doutorado e pagamento de INSS Patronal Liquidação 01608053."/>
    <s v="Sim"/>
    <n v="30"/>
    <m/>
    <n v="30"/>
    <n v="0"/>
    <n v="4"/>
    <x v="7"/>
    <x v="1"/>
  </r>
  <r>
    <x v="36"/>
    <d v="2020-05-04T00:00:00"/>
    <n v="13723"/>
    <s v="AAA-CPG"/>
    <s v="Honorarios"/>
    <s v="Pagamento da NE.01564609 - LIQ. 01625624 - ref a INSS Patronal - Prof. Pedro G Mercadante em participação em banca de dissertação de mestrado - LIQ.01625829."/>
    <s v="Sim"/>
    <n v="30"/>
    <m/>
    <n v="30"/>
    <n v="0"/>
    <n v="5"/>
    <x v="8"/>
    <x v="1"/>
  </r>
  <r>
    <x v="36"/>
    <d v="2020-05-04T00:00:00"/>
    <n v="13724"/>
    <s v="AAA-CPG"/>
    <s v="Honorarios"/>
    <s v="Pagamento da NE.01572938 - LIQ. 01626000 - ref a INSS Patronal - Prof. Rogério Rosenfeld em participação em banca de dissertação de mestrado - LIQ.01626159."/>
    <s v="Sim"/>
    <n v="30"/>
    <m/>
    <n v="30"/>
    <n v="0"/>
    <n v="5"/>
    <x v="8"/>
    <x v="1"/>
  </r>
  <r>
    <x v="36"/>
    <d v="2020-05-05T00:00:00"/>
    <n v="13725"/>
    <s v="AAA-CPG"/>
    <s v="Marcelo Oliveira Terra Cunha"/>
    <s v="NE.01634887 - Participação na comissão julgadora de defesa de dissertação de Mestrada de Alisson Cordeiro Alves Tezzin no dia 06/05/2020."/>
    <s v="Sim"/>
    <n v="150"/>
    <m/>
    <n v="150"/>
    <n v="0"/>
    <n v="5"/>
    <x v="8"/>
    <x v="1"/>
  </r>
  <r>
    <x v="36"/>
    <d v="2020-05-05T00:00:00"/>
    <n v="13726"/>
    <s v="AAA-CPG"/>
    <s v="Aleksandr Nicolaivich Pinzul"/>
    <s v="NE.01635247 - Participação na comissão julgadora de defesa de tese de doutorado de Laura Raquel Rado Díaz no dia 07/05/2020."/>
    <s v="Sim"/>
    <n v="150"/>
    <m/>
    <n v="150"/>
    <n v="0"/>
    <n v="5"/>
    <x v="8"/>
    <x v="1"/>
  </r>
  <r>
    <x v="36"/>
    <d v="2020-05-05T00:00:00"/>
    <n v="13727"/>
    <s v="AAA-CPG"/>
    <s v="Fernando David Marmolejo Shimidtt"/>
    <s v="NE.01635506 - Participação na comissão julgadora de defesa de tese de doutorado de Laura Raquel Rado Díaz no dia 07/05/2020."/>
    <s v="Sim"/>
    <n v="150"/>
    <m/>
    <n v="150"/>
    <n v="0"/>
    <n v="5"/>
    <x v="8"/>
    <x v="1"/>
  </r>
  <r>
    <x v="36"/>
    <d v="2020-05-05T00:00:00"/>
    <n v="13729"/>
    <s v="AAA-CPG"/>
    <s v="Horatiu Stefan Nastase"/>
    <s v="NE.01636073 - Participação na comissão julgadora de defesa de tese de doutorado de Laura Raquel Rado Díaz no dia 07/05/2020."/>
    <s v="Sim"/>
    <n v="150"/>
    <m/>
    <n v="150"/>
    <n v="0"/>
    <n v="5"/>
    <x v="8"/>
    <x v="1"/>
  </r>
  <r>
    <x v="36"/>
    <d v="2020-05-05T00:00:00"/>
    <n v="13730"/>
    <s v="AAA-CPG"/>
    <s v="Honorarios"/>
    <s v="Pagamento da NE.01564765 - LIQ.01636634 - pagamento de INSS Patronal do Prof. David D Chinellato, pela participação em banca de dissertação de mestrado - LIQ.01636677."/>
    <s v="Sim"/>
    <n v="30"/>
    <m/>
    <n v="30"/>
    <n v="0"/>
    <n v="5"/>
    <x v="8"/>
    <x v="1"/>
  </r>
  <r>
    <x v="36"/>
    <d v="2020-05-05T00:00:00"/>
    <n v="13731"/>
    <s v="AAA-CPG"/>
    <s v="Honorarios"/>
    <s v="Pagamento da NE.01572962 - LIQ.01636804 - pagamento de INSS Patronal do Prof. Mauro R Cosentino pela participação em banca de dissertação de mestrado - LIQ.01636847."/>
    <s v="Sim"/>
    <n v="30"/>
    <m/>
    <n v="30"/>
    <n v="0"/>
    <n v="5"/>
    <x v="8"/>
    <x v="1"/>
  </r>
  <r>
    <x v="36"/>
    <d v="2020-05-07T00:00:00"/>
    <n v="13733"/>
    <s v="AAA-CPG"/>
    <s v="Honorarios"/>
    <s v="Pagamento da NE.01606972 - LIQ.01669249 - INSS Patronal da Profa. Suani Tavares Rubim de Pinho, pela participação de dissertação de mestrado LIQ.01669370."/>
    <s v="Sim"/>
    <n v="30"/>
    <m/>
    <n v="30"/>
    <n v="0"/>
    <n v="5"/>
    <x v="8"/>
    <x v="1"/>
  </r>
  <r>
    <x v="36"/>
    <d v="2020-05-12T00:00:00"/>
    <n v="13739"/>
    <s v="AAA-CPG"/>
    <s v="Honorarios"/>
    <s v="Pagamento NE.01635247 - LIQ.01745336 - INSS Patronal - pagamento ao Prof. Aleksandr M. Pinzul, pela participação de banca em tese de doutorado - LIQ.01745476 - Patronal."/>
    <s v="Sim"/>
    <n v="30"/>
    <m/>
    <n v="30"/>
    <n v="0"/>
    <n v="5"/>
    <x v="8"/>
    <x v="1"/>
  </r>
  <r>
    <x v="36"/>
    <d v="2020-05-12T00:00:00"/>
    <n v="13740"/>
    <s v="AAA-CPG"/>
    <s v="Honorarios"/>
    <s v="Pagamento NE.01634887 - LIQ.01745778 -INSS Patronal - pagamento ao Prof. Marcelo O T Cunha, pela participação de banca em dissertação de mestrado - LIQ.01745816 - Patronal."/>
    <s v="Sim"/>
    <n v="30"/>
    <m/>
    <n v="30"/>
    <n v="0"/>
    <n v="5"/>
    <x v="8"/>
    <x v="1"/>
  </r>
  <r>
    <x v="36"/>
    <d v="2020-05-12T00:00:00"/>
    <n v="13741"/>
    <s v="AAA-CPG"/>
    <s v="Honorarios"/>
    <s v="Pagamento da NE.01635506 - LIQ.01747541 - INSS Patronal - pagamento ao Prof. Fernando D M Schimidtt, pela participação de banca em tese de doutorado - LIQ.01747576 - Patronal."/>
    <s v="Sim"/>
    <n v="30"/>
    <m/>
    <n v="30"/>
    <n v="0"/>
    <n v="5"/>
    <x v="8"/>
    <x v="1"/>
  </r>
  <r>
    <x v="36"/>
    <d v="2020-05-12T00:00:00"/>
    <n v="13742"/>
    <s v="AAA-CPG"/>
    <s v="Honorarios"/>
    <s v="Pagamento NE.01636073 - LIQ.01747622 - INSS Patronal - pagamento ao Prof. Horatiu S Nestase, pela participação de banca em tese de doutorado - LIQ.01747657 - Patronal."/>
    <s v="Sim"/>
    <n v="30"/>
    <m/>
    <n v="30"/>
    <n v="0"/>
    <n v="5"/>
    <x v="8"/>
    <x v="1"/>
  </r>
  <r>
    <x v="36"/>
    <d v="2020-05-13T00:00:00"/>
    <n v="13744"/>
    <s v="AAA-CPG"/>
    <s v="Ettore Segreto"/>
    <s v="NE.01753860 - Pagamento de honorários pela participação na comissão julgadora de Exame de Defesa de Tese de Doutorado de Argel Nasis Nunez, no dia 14/05/2020."/>
    <s v="Sim"/>
    <n v="150"/>
    <m/>
    <n v="150"/>
    <n v="0"/>
    <n v="5"/>
    <x v="8"/>
    <x v="1"/>
  </r>
  <r>
    <x v="36"/>
    <d v="2020-05-13T00:00:00"/>
    <n v="13745"/>
    <s v="AAA-CPG"/>
    <s v="Odilon Antonio Paula Tavares"/>
    <s v="NE.01753959 - Pagamento de honorários pela participação na comissão julgadora de Exame de Defesa de Tese de Doutorado de Ramon Perez Varona, no dia 19/05/2020."/>
    <s v="Sim"/>
    <n v="150"/>
    <m/>
    <n v="150"/>
    <n v="0"/>
    <n v="5"/>
    <x v="8"/>
    <x v="1"/>
  </r>
  <r>
    <x v="36"/>
    <d v="2020-05-13T00:00:00"/>
    <n v="13746"/>
    <s v="AAA-CPG"/>
    <s v="Roberto Fernandes Silva Andrade"/>
    <s v="NE.01754092 - Pagamento de honorários pela participação na comissão julgadora de Exame de Defesa de Dissertação de Mestrado de William de Castilho, no dia 15/05/2020."/>
    <s v="Sim"/>
    <n v="150"/>
    <m/>
    <n v="150"/>
    <n v="0"/>
    <n v="5"/>
    <x v="8"/>
    <x v="1"/>
  </r>
  <r>
    <x v="36"/>
    <d v="2020-05-13T00:00:00"/>
    <n v="13747"/>
    <s v="AAA-CPG"/>
    <s v="Honorarios"/>
    <s v="Pagamento NE.01635794 - LIQ.01754297 - Pagamento de INSS Patronal do Prof. Ernesto Kemp, pela participação de dissertação de mestrado - LIQ.01754343 - Patronal."/>
    <s v="Sim"/>
    <n v="30"/>
    <m/>
    <n v="30"/>
    <n v="0"/>
    <n v="5"/>
    <x v="8"/>
    <x v="1"/>
  </r>
  <r>
    <x v="36"/>
    <d v="2020-05-22T00:00:00"/>
    <n v="13771"/>
    <s v="AAA-CPG"/>
    <s v="Honorarios"/>
    <s v="Pagamento da NE.01753860 - LIQ.01949462 - INSS Patronal do Prof. Ettore Segreto, pela participação de banca de dissertação de doutorado - LIQ.01949578."/>
    <s v="Sim"/>
    <n v="30"/>
    <m/>
    <n v="30"/>
    <n v="0"/>
    <n v="5"/>
    <x v="8"/>
    <x v="1"/>
  </r>
  <r>
    <x v="36"/>
    <d v="2020-05-22T00:00:00"/>
    <n v="13772"/>
    <s v="AAA-CPG"/>
    <s v="Honorarios"/>
    <s v="Pagamento NE.01753959 - LIQ.01949519 - INSS Patronal do Prof. Odilon A P Tavares, pela participação de banca de dissertação de doutorado - LIQ.01949586."/>
    <s v="Sim"/>
    <n v="30"/>
    <m/>
    <n v="30"/>
    <n v="0"/>
    <n v="5"/>
    <x v="8"/>
    <x v="1"/>
  </r>
  <r>
    <x v="36"/>
    <d v="2020-05-22T00:00:00"/>
    <n v="13773"/>
    <s v="AAA-CPG"/>
    <s v="Honorarios"/>
    <s v="Pagamento NE.01754092 - LIQ.01949543 - INSS Patronal do Prof. Roberto F S Andrade, pela participação de banca de dissertação de mestrado - LIQ.01949608."/>
    <s v="Sim"/>
    <n v="30"/>
    <m/>
    <n v="30"/>
    <n v="0"/>
    <n v="5"/>
    <x v="8"/>
    <x v="1"/>
  </r>
  <r>
    <x v="36"/>
    <d v="2020-06-22T00:00:00"/>
    <n v="13810"/>
    <s v="DIR"/>
    <s v="Honorários"/>
    <s v="Participação do Prof. Aldo Procacci na comissão julgadora da Defesa de Tese de Doutorado de Renê Soares Freire, no dia 26 de junho de 2020. NE 02321858 / 2020"/>
    <s v="Sim"/>
    <n v="150"/>
    <m/>
    <n v="150"/>
    <n v="0"/>
    <n v="6"/>
    <x v="3"/>
    <x v="1"/>
  </r>
  <r>
    <x v="36"/>
    <d v="2020-06-29T00:00:00"/>
    <n v="13817"/>
    <s v="AAA-CPG"/>
    <s v="Honorários"/>
    <s v="Prof. Jeferson Jacob Arenzon e Prof. Thadeu Josino Pereira Penna pela Participação de banca de Defesa de Tese de Doutorado de Felippe Alves Pereira 16/07/2020"/>
    <s v="Sim"/>
    <n v="300"/>
    <m/>
    <n v="300"/>
    <n v="0"/>
    <n v="6"/>
    <x v="3"/>
    <x v="1"/>
  </r>
  <r>
    <x v="36"/>
    <d v="2020-06-29T00:00:00"/>
    <n v="13818"/>
    <s v="AAA-CPG"/>
    <s v="Honorários"/>
    <s v="Prof. Alberto Vazquez Saa pela Participação de banca de Defesa de Tese de Doutorado de Leonardo Rosa Werneck 17/07/2020"/>
    <s v="Sim"/>
    <n v="150"/>
    <m/>
    <n v="150"/>
    <n v="0"/>
    <n v="6"/>
    <x v="3"/>
    <x v="1"/>
  </r>
  <r>
    <x v="36"/>
    <d v="2020-07-02T00:00:00"/>
    <n v="13822"/>
    <s v="AAA-CPG"/>
    <s v="Honorários"/>
    <s v="Pagamento da NE.02321858 - INSS Patronal Prof. Aldo Procacci, por participação de banca julgadora de tese de doutorado - Liquidação 02391961 - Liquidação 02392240."/>
    <s v="Sim"/>
    <n v="30"/>
    <m/>
    <n v="30"/>
    <n v="0"/>
    <n v="7"/>
    <x v="9"/>
    <x v="1"/>
  </r>
  <r>
    <x v="36"/>
    <d v="2020-07-07T00:00:00"/>
    <n v="13829"/>
    <s v="AAA-CPG"/>
    <s v="Cecilia Bertoni Martha Hadler Chirenti"/>
    <s v="Pagamento de honorários pela participação na comissão julgadora da Defesa de Tese de doutorado de Leonardo Rosa Werneckem 17/07/2020."/>
    <s v="Sim"/>
    <n v="150"/>
    <m/>
    <n v="150"/>
    <n v="0"/>
    <n v="7"/>
    <x v="9"/>
    <x v="1"/>
  </r>
  <r>
    <x v="36"/>
    <d v="2020-07-20T00:00:00"/>
    <n v="13850"/>
    <s v="AAA-CPG"/>
    <s v="Honorarios"/>
    <s v="Pagamento da NE.02369710 - LIQ. 02668866 - INSS Patronal do Prof. Jeferson J. Aranzo, pela participação de banca de tese de doutorado - LIQ. 02668939 - Patronal."/>
    <s v="Sim"/>
    <n v="30"/>
    <m/>
    <n v="30"/>
    <n v="0"/>
    <n v="7"/>
    <x v="9"/>
    <x v="1"/>
  </r>
  <r>
    <x v="36"/>
    <d v="2020-07-20T00:00:00"/>
    <n v="13851"/>
    <s v="AAA-CPG"/>
    <s v="Honorarios"/>
    <s v="Pagamento da NE.02369729 - LIQ.02668904 - INSS Patronal do Prof. Thadeu J P Penna, pela participação de banca de tese de doutorado - LIQ.02668947 - Patronal."/>
    <s v="Sim"/>
    <n v="30"/>
    <m/>
    <n v="30"/>
    <n v="0"/>
    <n v="7"/>
    <x v="9"/>
    <x v="1"/>
  </r>
  <r>
    <x v="36"/>
    <d v="2020-07-21T00:00:00"/>
    <n v="13857"/>
    <s v="AAA-CPG"/>
    <s v="Honorarios"/>
    <s v="Pagamento da NE.02432773 - LIQ.02675994 - INSS Patronal em nome do Profa. Cecilia Bertoni M. H. Chirenti, pela participação de banca em tese de doutorado - LIQ.02676036 - Patronal."/>
    <s v="Sim"/>
    <n v="30"/>
    <m/>
    <n v="30"/>
    <n v="0"/>
    <n v="7"/>
    <x v="9"/>
    <x v="1"/>
  </r>
  <r>
    <x v="36"/>
    <d v="2020-07-22T00:00:00"/>
    <n v="13871"/>
    <s v="AAA-CPG"/>
    <s v="Abner de Siervo"/>
    <s v="NE.02682125 - Pagamento honorários pela participação na comissão julgadora de Exame de Defesa de Tese de Doutorado de Eduardo Santos Carvalho, no dia 24/07/2020."/>
    <s v="Sim"/>
    <n v="150"/>
    <m/>
    <n v="150"/>
    <n v="0"/>
    <n v="7"/>
    <x v="9"/>
    <x v="1"/>
  </r>
  <r>
    <x v="36"/>
    <d v="2020-07-22T00:00:00"/>
    <n v="13872"/>
    <s v="AAA-CPG"/>
    <s v="Douglas Soares Galvao"/>
    <s v="NE.02682141 - Pagamento honorários pela participação na comissão julgadora de Exame de Defesa de Tese de Doutorado de Eduardo Santos Carvalho, no dia 24/07/2020."/>
    <s v="Sim"/>
    <n v="150"/>
    <m/>
    <n v="150"/>
    <n v="0"/>
    <n v="7"/>
    <x v="9"/>
    <x v="1"/>
  </r>
  <r>
    <x v="36"/>
    <d v="2020-07-22T00:00:00"/>
    <n v="13873"/>
    <s v="AAA-CPG"/>
    <s v="Rodrigo Barbosa Capaz"/>
    <s v="NE.02682192 - Pagamento honorários pela participação na comissão julgadora de Exame de Defesa de Tese de Doutorado de Eduardo Santos Carvalho, no dia 24/07/2020."/>
    <s v="Sim"/>
    <n v="150"/>
    <m/>
    <n v="150"/>
    <n v="0"/>
    <n v="7"/>
    <x v="9"/>
    <x v="1"/>
  </r>
  <r>
    <x v="36"/>
    <d v="2020-08-04T00:00:00"/>
    <n v="13894"/>
    <s v="AAA-CPG"/>
    <s v="INSS Patronal - CPG"/>
    <s v="Pagamento de 20% sobre honorários. Prof.(a) Abner de Siervo (UNICAMP). Pagamento honorários pela participação na comissão julgadora de Exame de Defesa de Tese de Doutorado de Eduardo Santos Carvalho, no dia 24/07/2020. NE 2682125 NL 2754002 G.O. 13871"/>
    <s v="Sim"/>
    <n v="30"/>
    <m/>
    <n v="30"/>
    <n v="0"/>
    <n v="8"/>
    <x v="10"/>
    <x v="1"/>
  </r>
  <r>
    <x v="36"/>
    <d v="2020-08-04T00:00:00"/>
    <n v="13895"/>
    <s v="AAA-CPG"/>
    <s v="INSS Patronal - CPG"/>
    <s v="Pagamento de 20% sobre honorários. Prof.(a) Douglas Soares Galvão (UNICAMP). Pagamento honorários pela participação na comissão julgadora de Exame de Defesa de Tese de Doutorado de Eduardo Santos Carvalho, no dia 24/07/2020. NE 2682141 NL 2754037 G.O. 13872"/>
    <s v="Sim"/>
    <n v="30"/>
    <m/>
    <n v="30"/>
    <n v="0"/>
    <n v="8"/>
    <x v="10"/>
    <x v="1"/>
  </r>
  <r>
    <x v="36"/>
    <d v="2020-08-04T00:00:00"/>
    <n v="13896"/>
    <s v="AAA-CPG"/>
    <s v="INSS Patronal - CPG"/>
    <s v="Pagamento de 20% sobre honorários. Prof.(a) Rodrigo Barbosa Capaz (UFRJ). Pagamento honorários pela participação na comissão julgadora de Exame de Defesa de Tese de Doutorado de Eduardo Santos Carvalho, no dia 24/07/2020. NE 2682192 NL 2754061 G.O. 13873"/>
    <s v="Sim"/>
    <n v="30"/>
    <m/>
    <n v="30"/>
    <n v="0"/>
    <n v="8"/>
    <x v="10"/>
    <x v="1"/>
  </r>
  <r>
    <x v="36"/>
    <d v="2020-08-10T00:00:00"/>
    <n v="13903"/>
    <s v="AAA-CPG"/>
    <s v="Pagamento de honorários - CPG"/>
    <s v="Prof.(a) Gabriel Horácio Aguilar (UFRJ). Pagamento de honorários pela participação na comissão julgadora do Exame de Qualificação de Doutorado de Alvaro Montaña Guerrero, em 19 de agosto de 2020. R$ 150,00 NEE 2813165/2020. Proc. 20.1.00009.43.3"/>
    <s v="Sim"/>
    <n v="150"/>
    <m/>
    <n v="150"/>
    <n v="0"/>
    <n v="8"/>
    <x v="10"/>
    <x v="1"/>
  </r>
  <r>
    <x v="36"/>
    <d v="2020-08-11T00:00:00"/>
    <n v="13908"/>
    <s v="AAA-CPG"/>
    <s v="Pagamento de honorários - CPG"/>
    <s v="Prof(a). Dr(a) Cristhiano Andre Gamarano Duarte Carneiro Silva (Universidade de Chapmam, California - EUA).Pagamento de honorários pela participação na comissão julgadora do Exame de Qualificação de Doutorado de Ari Patrick Pereira da Costa, em 13 de agosto de 2020. R$ 150,00 NEE 2856336. Proc. 20.1.00009.43.3"/>
    <s v="Sim"/>
    <n v="150"/>
    <m/>
    <n v="150"/>
    <n v="0"/>
    <n v="8"/>
    <x v="10"/>
    <x v="1"/>
  </r>
  <r>
    <x v="36"/>
    <d v="2020-08-11T00:00:00"/>
    <n v="13909"/>
    <s v="AAA-CPG"/>
    <s v="Pagamento de honorários - CPG"/>
    <s v="Prof(a). Dr(a). Eliezer Batista (UFSC). Pagamento de honorários pela participação na comissão julgadora da Defesa de Tese de Doutorado de Marzia Petrucci em 21 de agosto de 2020. R$ 150,00 NEE 2856344. Proc. 20.1.00009.43.3"/>
    <s v="Sim"/>
    <n v="150"/>
    <m/>
    <n v="150"/>
    <n v="0"/>
    <n v="8"/>
    <x v="10"/>
    <x v="1"/>
  </r>
  <r>
    <x v="36"/>
    <d v="2020-08-13T00:00:00"/>
    <n v="13910"/>
    <s v="AAA-CPG"/>
    <s v="Pagamento de honorários - CPG"/>
    <s v="Prof(a). Dr(a). Valdecir Marvulle (UFABC). Pagamento de honorários pela participação na comissão julgadora da Defesa de Tese de Doutorado de Marzia Petrucci, em 21 de agosto de 2020. R$ 150,00 NEE 2870681. Proc. 20.1.00009.43.3"/>
    <s v="Sim"/>
    <n v="150"/>
    <m/>
    <n v="150"/>
    <n v="0"/>
    <n v="8"/>
    <x v="10"/>
    <x v="1"/>
  </r>
  <r>
    <x v="36"/>
    <d v="2020-08-21T00:00:00"/>
    <n v="13920"/>
    <s v="AAA-CPG"/>
    <s v="INSS Patronal - CPG"/>
    <s v="Pagamento de 20% sobre honorários. Prof(a). Dr(a) Cristhiano Andre Gamarano Duarte Carneiro Silva (Universidade de Chapmam).Pagamento de honorários pela participação na comissão julgadora do Exame de Qualificação de Doutorado de Ari Patrick Pereira da Costa, em 13 de agosto de 2020. NEE 2856336 G.O. 13908 NL 3045242 NL-INSS Patronal 3045315"/>
    <s v="Sim"/>
    <n v="30"/>
    <m/>
    <n v="30"/>
    <n v="0"/>
    <n v="8"/>
    <x v="10"/>
    <x v="1"/>
  </r>
  <r>
    <x v="36"/>
    <d v="2020-08-21T00:00:00"/>
    <n v="13921"/>
    <s v="AAA-CPG"/>
    <s v="INSS Patronal - CPG"/>
    <s v="Pagamento de 20% sobre honorários. Prof.(a) Gabriel Horácio Aguilar (UFRJ). Pagamento de honorários pela participação na comissão julgadora do Exame de Qualificação de Doutorado de Alvaro Montaña Guerrero, em 19 de agosto de 2020. NEE 2813165/2020 G.O. 13903 NL 3045277 NL INSS Patronal 3045366."/>
    <s v="Sim"/>
    <n v="30"/>
    <m/>
    <n v="30"/>
    <n v="0"/>
    <n v="8"/>
    <x v="10"/>
    <x v="1"/>
  </r>
  <r>
    <x v="36"/>
    <d v="2020-08-31T00:00:00"/>
    <n v="13938"/>
    <s v="AAA-CPG"/>
    <s v="Pagamento de honorários - CPG"/>
    <s v="Prof(a). Dr(a) Rogério Rosenfeld (IFT-UNESP).Pagamento de honorários pela participação na comissão julgadora de defesa de dissertação de mestrado de Gabriel Massoni Salla, no dia 02 de setembro de 2020. R$ 150,00 NEE 3114600. Proc, 20.1.00009.43.3"/>
    <s v="Sim"/>
    <n v="150"/>
    <m/>
    <n v="150"/>
    <n v="0"/>
    <n v="8"/>
    <x v="10"/>
    <x v="1"/>
  </r>
  <r>
    <x v="36"/>
    <d v="2020-08-31T00:00:00"/>
    <n v="13939"/>
    <s v="AAA-CPG"/>
    <s v="Pagamento de honorários - CPG"/>
    <s v="Prof(a). Dr(a) Ricardo D'Elia Matheus (IFT-UNESP). Pagamento de honorários pela participação na comissão julgadora de defesa de dissertação de mestrado de Gabriel Massoni Salla, no dia 02 de setembro de 2020. R$ 150,00 NEE 3114600. Proc. 20.1.00009.43.3"/>
    <s v="Sim"/>
    <n v="150"/>
    <m/>
    <n v="150"/>
    <n v="0"/>
    <n v="8"/>
    <x v="10"/>
    <x v="1"/>
  </r>
  <r>
    <x v="36"/>
    <d v="2020-09-01T00:00:00"/>
    <n v="13949"/>
    <s v="AAA-CPG"/>
    <s v="INSS Patronal - CPG"/>
    <s v="Pagamento de 20% sobre honorários. Prof(a). Dr(a). Eliezer Batista (UFSC). Pagamento de honorários pela participação na comissão julgadora da Defesa de Tese de Doutorado de Marzia Petrucci em 21 de agosto de 2020. R$ 150,00 NEE 2856344 G.O. 13909 NL 3126943 - NL-INSS Patronal 3127184."/>
    <s v="Sim"/>
    <n v="30"/>
    <m/>
    <n v="30"/>
    <n v="0"/>
    <n v="9"/>
    <x v="4"/>
    <x v="1"/>
  </r>
  <r>
    <x v="36"/>
    <d v="2020-09-01T00:00:00"/>
    <n v="13950"/>
    <s v="AAA-CPG"/>
    <s v="INSS Patronal - CPG"/>
    <s v="Pagamentos de 20% sobre honorários. Prof(a). Dr(a). Valdecir Marvulle (UFABC). Pagamento de honorários pela participação na comissão julgadora da Defesa de Tese de Doutorado de Marzia Petrucci, em 21 de agosto de 2020. R$ 150,00 NEE 2870681. Proc. 20.1.00009.43.3 G.O. 13910 - NL 3127028 - NL-INSS Patronal 3127230."/>
    <s v="Sim"/>
    <n v="30"/>
    <m/>
    <n v="30"/>
    <n v="0"/>
    <n v="9"/>
    <x v="4"/>
    <x v="1"/>
  </r>
  <r>
    <x v="36"/>
    <d v="2020-09-08T00:00:00"/>
    <n v="13960"/>
    <s v="AAA-CPG"/>
    <s v="Pagamento de honorários - CPG"/>
    <s v="Prof(a). Dr(a). Orlando Luis Goulart Peres (UNICAMP). Pagamento de honorários pela participação na comissão julgadora da Defesa de Dissertação de Mestrado de Gustavo Figueiredo Severiano Alves, no dia 09 de setembro de 2020. R$ 150,00 NEE 03184285. Proc. 20.1.00009.43.3"/>
    <s v="Sim"/>
    <n v="150"/>
    <m/>
    <n v="150"/>
    <n v="0"/>
    <n v="9"/>
    <x v="4"/>
    <x v="1"/>
  </r>
  <r>
    <x v="36"/>
    <d v="2020-09-09T00:00:00"/>
    <n v="13961"/>
    <s v="AAA-CPG"/>
    <s v="Pagamento de honorários - CPG"/>
    <s v="Prof(a). Dr(a). Hiroshi Nunokawa (PUC/RJ). Pagamento de honorários pela participação na comissão julgadora da Defesa de Dissertação de Mestrado de Gustavo Figueiredo Severiano Alves, no dia 09 de setembro de 2020. R$ 150,00 NEE 03184750. Proc. 20.1.00009.43.3"/>
    <s v="Sim"/>
    <n v="150"/>
    <m/>
    <n v="150"/>
    <n v="0"/>
    <n v="9"/>
    <x v="4"/>
    <x v="1"/>
  </r>
  <r>
    <x v="36"/>
    <d v="2020-09-09T00:00:00"/>
    <n v="13962"/>
    <s v="AAA-CPG"/>
    <s v="INSS Patronal - CPG"/>
    <s v="Pagamento de 20% sobre honorários. Prof(a). Dr(a) Rogério Rosenfeld (IFT-UNESP). Pagamento de honorários pela participação na comissão julgadora de defesa de dissertação de mestrado de Gabriel Massoni Salla, no dia 02 de setembro de 2020. R$ 150,00 NEE 3114600. Proc, 20.1.00009.43.3 NL 3192210/2020 - NL-INSS Patronal 3192270/2020."/>
    <s v="Sim"/>
    <n v="30"/>
    <m/>
    <n v="30"/>
    <n v="0"/>
    <n v="9"/>
    <x v="4"/>
    <x v="1"/>
  </r>
  <r>
    <x v="36"/>
    <d v="2020-09-09T00:00:00"/>
    <n v="13963"/>
    <s v="AAA-CPG"/>
    <s v="INSS Patronal - CPG"/>
    <s v="INSS Patronal ref. ao pagto de honorários ao Prof. Ricardo D'Elia Matheus."/>
    <s v="Sim"/>
    <n v="30"/>
    <m/>
    <n v="30"/>
    <n v="0"/>
    <n v="9"/>
    <x v="4"/>
    <x v="1"/>
  </r>
  <r>
    <x v="36"/>
    <d v="2020-09-11T00:00:00"/>
    <n v="13973"/>
    <s v="AAA-CPG"/>
    <s v="INSS Patronal - CPG"/>
    <s v="INSS Patronal ref. ao pagto de honorários ao Prof. Orlando Luis Goulart Peres."/>
    <s v="Sim"/>
    <n v="30"/>
    <m/>
    <n v="30"/>
    <n v="0"/>
    <n v="9"/>
    <x v="4"/>
    <x v="1"/>
  </r>
  <r>
    <x v="36"/>
    <d v="2020-09-11T00:00:00"/>
    <n v="13974"/>
    <s v="AAA-CPG"/>
    <s v="INSS Patronal - CPG"/>
    <s v="INSS Patronal ref. ao pagto de honorários ao Prof. Hiroshi Nunokawa"/>
    <s v="Sim"/>
    <n v="30"/>
    <m/>
    <n v="30"/>
    <n v="0"/>
    <n v="9"/>
    <x v="4"/>
    <x v="1"/>
  </r>
  <r>
    <x v="36"/>
    <d v="2020-09-16T00:00:00"/>
    <n v="13980"/>
    <s v="AAA-CPG"/>
    <s v="Pagamento de honorários - CPG"/>
    <s v="Prof(a). Dr(a). Jean Rinkel (UNICAMP/SP). Pagamento de honorários pela participação na comissão julgadora da Defesa de Tese de Doutorado de Eraldo de Sales, no dia 18 de setembro de 2020. R$ 150,00 NEE 3291901. Proc. 20.1.00009.43.3"/>
    <s v="Sim"/>
    <n v="150"/>
    <m/>
    <n v="150"/>
    <n v="0"/>
    <n v="9"/>
    <x v="4"/>
    <x v="1"/>
  </r>
  <r>
    <x v="36"/>
    <d v="2020-09-16T00:00:00"/>
    <n v="13981"/>
    <s v="AAA-CPG"/>
    <s v="Pagamento de honorários - CPG"/>
    <s v="Prof(a). Dr(a). Horatiu Stefan Nastase (IFT/UNESP). Pagamento de honorários pela participação na comissão julgadora do Exame de Qualificação de Doutorado de Felipe Soares Sá, no dia 17 de setembro de 2020. R$ 150,00 NEE 3292185 - Proc. 20.1.00009.43.3"/>
    <s v="Sim"/>
    <n v="150"/>
    <m/>
    <n v="150"/>
    <n v="0"/>
    <n v="9"/>
    <x v="4"/>
    <x v="1"/>
  </r>
  <r>
    <x v="36"/>
    <d v="2020-09-17T00:00:00"/>
    <n v="13984"/>
    <s v="AAA-CPG"/>
    <s v="Pagamento de honorários - CPG"/>
    <s v="Prof(a). Dr(a). Andrey Yuryevich Mikhaylov (IFT/UNESP). Pagamento de honorários pela participação na comissão julgadora do Exame de Qualificação de Doutorado de Gabriel Nicolaz Nagaoka, no dia 21 de setembro de 2020. NEE 3307107 - Proc. 20.1.00009.43.3"/>
    <s v="Sim"/>
    <n v="150"/>
    <m/>
    <n v="150"/>
    <n v="0"/>
    <n v="9"/>
    <x v="4"/>
    <x v="1"/>
  </r>
  <r>
    <x v="36"/>
    <d v="2020-09-25T00:00:00"/>
    <n v="13997"/>
    <s v="AAA-CPG"/>
    <s v="INSS Patronal - CPG"/>
    <s v="INSS Patronal ref. ao pagto de honorários ao Prof(a). Horatiu Stefan Nastase (IFT/UNESP)."/>
    <s v="Sim"/>
    <n v="30"/>
    <m/>
    <n v="30"/>
    <n v="0"/>
    <n v="9"/>
    <x v="4"/>
    <x v="1"/>
  </r>
  <r>
    <x v="36"/>
    <d v="2020-09-25T00:00:00"/>
    <n v="13999"/>
    <s v="AAA-CPG"/>
    <s v="INSS Patronal - CPG"/>
    <s v="INSS Patronal ref. ao pagto de honorários ao Prof(a). Andrey Yuryevich Mikhaylov"/>
    <s v="Sim"/>
    <n v="30"/>
    <m/>
    <n v="30"/>
    <n v="0"/>
    <n v="9"/>
    <x v="4"/>
    <x v="1"/>
  </r>
  <r>
    <x v="36"/>
    <d v="2020-09-25T00:00:00"/>
    <n v="13998"/>
    <s v="AAA-CPG"/>
    <s v="INSS Patronal - CPG"/>
    <s v="INSS Patronal ref. ao pagto de honorários ao Prof(a). Jean Rinkel (UNICAMP/SP)."/>
    <s v="Sim"/>
    <n v="30"/>
    <m/>
    <n v="30"/>
    <n v="0"/>
    <n v="9"/>
    <x v="4"/>
    <x v="1"/>
  </r>
  <r>
    <x v="36"/>
    <d v="2020-09-28T00:00:00"/>
    <n v="14002"/>
    <s v="AAA-CPG"/>
    <s v="Pagamento de honorários - CPG"/>
    <s v="Prof(a). Dr(a). Lara Kühl Teles (ITA). Pagamento de honorários pela participação na comissão julgadora do Exame de Qualificação de Doutorado de Bruno Bueno Ipaves do Nascimento, no dia 30 de setembro de 2020. NEE 03496759 - Proc. 20.1.0009.43.3"/>
    <s v="Sim"/>
    <n v="150"/>
    <m/>
    <n v="150"/>
    <n v="0"/>
    <n v="9"/>
    <x v="4"/>
    <x v="1"/>
  </r>
  <r>
    <x v="36"/>
    <d v="2020-09-30T00:00:00"/>
    <n v="14012"/>
    <s v="AAA-CPG"/>
    <s v="Pagamento de honorários - CPG"/>
    <s v="Prof(a). Dr(a). Sergio D’Almeida Sanchez (UFPR). Pagamento de honorários pela participação na comissão julgadora da Defesa de Dissertação de Mestrado de Leonardo Bin Martins, no dia 02 de outubro de 2020. NEE 03515583 - Proc. 20.1.00009.43.3"/>
    <s v="Sim"/>
    <n v="150"/>
    <m/>
    <n v="150"/>
    <n v="0"/>
    <n v="9"/>
    <x v="4"/>
    <x v="1"/>
  </r>
  <r>
    <x v="36"/>
    <d v="2020-09-30T00:00:00"/>
    <n v="14011"/>
    <s v="AAA-CPG"/>
    <s v="INSS Patronal - CPG"/>
    <s v="INSS Patronal ref. ao pagto de honorários ao Prof(a) Lara Kuhl Teles"/>
    <s v="Sim"/>
    <n v="30"/>
    <m/>
    <n v="30"/>
    <n v="0"/>
    <n v="9"/>
    <x v="4"/>
    <x v="1"/>
  </r>
  <r>
    <x v="36"/>
    <d v="2020-10-02T00:00:00"/>
    <n v="14020"/>
    <s v="AAA-CPG"/>
    <s v="Pagamento de honorários - CPG"/>
    <s v="Prof(a). Dr(a). Raphael Campos Drumond (UFMG). Pagamento de honorários para a participação na comissão julgadora da Defesa de Dissertação de Mestrado de Artur Machado Lacerda, no dia 06 de outubro de 2020. Proc. 20.1.00009.43.3"/>
    <s v="Sim"/>
    <n v="150"/>
    <m/>
    <n v="150"/>
    <n v="0"/>
    <n v="10"/>
    <x v="11"/>
    <x v="1"/>
  </r>
  <r>
    <x v="36"/>
    <d v="2020-10-02T00:00:00"/>
    <n v="14021"/>
    <s v="AAA-CPG"/>
    <s v="Pagamento de honorários - CPG"/>
    <s v="Prof. Rodrigo Gonçalves Pereira (UFRN). Pagamento de honorários para a participação na comissão julgadora da Defesa de Dissertação de Mestrado de Artur Machado Lacerda, no dia 06 de outubro de 2020. Proc. 20.1.00009.43.3"/>
    <s v="Sim"/>
    <n v="150"/>
    <m/>
    <n v="150"/>
    <n v="0"/>
    <n v="10"/>
    <x v="11"/>
    <x v="1"/>
  </r>
  <r>
    <x v="36"/>
    <d v="2020-10-02T00:00:00"/>
    <n v="14022"/>
    <s v="AAA-CPG"/>
    <s v="INSS Patronal - CPG"/>
    <s v="INSS Patronal ref. ao pagto de honorários ao Prof(a). Dr(a). Sergio D’Almeida Sanchez (UFPR)."/>
    <s v="Sim"/>
    <n v="30"/>
    <m/>
    <n v="30"/>
    <n v="0"/>
    <n v="10"/>
    <x v="11"/>
    <x v="1"/>
  </r>
  <r>
    <x v="36"/>
    <d v="2020-10-08T00:00:00"/>
    <n v="14035"/>
    <s v="AAA-CPG"/>
    <s v="Pagamento de honorários - CPG"/>
    <s v="Prof. Dr. Alberto Vazquez Saa (UNICAMP). Pagamento de honorários para a participação na comissão julgadora da Defesa de dissertação de mestrado de Jordany Vieira de Melo, no dia 14 de outubro de 2020. Proc. 20.1.00009.43.3"/>
    <s v="Sim"/>
    <n v="150"/>
    <m/>
    <n v="150"/>
    <n v="0"/>
    <n v="10"/>
    <x v="11"/>
    <x v="1"/>
  </r>
  <r>
    <x v="36"/>
    <d v="2020-10-09T00:00:00"/>
    <n v="14043"/>
    <s v="AAA-CPG"/>
    <s v="INSS Patronal - CPG"/>
    <s v="INSS Patronal ref. ao pagto de honorários ao(a) Prof(a) Rodrigo Gonçalves Pereira (UFRN)."/>
    <s v="Sim"/>
    <n v="30"/>
    <m/>
    <n v="30"/>
    <n v="0"/>
    <n v="10"/>
    <x v="11"/>
    <x v="1"/>
  </r>
  <r>
    <x v="36"/>
    <d v="2020-10-09T00:00:00"/>
    <n v="14042"/>
    <s v="AAA-CPG"/>
    <s v="INSS Patronal - CPG"/>
    <s v="INSS Patronal ref. ao pagamento de honorários ao(a) Prof.(a) Raphael Campos Drumond (UFMG)"/>
    <s v="Sim"/>
    <n v="30"/>
    <m/>
    <n v="30"/>
    <n v="0"/>
    <n v="10"/>
    <x v="11"/>
    <x v="1"/>
  </r>
  <r>
    <x v="36"/>
    <d v="2020-10-13T00:00:00"/>
    <n v="14052"/>
    <s v="AAA-CPG"/>
    <s v="Pagamento de honorários - CPG"/>
    <s v="Prof(a). Dr(a). Lucas Chibebe Celeri(UFG). Pagamento de honorários, para a participação na comissão julgadora da Defesa de Dissertação de Mestrado de Otávio Augusto Dantas Molitor, no dia 16 de outubro de 2020. 20.1.00004.43.3"/>
    <s v="Sim"/>
    <n v="150"/>
    <m/>
    <n v="150"/>
    <n v="0"/>
    <n v="10"/>
    <x v="11"/>
    <x v="1"/>
  </r>
  <r>
    <x v="36"/>
    <d v="2020-10-16T00:00:00"/>
    <n v="14080"/>
    <s v="AAA-CPG"/>
    <s v="Pagamento de honorários - CPG"/>
    <s v="Prof(a). Dr(a) Cristhiano Andre Gamarano Duarte Carneiro Silva (Universidade de Chapmam, California - EUA). Pagamento de honorários pela participação na comissão julgadora da Defesa de Dissertação de Mestrado de Rafael Wagner, no dia 20 de outubro de 2020. Proc. 20.1.00009.43.3 Solitado o cancelamento devido a impossibilidade de participação do professor."/>
    <s v="Sim"/>
    <n v="0"/>
    <m/>
    <n v="0"/>
    <n v="0"/>
    <n v="10"/>
    <x v="11"/>
    <x v="1"/>
  </r>
  <r>
    <x v="36"/>
    <d v="2020-10-16T00:00:00"/>
    <n v="14081"/>
    <s v="AAA-CPG"/>
    <s v="Pagamento de honorários - CPG"/>
    <s v="Prof(a). Dr(a). Tiago José Nune da Silva (UFSC). Pagamento de honorários para a participação na comissão julgadora do Exame de Qualificação de Doutorado de Liner de Souza Santos, no dia 19 de outubro de 2020. Proc. 20.1.00009.43.3"/>
    <s v="Sim"/>
    <n v="150"/>
    <m/>
    <n v="150"/>
    <n v="0"/>
    <n v="10"/>
    <x v="11"/>
    <x v="1"/>
  </r>
  <r>
    <x v="36"/>
    <d v="2020-10-16T00:00:00"/>
    <n v="14082"/>
    <s v="AAA-CPG"/>
    <s v="INSS Patronal - CPG"/>
    <s v="INSS Patronal ref. ao pagto de honorários ao(a) Prof(a) Alberto Vazquez Saa (UNICAMP)"/>
    <s v="Sim"/>
    <n v="30"/>
    <m/>
    <n v="30"/>
    <n v="0"/>
    <n v="10"/>
    <x v="11"/>
    <x v="1"/>
  </r>
  <r>
    <x v="36"/>
    <d v="2020-10-16T00:00:00"/>
    <n v="14083"/>
    <s v="AAA-CPG"/>
    <s v="INSS Patronal - CPG"/>
    <s v="INSS Patronal ref. ao pagto de honorários ao(a) Prof(a) Lucas Chibebe Celeri (UFG)."/>
    <s v="Sim"/>
    <n v="30"/>
    <m/>
    <n v="30"/>
    <n v="0"/>
    <n v="10"/>
    <x v="11"/>
    <x v="1"/>
  </r>
  <r>
    <x v="36"/>
    <d v="2020-10-21T00:00:00"/>
    <n v="14092"/>
    <s v="AAA-CPG"/>
    <s v="INSS Patronal - CPG"/>
    <s v="INSS Patronal ref. ao pagto de honorários ao(a) Prof(a) Tiago José Nunes da Silva (UFSC)."/>
    <s v="Sim"/>
    <n v="30"/>
    <m/>
    <n v="30"/>
    <n v="0"/>
    <n v="10"/>
    <x v="11"/>
    <x v="1"/>
  </r>
  <r>
    <x v="36"/>
    <d v="2020-10-22T00:00:00"/>
    <n v="14096"/>
    <s v="AAA-CPG"/>
    <s v="Pagamento de honorários - CPG"/>
    <s v="Prof(a). Dr(a). Valério Marra (UFES). Pagamento de honorários para a participação na comissão julgadora da Defesa de Dissertação de Mestrado de Natália Villa Nova Rodrigues, no dia 23 de outubro de 2020. Proc. 20.1.00009.43.3"/>
    <s v="Sim"/>
    <n v="150"/>
    <m/>
    <n v="150"/>
    <n v="0"/>
    <n v="10"/>
    <x v="11"/>
    <x v="1"/>
  </r>
  <r>
    <x v="36"/>
    <d v="2020-10-27T00:00:00"/>
    <n v="14108"/>
    <s v="AAA-CPG"/>
    <s v="INSS Patronal - CPG"/>
    <s v="INSS Patronal ref. ao pagto de honorários ao(a) Prof(a) Valério Marra (UFES)."/>
    <s v="Sim"/>
    <n v="30"/>
    <m/>
    <n v="30"/>
    <n v="0"/>
    <n v="10"/>
    <x v="11"/>
    <x v="1"/>
  </r>
  <r>
    <x v="36"/>
    <d v="2020-11-03T00:00:00"/>
    <n v="14115"/>
    <s v="AAA-CPG"/>
    <s v="Pagamento de honorários - CPG"/>
    <s v="Prof(a) Emerson Rodrigo da Silva (UNIFESP). Pagamento de honorários para a participação na comissão julgadora da Defesa de Tese de Doutorado de Maximilia Frazão de Souza, no dia 19 de novembro de 2020. Proc. 20.1.00009.43.3"/>
    <s v="Sim"/>
    <n v="150"/>
    <m/>
    <n v="150"/>
    <n v="0"/>
    <n v="11"/>
    <x v="6"/>
    <x v="1"/>
  </r>
  <r>
    <x v="36"/>
    <d v="2020-11-03T00:00:00"/>
    <n v="14116"/>
    <s v="AAA-CPG"/>
    <s v="Pagamento de honorários - CPG"/>
    <s v="Prof. Roberto Dias Lins Neto (Fiocruz). Pagamento de honorários para a participação na comissão julgadora da Defesa de Tese de Doutorado de Maximilia Frazão de Souza, no dia 19 de novembro de 2020. Proc. 20.1.00009.43.3"/>
    <s v="Sim"/>
    <n v="150"/>
    <m/>
    <n v="150"/>
    <n v="0"/>
    <n v="11"/>
    <x v="6"/>
    <x v="1"/>
  </r>
  <r>
    <x v="36"/>
    <d v="2020-11-25T00:00:00"/>
    <n v="14177"/>
    <s v="AAA-CPG"/>
    <s v="Honorarios"/>
    <s v="Pagamento da NE.03982947 - LIQ.04349709 - INSS Patronal em nome do Prof. Emerson R. Silva, pela participação de banca em tese de doutorado - LIQ.04349865 - Patronal."/>
    <s v="Sim"/>
    <n v="30"/>
    <m/>
    <n v="30"/>
    <n v="0"/>
    <n v="11"/>
    <x v="6"/>
    <x v="1"/>
  </r>
  <r>
    <x v="36"/>
    <d v="2020-11-25T00:00:00"/>
    <n v="14178"/>
    <s v="AAA-CPG"/>
    <s v="Honorarios"/>
    <s v="Pagamento da NE.03983080 - LIQ.04349806 - INSS Patronal em nome do Prof. Roberto D. L. Neto, pela participação de banca em tese de doutorado - LIQ.04349890 - Patronal."/>
    <s v="Sim"/>
    <n v="30"/>
    <m/>
    <n v="30"/>
    <n v="0"/>
    <n v="11"/>
    <x v="6"/>
    <x v="1"/>
  </r>
  <r>
    <x v="37"/>
    <d v="2020-03-09T00:00:00"/>
    <n v="13631"/>
    <s v="ATA"/>
    <s v="Prefeitura de São Paulo"/>
    <s v="Taxa de resíduo sólido 2020 - TRSS - NE 906905 - Processo: 20.1.104.43.6"/>
    <s v="Sim"/>
    <n v="682.8"/>
    <m/>
    <n v="682.8"/>
    <n v="0"/>
    <n v="3"/>
    <x v="2"/>
    <x v="6"/>
  </r>
  <r>
    <x v="37"/>
    <d v="2020-08-25T00:00:00"/>
    <n v="13927"/>
    <s v="DIR"/>
    <s v="Prefeitura de São Paulo"/>
    <s v="Reforço de empenho, pgot de TRSS"/>
    <s v="Sim"/>
    <n v="189.84"/>
    <m/>
    <n v="189.84"/>
    <n v="0"/>
    <n v="8"/>
    <x v="10"/>
    <x v="6"/>
  </r>
  <r>
    <x v="38"/>
    <d v="2020-02-21T00:00:00"/>
    <n v="13531"/>
    <s v="FEP"/>
    <s v="Crystal Viagens e Turismo e Eventos Ltda."/>
    <s v="pagamento de contrato de passagem aérea - Prof. Ivanildo A. Araujo - RC 86614."/>
    <s v="Sim"/>
    <n v="919.98"/>
    <m/>
    <n v="919.98"/>
    <n v="0"/>
    <n v="2"/>
    <x v="1"/>
    <x v="0"/>
  </r>
  <r>
    <x v="38"/>
    <d v="2020-04-01T00:00:00"/>
    <n v="13697"/>
    <s v="FEP"/>
    <s v="FENIX COMERCIAL ESTUDANTIL LTDA"/>
    <s v="Descrição: Solicito a liberação do valor de R$ 2000,00 (dois mil reais), para pagamento de serviços a pessoa jurídica: FENIX COMERCIAL ESTUDANTIL LTDA CNPJ 59.176.826/0001-59. Justificativa: O montante solicitado refere-se a serviços de reprodução e encadernação de materiais relativos à utilização e ao funcionamento do PROFIS."/>
    <s v="Sim"/>
    <n v="2000"/>
    <m/>
    <n v="2000"/>
    <n v="0"/>
    <n v="4"/>
    <x v="7"/>
    <x v="0"/>
  </r>
  <r>
    <x v="39"/>
    <d v="2020-07-06T00:00:00"/>
    <n v="13827"/>
    <s v="FNC"/>
    <s v="Sec Figueiredo Ltda EPP"/>
    <s v="Serviços de Despacho aduaneiro ref. aquisição de fonte de corrente DC p/ alimentação Eletroímã ME200 do Acelerador de Partículas do Pelletron - DC 232884/2017 - Processo: 17.1.00996.43.0 - NE 2425971/2020"/>
    <s v="Sim"/>
    <n v="14526.94"/>
    <m/>
    <n v="14526.94"/>
    <n v="0"/>
    <n v="7"/>
    <x v="9"/>
    <x v="7"/>
  </r>
  <r>
    <x v="39"/>
    <d v="2020-07-09T00:00:00"/>
    <n v="13832"/>
    <s v="FNC"/>
    <s v="Sec Figueiredo Ltda EPP"/>
    <s v="Reforço de empenho NE 2425971/2020 GO 13827, complementação de valor para pagamento de despesas acessórias."/>
    <s v="Sim"/>
    <n v="30064.5"/>
    <m/>
    <n v="30064.5"/>
    <n v="0"/>
    <n v="7"/>
    <x v="9"/>
    <x v="7"/>
  </r>
  <r>
    <x v="40"/>
    <m/>
    <n v="13916"/>
    <s v="ATA"/>
    <s v="Eduardo Ureshino"/>
    <s v="Compra de lona plástica que será utilizada para cobrir os móveis (LINAC) e na mudança do LIP R$ 119,90; de plástico bolha para embalar os móveis que foram doados R$ 45,00 e suporte para fita para caixa de papelão utilizado na mudança R$ 66,35."/>
    <s v="Sim"/>
    <n v="231.25"/>
    <m/>
    <n v="231.25"/>
    <n v="0"/>
    <n v="1"/>
    <x v="0"/>
    <x v="8"/>
  </r>
  <r>
    <x v="40"/>
    <m/>
    <n v="14033"/>
    <s v="ATO"/>
    <s v="DAVOP Comercial Eireli EPP"/>
    <s v="Utilização emergencial de tubos de PVC-Branco para esgoto na laje do laboratórios do Professor Antonio Martins Figueiredo Neto no Edifício Principal Ala 2. (08 unidades de tubo de PVC-Branco esgoto de 6 metros; 04 unidades de luva de redução de 100mm x 150mm)"/>
    <s v="Sim"/>
    <n v="877.08"/>
    <m/>
    <n v="877.08"/>
    <n v="0"/>
    <n v="1"/>
    <x v="0"/>
    <x v="8"/>
  </r>
  <r>
    <x v="40"/>
    <m/>
    <n v="14134"/>
    <s v="ATO"/>
    <s v="Ricardo Ichiwaki"/>
    <s v="Contratação do serviço de mudança para transferência do torno mecânico do Lab. de Demonstração para o Lab. Did."/>
    <s v="Sim"/>
    <n v="1500"/>
    <m/>
    <n v="1500"/>
    <n v="0"/>
    <n v="1"/>
    <x v="0"/>
    <x v="8"/>
  </r>
  <r>
    <x v="40"/>
    <m/>
    <n v="14166"/>
    <s v="ATO"/>
    <s v="Eduardo Ureshino"/>
    <s v="Utilização imediata para conclusão de serviços junto a Manutenção Manutenção. (Cotovelo externo 10 x 10 - 01 unidade; Conjunto Sobrepor - 03 unidades; Luva para canaleta - 01 unidade; Torneira de pia - 01 unidade; Desengripante 300 ml - 01 unidade; etc.)"/>
    <s v="Sim"/>
    <n v="395"/>
    <m/>
    <n v="395"/>
    <n v="0"/>
    <n v="1"/>
    <x v="0"/>
    <x v="8"/>
  </r>
  <r>
    <x v="40"/>
    <m/>
    <n v="14185"/>
    <s v="ATO"/>
    <s v="Itopro Instalação de Ares Condicionados"/>
    <s v="Manutenção e troca de peças danificadas de dois aparelhos de ares condicionados da sala n° 13 (sala do Rack) Anexo 1 do 1ª pavimento.a) - Ar condicionado Marca HITACHI - 24.000 btus/h - n° de patrimônio: 043.014458 (trocado um capacitor e trocado motor da hélice); b) - Ar condicionado Marca HITACHI - 24.000 btus/h - n° de patrimônio: 043.014460 (troca de capacitor e reposição de gás)."/>
    <s v="Sim"/>
    <n v="1550"/>
    <m/>
    <n v="1550"/>
    <n v="0"/>
    <n v="1"/>
    <x v="0"/>
    <x v="8"/>
  </r>
  <r>
    <x v="40"/>
    <d v="2020-01-14T00:00:00"/>
    <n v="13265"/>
    <s v="ATA"/>
    <s v="Elevadores Atlas Schindler S/A"/>
    <s v="NE.00081744 - Terceiro Termo Aditivo de Contrato de Manutenção de Elevadores - Exercício 2020."/>
    <s v="Sim"/>
    <n v="11020.6"/>
    <m/>
    <n v="11020.6"/>
    <n v="0"/>
    <n v="1"/>
    <x v="0"/>
    <x v="8"/>
  </r>
  <r>
    <x v="40"/>
    <d v="2020-01-14T00:00:00"/>
    <n v="13267"/>
    <s v="ATA"/>
    <s v="Elevadores Zenit EIRELI"/>
    <s v="NE.00082414 - Primeiro Termo de Aditivo de Contrato de Elevadores - Exercício 2020."/>
    <s v="Sim"/>
    <n v="2789.21"/>
    <m/>
    <n v="2789.21"/>
    <n v="0"/>
    <n v="1"/>
    <x v="0"/>
    <x v="8"/>
  </r>
  <r>
    <x v="40"/>
    <d v="2020-01-14T00:00:00"/>
    <n v="13268"/>
    <s v="ATA"/>
    <s v="Thyssenkrupp Elevadores S/A"/>
    <s v="NE.00082457 - Serviço de Manutenção Transportador Estacionário de Pessoas - Exercício 2020."/>
    <s v="Sim"/>
    <n v="8276.67"/>
    <m/>
    <n v="8276.67"/>
    <n v="0"/>
    <n v="1"/>
    <x v="0"/>
    <x v="8"/>
  </r>
  <r>
    <x v="40"/>
    <d v="2020-01-14T00:00:00"/>
    <n v="13269"/>
    <s v="ATO-MP"/>
    <s v="ALPR Elevadores Ltda"/>
    <s v="NE.00082465/2020 - Quinto Termo de Aditamento de Contrato - Manutenção de Elevadores - Excercício 2020."/>
    <s v="Sim"/>
    <n v="894.41"/>
    <m/>
    <n v="894.41"/>
    <n v="0"/>
    <n v="1"/>
    <x v="0"/>
    <x v="8"/>
  </r>
  <r>
    <x v="40"/>
    <d v="2020-01-17T00:00:00"/>
    <n v="13290"/>
    <s v="ATO-MP"/>
    <s v="Bultec Tecnologia de Informação Ltda"/>
    <s v="NE 00115525/2020 - Compra de lâmpadas - Ata Registro de Preços - RC 3263/2020 - DC 2771/2020. Proc. 2020.1.6.43.4"/>
    <s v="Sim"/>
    <n v="14654"/>
    <m/>
    <n v="14654"/>
    <n v="0"/>
    <n v="1"/>
    <x v="0"/>
    <x v="8"/>
  </r>
  <r>
    <x v="40"/>
    <d v="2020-01-20T00:00:00"/>
    <n v="13302"/>
    <s v="ATO"/>
    <s v="Flacipel Remoções de Lixo - Eireli - EPP"/>
    <s v="NE 00152897/2020 - Serviço de locação de caçamba pra resíduos vegetais. - Ata Registro de Preços -2019/279116 - RC 5576/2020 - DC 2763/2020. Proc. 2020.1.5.43.8"/>
    <s v="Sim"/>
    <n v="1350"/>
    <m/>
    <n v="1350"/>
    <n v="0"/>
    <n v="1"/>
    <x v="0"/>
    <x v="8"/>
  </r>
  <r>
    <x v="40"/>
    <d v="2020-01-28T00:00:00"/>
    <n v="13370"/>
    <s v="ATA"/>
    <s v="CTE - Serviços e Transportes Eireli - EPP"/>
    <s v="NE.00315206/2020 - Ata Registro de Preços 2019/178000 - Serviços de mudança - RC 22993/2020 - DC 8761/2020 - Reserva 315150/2020 - Proc. 19.1.997.43.9"/>
    <s v="Sim"/>
    <n v="700"/>
    <m/>
    <n v="700"/>
    <n v="0"/>
    <n v="1"/>
    <x v="0"/>
    <x v="8"/>
  </r>
  <r>
    <x v="40"/>
    <d v="2020-01-29T00:00:00"/>
    <n v="13373"/>
    <s v="ATA"/>
    <s v="Sanfer Serviços e Instalações Elétricas Ltda - EPP"/>
    <s v="NE.00788422 - Pregão - substituição de telhas metálicas do Espaço Mário Capello - RC 605196 - DC 10197."/>
    <s v="Sim"/>
    <n v="22890"/>
    <m/>
    <n v="22890"/>
    <n v="0"/>
    <n v="1"/>
    <x v="0"/>
    <x v="8"/>
  </r>
  <r>
    <x v="40"/>
    <d v="2020-01-29T00:00:00"/>
    <n v="13374"/>
    <s v="ATA"/>
    <s v="Metaflora Sistemas Ambientais e Limpeza Industrial"/>
    <s v="Contrato de Serviços de Manutenção e Conservação de Jardins - Exercício 2020. N/E 326623/2020 Proc. 20.1.25.43.9."/>
    <s v="Sim"/>
    <n v="121325.72"/>
    <m/>
    <n v="121325.72"/>
    <n v="0"/>
    <n v="1"/>
    <x v="0"/>
    <x v="8"/>
  </r>
  <r>
    <x v="40"/>
    <d v="2020-02-04T00:00:00"/>
    <n v="13399"/>
    <s v="ATO"/>
    <s v="Flacipel Remoções de Lixo - Eireli - EPP"/>
    <s v="NEE 00372455/2020 - Serviço de locação da caçambas para resíduos vegetais. Ata de Registro de Preços - 279116/2019 - RC 43168/2020 - DC 13692/2020. Proc.2020.1.5.43.8"/>
    <s v="Sim"/>
    <n v="1350"/>
    <m/>
    <n v="1350"/>
    <n v="0"/>
    <n v="2"/>
    <x v="1"/>
    <x v="8"/>
  </r>
  <r>
    <x v="40"/>
    <d v="2020-02-05T00:00:00"/>
    <n v="13405"/>
    <s v="ATA"/>
    <s v="Willian Sores de Lima"/>
    <s v="NE 00396052/2020 - Serviço de pintura - Ata Registro de Preços - Pregão 02/2019 - RC 48160/2020 - DC 15075/2020 - Reserva 395951/2020 Proc. 2020.1.26.43.5"/>
    <s v="Sim"/>
    <n v="59998.6"/>
    <m/>
    <n v="59998.6"/>
    <n v="0"/>
    <n v="2"/>
    <x v="1"/>
    <x v="8"/>
  </r>
  <r>
    <x v="40"/>
    <d v="2020-02-18T00:00:00"/>
    <n v="13497"/>
    <s v="ATA"/>
    <s v="Comércio de Material Elétrico 4 Ases Ltda"/>
    <s v="Utilização imediata para ligação de circuitos elétricos de maquinas (tornos) da Oficina Mecânica Central do Edifício Van der Graeff."/>
    <s v="Sim"/>
    <n v="1108"/>
    <m/>
    <n v="1108"/>
    <n v="0"/>
    <n v="2"/>
    <x v="1"/>
    <x v="8"/>
  </r>
  <r>
    <x v="40"/>
    <d v="2020-02-18T00:00:00"/>
    <n v="13503"/>
    <s v="ATA"/>
    <s v="Eduardo Ureshino"/>
    <s v="Compra de material para reparo emergencial da calha."/>
    <s v="Sim"/>
    <n v="225.23"/>
    <m/>
    <n v="225.23"/>
    <n v="0"/>
    <n v="2"/>
    <x v="1"/>
    <x v="8"/>
  </r>
  <r>
    <x v="40"/>
    <d v="2020-02-18T00:00:00"/>
    <n v="13504"/>
    <s v="ATA"/>
    <s v="Eduardo Ureshino"/>
    <s v="Compra de cimento e areia para acabamento na sala 1072"/>
    <s v="Sim"/>
    <n v="91.6"/>
    <m/>
    <n v="91.6"/>
    <n v="0"/>
    <n v="2"/>
    <x v="1"/>
    <x v="8"/>
  </r>
  <r>
    <x v="40"/>
    <d v="2020-02-18T00:00:00"/>
    <n v="13508"/>
    <s v="ATO-MP"/>
    <s v="FHA Tubos e Conexões Ltda"/>
    <s v="NEE 544515/2020 - Compra de grelhas retangulares (Para instalação entre os Edifícios Ala 1, 2, Lanchonete e o Acelerador Linear) RC 42676/2020 - DC 18503/2020. Proc. 20.1.67.43.3"/>
    <s v="Sim"/>
    <n v="460"/>
    <m/>
    <n v="460"/>
    <n v="0"/>
    <n v="2"/>
    <x v="1"/>
    <x v="8"/>
  </r>
  <r>
    <x v="40"/>
    <d v="2020-02-18T00:00:00"/>
    <n v="13511"/>
    <s v="ATA"/>
    <s v="Prefeitura do Campus USP"/>
    <s v="Referente ao OF.DVGS/SVRN/20/PUSP-C/05.02.2020 - Coleta, transporte, tratamento e destino Final de lâmpadas fluorescentes inservíveis - Remanejamento N° 2020 50124307."/>
    <s v="Sim"/>
    <n v="447.7"/>
    <m/>
    <n v="447.7"/>
    <n v="0"/>
    <n v="2"/>
    <x v="1"/>
    <x v="8"/>
  </r>
  <r>
    <x v="40"/>
    <d v="2020-02-20T00:00:00"/>
    <n v="13519"/>
    <s v="ATA"/>
    <s v="Karen Mendonça de Oliveira EIRELI - ME"/>
    <s v="NE.00687456 - serviços de fornecimento e colocação de vidros - RC 33227 - DC 27669."/>
    <s v="Sim"/>
    <n v="654"/>
    <m/>
    <n v="654"/>
    <n v="0"/>
    <n v="2"/>
    <x v="1"/>
    <x v="8"/>
  </r>
  <r>
    <x v="40"/>
    <d v="2020-02-21T00:00:00"/>
    <n v="13522"/>
    <s v="ATA"/>
    <s v="SCS COMÉRCIO E CONSTRUÇÕES LTDA - ME"/>
    <s v="Reforma de espaços para instalação de laboratórios de ensino e pesquisa. locais: 01. Laboratório 05 Edifício do milênio e 02. laboratório 1076/1078 - Edifício Principal - Processo: 20.1.88.43.0 - DC 31445/2020 - Reserva 695939/2020 - NE 02060655/2020"/>
    <s v="Sim"/>
    <n v="69888.08"/>
    <m/>
    <n v="69888.08"/>
    <n v="0"/>
    <n v="2"/>
    <x v="1"/>
    <x v="8"/>
  </r>
  <r>
    <x v="40"/>
    <d v="2020-03-03T00:00:00"/>
    <n v="13538"/>
    <s v="ATA"/>
    <s v="Eduardo Ureshino"/>
    <s v="Compra de espuma expansiva para uso cotidiano."/>
    <s v="Sim"/>
    <n v="77.7"/>
    <m/>
    <n v="77.7"/>
    <n v="0"/>
    <n v="3"/>
    <x v="2"/>
    <x v="8"/>
  </r>
  <r>
    <x v="40"/>
    <d v="2020-03-03T00:00:00"/>
    <n v="13558"/>
    <s v="ATA"/>
    <s v="Eduardo Ureshino"/>
    <s v="Uso em atendimento de solicitações de serviço. Material para conserto de telhado e sifão."/>
    <s v="Sim"/>
    <n v="277.66000000000003"/>
    <m/>
    <n v="277.66000000000003"/>
    <n v="0"/>
    <n v="3"/>
    <x v="2"/>
    <x v="8"/>
  </r>
  <r>
    <x v="40"/>
    <d v="2020-03-03T00:00:00"/>
    <n v="13559"/>
    <s v="ATA"/>
    <s v="Verônica Espinosa"/>
    <s v="Utilização de pranchetas para setor Técnico da Assistência Técnica Administrativa."/>
    <s v="Sim"/>
    <n v="102.85"/>
    <m/>
    <n v="102.85"/>
    <n v="0"/>
    <n v="3"/>
    <x v="2"/>
    <x v="8"/>
  </r>
  <r>
    <x v="40"/>
    <d v="2020-03-05T00:00:00"/>
    <n v="13569"/>
    <s v="ATA"/>
    <s v="Companhia Paulista de Obras e Serviços"/>
    <s v="Assinatura da Revista CPOS - Companhia Paulista de Obras e Serviços."/>
    <s v="Sim"/>
    <n v="1000"/>
    <m/>
    <n v="1000"/>
    <n v="0"/>
    <n v="3"/>
    <x v="2"/>
    <x v="8"/>
  </r>
  <r>
    <x v="40"/>
    <d v="2020-03-06T00:00:00"/>
    <n v="13577"/>
    <s v="ATA"/>
    <s v="Eduardo Ureshino"/>
    <s v="Compra de material de uso cotidiano como serra copo, broca de videa e parafusos."/>
    <s v="Sim"/>
    <n v="226.3"/>
    <m/>
    <n v="226.3"/>
    <n v="0"/>
    <n v="3"/>
    <x v="2"/>
    <x v="8"/>
  </r>
  <r>
    <x v="40"/>
    <d v="2020-03-09T00:00:00"/>
    <n v="13615"/>
    <s v="ATA"/>
    <s v="Eduardo Ureshino"/>
    <s v="Compra de material massa corrida (saguão Ala Central), duas espatulas, mangueira e torneira para filtro (Ala I e peças sobressalentes)."/>
    <s v="Sim"/>
    <n v="226.88"/>
    <m/>
    <n v="226.88"/>
    <n v="0"/>
    <n v="3"/>
    <x v="2"/>
    <x v="8"/>
  </r>
  <r>
    <x v="40"/>
    <d v="2020-03-16T00:00:00"/>
    <n v="13649"/>
    <s v="ATA"/>
    <s v="Eduardo Ureshino"/>
    <s v="Compra tinta spray para suporte de lousa (Marcos Oficina Central), compra de modulo pulsador para campainha para Profa. Márcia Rizutto."/>
    <s v="Sim"/>
    <n v="45.18"/>
    <m/>
    <n v="45.18"/>
    <n v="0"/>
    <n v="3"/>
    <x v="2"/>
    <x v="8"/>
  </r>
  <r>
    <x v="40"/>
    <d v="2020-03-17T00:00:00"/>
    <n v="13653"/>
    <s v="ATA"/>
    <s v="ATA"/>
    <s v="Pregão - FRACASSADO - Serviços de Manutenção de elevadores RC nº 42811 DC nº 33316."/>
    <s v="Sim"/>
    <n v="0"/>
    <m/>
    <n v="0"/>
    <n v="0"/>
    <n v="3"/>
    <x v="2"/>
    <x v="8"/>
  </r>
  <r>
    <x v="40"/>
    <d v="2020-03-18T00:00:00"/>
    <n v="13667"/>
    <s v="ATA"/>
    <s v="CTE Serviços e Transportes EIRELI - EPP"/>
    <s v="Anulação da NE.01102788 - Ata Registro de Preço - serviços de mudanças - RC 119989 - DC 45870 - NE.01941194."/>
    <s v="Sim"/>
    <n v="0"/>
    <m/>
    <n v="0"/>
    <n v="0"/>
    <n v="3"/>
    <x v="2"/>
    <x v="8"/>
  </r>
  <r>
    <x v="40"/>
    <d v="2020-03-27T00:00:00"/>
    <n v="13606"/>
    <s v="ATA"/>
    <s v="Refrishopping Com e Serv. em Refrigeração Ltda"/>
    <s v="Conserto emergencial do aparelho de ar condicionado do LAMFI. Marca CARRIER, Modelo 38C, Série 42XQD, 36.000 BTUs com 02 filtros e Nº Patrimônio 043.024634."/>
    <s v="Sim"/>
    <n v="980"/>
    <m/>
    <n v="980"/>
    <n v="0"/>
    <n v="3"/>
    <x v="2"/>
    <x v="8"/>
  </r>
  <r>
    <x v="40"/>
    <d v="2020-04-01T00:00:00"/>
    <n v="13698"/>
    <s v="ATA"/>
    <s v="Flacipel Remoções de Lixo Eirellli EPP"/>
    <s v="Locação de CAÇAMBA ESTACIONÁRIA PARA RESTOS VEGETAIS, CAPACIDADE DE 30 METROS CÚBICOS; Requisição: 169242/2020 - NE 1232517"/>
    <s v="Sim"/>
    <n v="2700"/>
    <m/>
    <n v="2700"/>
    <n v="0"/>
    <n v="4"/>
    <x v="7"/>
    <x v="8"/>
  </r>
  <r>
    <x v="40"/>
    <d v="2020-05-07T00:00:00"/>
    <n v="13732"/>
    <s v="ATA"/>
    <s v="Flacipel Remocoes de Lixo EIRELI - EPP"/>
    <s v="NE.01667793 - Ata Registro de Preço - serviços de locação de caçambas - RC 187364 - DC 72419."/>
    <s v="Sim"/>
    <n v="1350"/>
    <m/>
    <n v="1350"/>
    <n v="0"/>
    <n v="5"/>
    <x v="8"/>
    <x v="8"/>
  </r>
  <r>
    <x v="40"/>
    <d v="2020-05-19T00:00:00"/>
    <n v="13770"/>
    <s v="ATO-MP"/>
    <s v="Despesas Diversas"/>
    <s v="Guia de ajustes de despesas diversos"/>
    <s v="Sim"/>
    <n v="7898.82"/>
    <m/>
    <n v="7898.82"/>
    <n v="0"/>
    <n v="5"/>
    <x v="8"/>
    <x v="8"/>
  </r>
  <r>
    <x v="40"/>
    <d v="2020-05-29T00:00:00"/>
    <n v="13779"/>
    <s v="ATA"/>
    <s v="Desintec Serviços Técnicos Ltda"/>
    <s v="Serviço de manutenção e Limpeza de Caixas d'águas - DC 79367/2020 - Processo 2020.1.195.43.1 - ref. Pr. 09/2020"/>
    <s v="Sim"/>
    <n v="25026"/>
    <m/>
    <n v="25026"/>
    <n v="0"/>
    <n v="5"/>
    <x v="8"/>
    <x v="8"/>
  </r>
  <r>
    <x v="40"/>
    <d v="2020-06-02T00:00:00"/>
    <n v="13782"/>
    <s v="ATA"/>
    <s v="Elevadores Zenit Eireli"/>
    <s v="Reforço ref. Segundo Termo de Aditivo do contrato de manutenção de elevadores Exercício 2020 - NE 82414"/>
    <s v="Sim"/>
    <n v="3459.15"/>
    <m/>
    <n v="3459.15"/>
    <n v="0"/>
    <n v="6"/>
    <x v="3"/>
    <x v="8"/>
  </r>
  <r>
    <x v="40"/>
    <d v="2020-06-10T00:00:00"/>
    <n v="13798"/>
    <s v="ATA"/>
    <s v="Junior Poli Estudos"/>
    <s v="ANULADO NE 02131412/2020 - R$ 8300,00- SERVIÇO DE LEVANTAMENTO TOPOGRÁFICO - Processo: 20.1.00202.43.8 - DC 85162/2020"/>
    <s v="Sim"/>
    <n v="0"/>
    <m/>
    <n v="0"/>
    <n v="0"/>
    <n v="6"/>
    <x v="3"/>
    <x v="8"/>
  </r>
  <r>
    <x v="40"/>
    <d v="2020-06-17T00:00:00"/>
    <n v="13805"/>
    <s v="ATO-MP"/>
    <s v="Imperpluv Impermeabilizações Pintura e Reformas em"/>
    <s v="Impermeabilização de Átrio/Cobertura das Alas 2 e Central do Ed. Principal. DC 83500/2020 - NE 03903621/2020 - Processo:20.1.00200.43.5 - Complemento deste Empenho na GO 13804 - NE 03903613/2020."/>
    <s v="Sim"/>
    <n v="82487.95"/>
    <m/>
    <n v="82487.95"/>
    <n v="0"/>
    <n v="6"/>
    <x v="3"/>
    <x v="8"/>
  </r>
  <r>
    <x v="40"/>
    <d v="2020-06-19T00:00:00"/>
    <n v="13808"/>
    <s v="ATA"/>
    <s v="Flacipel Remocoes de Lixo EIRELI - EPP"/>
    <s v="NE.02301865 - Ata Registro de Preço - serviços de locação de caçambas - DC 87629."/>
    <s v="Sim"/>
    <n v="1350"/>
    <m/>
    <n v="1350"/>
    <n v="0"/>
    <n v="6"/>
    <x v="3"/>
    <x v="8"/>
  </r>
  <r>
    <x v="40"/>
    <d v="2020-06-19T00:00:00"/>
    <n v="13809"/>
    <s v="ATA"/>
    <s v="CTE Serviços e Transportes EIRELEI - EPP"/>
    <s v="NE.02302179 - Ata Registro de Preço - serviços de mudanças - DC 89990."/>
    <s v="Sim"/>
    <n v="2043.75"/>
    <m/>
    <n v="2043.75"/>
    <n v="0"/>
    <n v="6"/>
    <x v="3"/>
    <x v="8"/>
  </r>
  <r>
    <x v="40"/>
    <d v="2020-06-23T00:00:00"/>
    <n v="13811"/>
    <s v="ATA"/>
    <s v="Air Care do Brasil Ltda EPP"/>
    <s v="Manutenção de equipamento de ar condicionado da sala n° 106 do Edifício Hepic de n° de patrimônio: Modelo: Hitachi – Patrimônio: 043.016453 – 60.000 btu/h; Manutenção Preventiva emergencial, aparelho estava com super aquecimento devido sujeira no sistema."/>
    <s v="Sim"/>
    <n v="380"/>
    <m/>
    <n v="380"/>
    <n v="0"/>
    <n v="6"/>
    <x v="3"/>
    <x v="8"/>
  </r>
  <r>
    <x v="40"/>
    <d v="2020-06-23T00:00:00"/>
    <n v="13813"/>
    <s v="ATA"/>
    <s v="Thyssenkrupp Elevadores S/A"/>
    <s v="Reforço de empenho referente ao 1º Termo de Aditamento de contrato - NE 82457/2020"/>
    <s v="Sim"/>
    <n v="7516.83"/>
    <m/>
    <n v="7516.83"/>
    <n v="0"/>
    <n v="6"/>
    <x v="3"/>
    <x v="8"/>
  </r>
  <r>
    <x v="40"/>
    <d v="2020-06-29T00:00:00"/>
    <n v="13816"/>
    <s v="ATA"/>
    <s v="Eduardo Ureshino"/>
    <s v="Compra de tinta e rolo para pintura do abrigo de resíduos no valor de R$ 555,00; Compra de mangueira, suporte e acessórios para o abrigo de resíduos no valor de R$ 361,80; compra de acessórios para eletroduto para instalação de ponto de energia para o nobreak no valor de R$ 21,16."/>
    <s v="Sim"/>
    <n v="937.96"/>
    <m/>
    <n v="937.96"/>
    <n v="0"/>
    <n v="6"/>
    <x v="3"/>
    <x v="8"/>
  </r>
  <r>
    <x v="40"/>
    <d v="2020-07-03T00:00:00"/>
    <n v="13826"/>
    <s v="DIR"/>
    <s v="COMPANHIA PAULISTA DE OBRAS E SERVIÇO"/>
    <s v="Contratação de acesso ao boletim CPOS pertinente ao período de julho a novembro/2020. O Boletim CPOS é uma importante ferramenta de trabalho para o Setor de projetos, pois fornece os valores médios de serviços e insumos que são praticados no Estado de São Paulo, e é aceito para compor as prévias de preços das licitações."/>
    <s v="Sim"/>
    <n v="1000"/>
    <m/>
    <n v="1000"/>
    <n v="0"/>
    <n v="7"/>
    <x v="9"/>
    <x v="8"/>
  </r>
  <r>
    <x v="40"/>
    <d v="2020-07-09T00:00:00"/>
    <n v="13834"/>
    <s v="ATA"/>
    <s v="Karen Mendonça de Oliveira EIRELI - ME"/>
    <s v="NE.02506327 / 02506335 - fornecimento e instalações de peliculas de proteção de vidros - RC 38156 / 178101 - DC 92339."/>
    <s v="Sim"/>
    <n v="7722.8"/>
    <m/>
    <n v="7722.8"/>
    <n v="0"/>
    <n v="7"/>
    <x v="9"/>
    <x v="8"/>
  </r>
  <r>
    <x v="40"/>
    <d v="2020-07-15T00:00:00"/>
    <n v="13845"/>
    <s v="ATA"/>
    <s v="Casa Pedroso Materiais para Construção Ltda"/>
    <s v="Utilização imediata para trabalhos: Aquisição de 20 mascaras PFF2 com válvulas para utilização nos trabalhos de dedetização do Instituto de Física e uma trena para uso do setor de Infraestrutura."/>
    <s v="Sim"/>
    <n v="144.46"/>
    <m/>
    <n v="144.46"/>
    <n v="0"/>
    <n v="7"/>
    <x v="9"/>
    <x v="8"/>
  </r>
  <r>
    <x v="40"/>
    <d v="2020-07-20T00:00:00"/>
    <n v="13849"/>
    <s v="ATA"/>
    <s v="Eduardo Ureshino"/>
    <s v="Compra de cadeado para o abrigo de água próximo ao abrigo de resíduos, disjuntor SIEMENS, STECK para nobreak (FGE) R$ 178,60. Compra de registro de gaveta DECA com acabamento a ser utilizado na Ala I 1º andar, próximo a obra de reforma da FGE (Sonival) R$ 67,22."/>
    <s v="Sim"/>
    <n v="245.82"/>
    <m/>
    <n v="245.82"/>
    <n v="0"/>
    <n v="7"/>
    <x v="9"/>
    <x v="8"/>
  </r>
  <r>
    <x v="40"/>
    <d v="2020-07-21T00:00:00"/>
    <n v="13853"/>
    <s v="ATA"/>
    <s v="Adilson Batista Machado"/>
    <s v="Utilização emergencial para trabalhos de dedetização dos Edifícios do Instituto de Física. (07 unidades de óculos de segurança incolor)"/>
    <s v="Sim"/>
    <n v="73.430000000000007"/>
    <m/>
    <n v="73.430000000000007"/>
    <n v="0"/>
    <n v="7"/>
    <x v="9"/>
    <x v="8"/>
  </r>
  <r>
    <x v="40"/>
    <d v="2020-07-22T00:00:00"/>
    <n v="13858"/>
    <s v="ATA"/>
    <s v="Karen Mendonça de Oliveira Eireli"/>
    <s v="Fornecimento e instalação emergencial de dois vidros quebrados liso incolor de 4 mm. Um vidro no corredor do 3ª Pavimento do Edifício Principal Ala 1 (medindo: 800 mm x 1090 mm x 4 mm), defronte a escada e outro vidro próximo ao balcão da portaria do Edifício Basílio Jafet - Corredor (medindo: 625 mm x 475 mm x 4 mm)."/>
    <s v="Sim"/>
    <n v="387.6"/>
    <m/>
    <n v="387.6"/>
    <n v="0"/>
    <n v="7"/>
    <x v="9"/>
    <x v="8"/>
  </r>
  <r>
    <x v="40"/>
    <d v="2020-07-24T00:00:00"/>
    <n v="13877"/>
    <s v="ATA"/>
    <s v="Flacipel Remocoes de Lixo EIRELI - EPP"/>
    <s v="NE 02693704/2020 - Ata Registro de Preços - Serviço de locação de caçambas.2019/279116 - DC 101028/2020. Proc. 2020.1.00005.43.8"/>
    <s v="Sim"/>
    <n v="1350"/>
    <m/>
    <n v="1350"/>
    <n v="0"/>
    <n v="7"/>
    <x v="9"/>
    <x v="8"/>
  </r>
  <r>
    <x v="40"/>
    <d v="2020-07-27T00:00:00"/>
    <n v="13879"/>
    <s v="ATA"/>
    <s v="Metodo Limpeza e Controle de Pragas Ltda."/>
    <s v="NE.02703572 - Pregão - serviços de dedetização, desratização e descupinização - RC 42072 - DC 106291."/>
    <s v="Sim"/>
    <n v="2890"/>
    <m/>
    <n v="2890"/>
    <n v="0"/>
    <n v="7"/>
    <x v="9"/>
    <x v="8"/>
  </r>
  <r>
    <x v="40"/>
    <d v="2020-07-30T00:00:00"/>
    <n v="13881"/>
    <s v="ATA"/>
    <s v="Eduardo Ureshino"/>
    <s v="Compra de 04 lâmpadas 36W, UV-C, mais dois reatores 2x36W para experimento de desinfecção de salas de aula."/>
    <s v="Sim"/>
    <n v="1130"/>
    <m/>
    <n v="1130"/>
    <n v="0"/>
    <n v="7"/>
    <x v="9"/>
    <x v="8"/>
  </r>
  <r>
    <x v="40"/>
    <d v="2020-07-30T00:00:00"/>
    <n v="13882"/>
    <s v="ATA"/>
    <s v="ARTGRAN Brasil Ind. e Com. de Art. de cimento LTDA"/>
    <s v="Compra e instalação de 08 prateleiras de granilite para o abrigo de resíduos químicos."/>
    <s v="Sim"/>
    <n v="2018.64"/>
    <m/>
    <n v="2018.64"/>
    <n v="0"/>
    <n v="7"/>
    <x v="9"/>
    <x v="8"/>
  </r>
  <r>
    <x v="40"/>
    <d v="2020-07-30T00:00:00"/>
    <n v="13883"/>
    <s v="ATA"/>
    <s v="Flacipel Remoções de Lixo Eireli - EPP"/>
    <s v="NEE 02734753/2020 - Ata Registro de Preços - Serviços de locação de caçambas - DC 106410/2020. Proc. 2020.1.00005.43.8"/>
    <s v="Sim"/>
    <n v="2700"/>
    <m/>
    <n v="2700"/>
    <n v="0"/>
    <n v="7"/>
    <x v="9"/>
    <x v="8"/>
  </r>
  <r>
    <x v="40"/>
    <d v="2020-08-03T00:00:00"/>
    <n v="13891"/>
    <s v="ATA"/>
    <s v="AGS Comercio e Servs. Especializados EIRELI - EPP"/>
    <s v="NE.02753359 / 02753367 - Ata Registro de Preço - serviço de instalação de divisórias e compra de blocos de gesso - RC 253839 - DC 110191."/>
    <s v="Sim"/>
    <n v="3780"/>
    <m/>
    <n v="3780"/>
    <n v="0"/>
    <n v="8"/>
    <x v="10"/>
    <x v="8"/>
  </r>
  <r>
    <x v="40"/>
    <d v="2020-08-07T00:00:00"/>
    <n v="13900"/>
    <s v="ATO"/>
    <s v="SANFER SERVIÇOS DE INSTALAÇÕES ELÉTRICAS EIRELLI"/>
    <s v="Instalação de complementos metálicos em forma de tesouras para fixação de telhas no Espaço Mário Capello."/>
    <s v="Sim"/>
    <n v="3835"/>
    <m/>
    <n v="3835"/>
    <n v="0"/>
    <n v="8"/>
    <x v="10"/>
    <x v="8"/>
  </r>
  <r>
    <x v="40"/>
    <d v="2020-08-11T00:00:00"/>
    <n v="13904"/>
    <s v="ATO-JARD"/>
    <s v="Metaflora Sistemas Ambientais e Limpeza Industrial"/>
    <s v="Terceiro termo de aditivo do contrato de jardinagem"/>
    <s v="Sim"/>
    <n v="29578.42"/>
    <m/>
    <n v="29578.42"/>
    <n v="0"/>
    <n v="8"/>
    <x v="10"/>
    <x v="8"/>
  </r>
  <r>
    <x v="40"/>
    <d v="2020-08-11T00:00:00"/>
    <n v="13906"/>
    <s v="DIR"/>
    <s v="Elevadores Atlas Schindler S/A"/>
    <s v="Quarto termo de aditivo referente ao contrato de manutenção de elevadores."/>
    <s v="Sim"/>
    <n v="1413.73"/>
    <m/>
    <n v="1413.73"/>
    <n v="0"/>
    <n v="8"/>
    <x v="10"/>
    <x v="8"/>
  </r>
  <r>
    <x v="40"/>
    <d v="2020-08-18T00:00:00"/>
    <n v="13915"/>
    <s v="ATO-MP"/>
    <s v="Flacipel Remocoes de Lixo EIRELI - EPP"/>
    <s v="NE.02901978 - Ata Registro de Preço - locação de caçamba - RC 268321 - DC 117900."/>
    <s v="Sim"/>
    <n v="1350"/>
    <m/>
    <n v="1350"/>
    <n v="0"/>
    <n v="8"/>
    <x v="10"/>
    <x v="8"/>
  </r>
  <r>
    <x v="40"/>
    <d v="2020-08-24T00:00:00"/>
    <n v="13923"/>
    <s v="ATO-MP"/>
    <s v="CTE Serviços e Transportes EIRELEI EP"/>
    <s v="Serviço de carregamento de mudança - NE 3061639"/>
    <s v="Sim"/>
    <n v="1362.5"/>
    <m/>
    <n v="1362.5"/>
    <n v="0"/>
    <n v="8"/>
    <x v="10"/>
    <x v="8"/>
  </r>
  <r>
    <x v="40"/>
    <d v="2020-08-25T00:00:00"/>
    <n v="13928"/>
    <s v="ATA"/>
    <s v="Eduardo Ureshino"/>
    <s v="Compra de tubo de esgoto 150mm e luva também do mesmo diâmetro para o laboratório de Demostrações (R$103,80)"/>
    <s v="Sim"/>
    <n v="103.8"/>
    <m/>
    <n v="103.8"/>
    <n v="0"/>
    <n v="8"/>
    <x v="10"/>
    <x v="8"/>
  </r>
  <r>
    <x v="40"/>
    <d v="2020-08-26T00:00:00"/>
    <n v="13929"/>
    <s v="ATO-MP"/>
    <s v="Ductbusters Engenharia Ltda"/>
    <s v="Pregão - Manutenção e limpeza e desinfecção química dos dutos de troca de ar do Edifício Oscar Salla - RC 222526 - DC 121576 - NE 03497003 - Processo: 20.1.00244.43.2"/>
    <s v="Sim"/>
    <n v="47483.32"/>
    <m/>
    <n v="47483.32"/>
    <n v="0"/>
    <n v="8"/>
    <x v="10"/>
    <x v="8"/>
  </r>
  <r>
    <x v="40"/>
    <d v="2020-08-31T00:00:00"/>
    <n v="13936"/>
    <s v="ATO-MP"/>
    <s v="SCS Comercio e Construções LTDA ME"/>
    <s v="Serviço de troca de porta folha dupla, semi sólida, com visor e veneziana. Compra e serviço de instalação de bancada de granilite."/>
    <s v="Sim"/>
    <n v="4588.8999999999996"/>
    <m/>
    <n v="4588.8999999999996"/>
    <n v="0"/>
    <n v="8"/>
    <x v="10"/>
    <x v="8"/>
  </r>
  <r>
    <x v="40"/>
    <d v="2020-09-03T00:00:00"/>
    <n v="13957"/>
    <s v="ATO-MP"/>
    <s v="Flacipel Remocoes de Lixo EIRELI - EPP"/>
    <s v="NE.03150020 - Ata Registro de Preço - locação de caçamba para restos vegetais - RC 284548 - DC 125342."/>
    <s v="Sim"/>
    <n v="2700"/>
    <m/>
    <n v="2700"/>
    <n v="0"/>
    <n v="9"/>
    <x v="4"/>
    <x v="8"/>
  </r>
  <r>
    <x v="40"/>
    <d v="2020-09-11T00:00:00"/>
    <n v="13971"/>
    <s v="ATO-MP"/>
    <s v="Flacipel Remocoes de Lixo EIRELI - EPP"/>
    <s v="NE.03259196 - Ata Registro de Preço - locação de caçamba - RC 303135 - DC 132411."/>
    <s v="Sim"/>
    <n v="2700"/>
    <m/>
    <n v="2700"/>
    <n v="0"/>
    <n v="9"/>
    <x v="4"/>
    <x v="8"/>
  </r>
  <r>
    <x v="40"/>
    <d v="2020-09-29T00:00:00"/>
    <n v="14010"/>
    <s v="ATO-MP"/>
    <s v="Pedro Henrique Matos Costa Ribeiro"/>
    <s v="NE 03506207/202 - Manutenção de 02 aparelhos de ar condicionado locados na sala 3078: 01 condicionador de ar Springer split 30.000 BTUs, modelo 42MCB030515LS patrimônio número 043.012188 e 01 condicionador de ar Carrier piso/teto 36.000 BTUs, modelo Spece, patrimônio número 043.017612. 01 un Split Hi Wall Hitachi 24.000 Btu´s - Patrimônio: 043.014460 01 un Split Hi Wall Hitachi 24.000 Btu´s - Patrimônio: 043.014458 Responsável: 3061449 - Antonio Carlos Hernandes - Processo: 20.1.00276.43.1"/>
    <s v="Sim"/>
    <n v="970"/>
    <m/>
    <n v="970"/>
    <n v="0"/>
    <n v="9"/>
    <x v="4"/>
    <x v="8"/>
  </r>
  <r>
    <x v="40"/>
    <d v="2020-09-30T00:00:00"/>
    <n v="14014"/>
    <s v="ATO"/>
    <s v="Itopro Instalação e Manutenção de Ar Condicionado"/>
    <s v="SERVICO DE MANUTENCAO EM EQUIPAMENTO CONDICIONADOR DE AR - NE 03521346/2020 - Para DFMA - Contrapartida GO 14015 e GC 3189."/>
    <s v="Sim"/>
    <n v="500"/>
    <m/>
    <n v="500"/>
    <n v="0"/>
    <n v="9"/>
    <x v="4"/>
    <x v="8"/>
  </r>
  <r>
    <x v="40"/>
    <d v="2020-09-30T00:00:00"/>
    <n v="14016"/>
    <s v="ATO"/>
    <s v="Itopro Instalação e Manutenção de Ar Condicionado"/>
    <s v="SERVIÇO DE INSTALACAO/MONTAGEM EQUIPAMENTO CONDICIONADOR DE AR - NE 03521354/2020 - Para o DFAP - Contrapartida GO 14017 e GC 3190."/>
    <s v="Sim"/>
    <n v="1600"/>
    <m/>
    <n v="1600"/>
    <n v="0"/>
    <n v="9"/>
    <x v="4"/>
    <x v="8"/>
  </r>
  <r>
    <x v="40"/>
    <d v="2020-10-06T00:00:00"/>
    <n v="14028"/>
    <s v="ATA"/>
    <s v="Flacipel Remoções de Lixo Eireli - EPP"/>
    <s v="NEE 03579867/2020 - Ata Registro de Preços - Serviços de locação de caçambas - DC 144398/2020 - Reserva 03579760/2020 - Proc. 2020.1.00005.43.8"/>
    <s v="Sim"/>
    <n v="2700"/>
    <m/>
    <n v="2700"/>
    <n v="0"/>
    <n v="10"/>
    <x v="11"/>
    <x v="8"/>
  </r>
  <r>
    <x v="40"/>
    <d v="2020-10-08T00:00:00"/>
    <n v="14032"/>
    <s v="ATO"/>
    <s v="ITOPRO Instalacao e Manutencao de Ar Condicionado"/>
    <s v="NE.03601498 - Conserto de aparelho de ar condicionado da sala do Prof. Ricardo Galvão - RC 123374 - DC 150215."/>
    <s v="Sim"/>
    <n v="998"/>
    <m/>
    <n v="998"/>
    <n v="0"/>
    <n v="10"/>
    <x v="11"/>
    <x v="8"/>
  </r>
  <r>
    <x v="40"/>
    <d v="2020-10-08T00:00:00"/>
    <n v="14037"/>
    <s v="ATO"/>
    <s v="Bultec TECNOLOGIA DE INFORMACAO LTDA"/>
    <s v="Aquisição de lâmpadas"/>
    <s v="Sim"/>
    <n v="7972"/>
    <m/>
    <n v="7972"/>
    <n v="0"/>
    <n v="10"/>
    <x v="11"/>
    <x v="8"/>
  </r>
  <r>
    <x v="40"/>
    <d v="2020-10-09T00:00:00"/>
    <n v="14040"/>
    <s v="ATO-MP"/>
    <s v="Flacipel Remocoes de Lixo EIRELI - EPP"/>
    <s v="NE.03619419 - Ata Registro de Preço - locação de caçamba - RC 335290 - DC 149896."/>
    <s v="Sim"/>
    <n v="750"/>
    <m/>
    <n v="750"/>
    <n v="0"/>
    <n v="10"/>
    <x v="11"/>
    <x v="8"/>
  </r>
  <r>
    <x v="40"/>
    <d v="2020-10-13T00:00:00"/>
    <n v="14048"/>
    <s v="ATO-JARD"/>
    <s v="Brauna Projetos e Paisagismo Eireli - ME"/>
    <s v="Projeto paisagístico para compensação de extração de 07 espécimes arbóreos (ficus elastica) do calçadão do Instituto de Física - Projeto: 20.1.00290.43.4 - NE 03636666/2020"/>
    <s v="Sim"/>
    <n v="8500"/>
    <m/>
    <n v="8500"/>
    <n v="0"/>
    <n v="10"/>
    <x v="11"/>
    <x v="8"/>
  </r>
  <r>
    <x v="40"/>
    <d v="2020-10-13T00:00:00"/>
    <n v="14058"/>
    <s v="ATA"/>
    <s v="Flacipel Remoções de Lixo Eireli - EPP"/>
    <s v="NEE 03636119/2020 - Ata Registro de Preços - Serviços de locação de caçambas - DC 152609/2020 - Reserva 3635970/2020 - Proc. 2020.1.00005.43.8"/>
    <s v="Sim"/>
    <n v="2700"/>
    <m/>
    <n v="2700"/>
    <n v="0"/>
    <n v="10"/>
    <x v="11"/>
    <x v="8"/>
  </r>
  <r>
    <x v="40"/>
    <d v="2020-10-21T00:00:00"/>
    <n v="14093"/>
    <s v="ATO"/>
    <s v="Nelson Galina"/>
    <s v="Levantamento planialtimétrico cadastral da área ocupada pelo Instituto de Física. Características: TOPOGRAFICO PLANIALTIMETRICO - Processo: 20.1.00289.43.6 - NE 03872297/2020."/>
    <s v="Sim"/>
    <n v="7600"/>
    <m/>
    <n v="7600"/>
    <n v="0"/>
    <n v="10"/>
    <x v="11"/>
    <x v="8"/>
  </r>
  <r>
    <x v="40"/>
    <d v="2020-10-22T00:00:00"/>
    <n v="14094"/>
    <s v="ATO-MP"/>
    <s v="Eduardo Ureshino"/>
    <s v="Compra de 10 elementos filtrante para o purificador Libell (piso) no valor total de R$ 440,00. Compra de registro de esfera em PVC, 40mm para conter vazamento do reservatório do LINAC R$ 21,90."/>
    <s v="Sim"/>
    <n v="461.9"/>
    <m/>
    <n v="461.9"/>
    <n v="0"/>
    <n v="10"/>
    <x v="11"/>
    <x v="8"/>
  </r>
  <r>
    <x v="40"/>
    <d v="2020-10-26T00:00:00"/>
    <n v="14105"/>
    <s v="ATO-MP"/>
    <s v="Madegramas Paisagismo Ltda."/>
    <s v="NE.03907503 - serviços de podas de árvores - RC 355909 - DC 165581."/>
    <s v="Sim"/>
    <n v="15950"/>
    <m/>
    <n v="15950"/>
    <n v="0"/>
    <n v="10"/>
    <x v="11"/>
    <x v="8"/>
  </r>
  <r>
    <x v="40"/>
    <d v="2020-10-29T00:00:00"/>
    <n v="14097"/>
    <s v="ATO"/>
    <s v="Pedro Henrique Matos Costa Ribeiro - Thermontime"/>
    <s v="Manutenção emergencial de equipamento de Ar Condicionado da sala n° 3078 do Departamento de Física Matemática do Edifício Principal Ala Central do 3ª Pavimento. Troca de um capacitor da Condensadora do Ar Condicionado de n° de Patrimônio: 043.017612 - Carrier Spence 36000 BTUs/frio."/>
    <s v="Sim"/>
    <n v="180"/>
    <m/>
    <n v="180"/>
    <n v="0"/>
    <n v="10"/>
    <x v="11"/>
    <x v="8"/>
  </r>
  <r>
    <x v="40"/>
    <d v="2020-10-29T00:00:00"/>
    <n v="14098"/>
    <s v="ATO"/>
    <s v="Pedro Henrique Matos Costa Ribeiro - Thermontime"/>
    <s v="Manutenção emergencial de equipamento de Ar Condicionado da sala n° 3078 do Departamento de Física Matemática do Edifício Principal Ala Central do 3ª Pavimento. Troca da hélice da Condensadora do Ar Condicionado de n° de Patrimônio: 043.017612 - Carrier Spence 36000 BTUs/frio."/>
    <s v="Sim"/>
    <n v="345"/>
    <m/>
    <n v="345"/>
    <n v="0"/>
    <n v="10"/>
    <x v="11"/>
    <x v="8"/>
  </r>
  <r>
    <x v="40"/>
    <d v="2020-10-29T00:00:00"/>
    <n v="14113"/>
    <s v="ATO"/>
    <s v="Serralheria Marquelon Ltda"/>
    <s v="Serviço de serralheria - DC 171336/2020 - 03965392/2020 e 03965406/2020 - Processo: 20.1.00306.43.8"/>
    <s v="Sim"/>
    <n v="15915"/>
    <m/>
    <n v="15915"/>
    <n v="0"/>
    <n v="10"/>
    <x v="11"/>
    <x v="8"/>
  </r>
  <r>
    <x v="40"/>
    <d v="2020-11-03T00:00:00"/>
    <n v="14118"/>
    <s v="ATO-MP"/>
    <s v="ALGV Com. Eletr. e Serv. ADm. Ltda - ME"/>
    <s v="NE.03987868 - contratação de serviço de mudança por dispensa de licitação - RC 359092 - DC 169609."/>
    <s v="Sim"/>
    <n v="3699.99"/>
    <m/>
    <n v="3699.99"/>
    <n v="0"/>
    <n v="11"/>
    <x v="6"/>
    <x v="8"/>
  </r>
  <r>
    <x v="40"/>
    <d v="2020-11-06T00:00:00"/>
    <n v="14144"/>
    <s v="FNC"/>
    <s v="HORIBA INSTRUMENTS BRASIL LTDA"/>
    <s v="NE.04060180 - Serviço de manutenção espectrofluorímetro - DC 176001/2020 - Professor Chubaci Contrapartida GO 14145 e GC 3219"/>
    <s v="Sim"/>
    <n v="2700"/>
    <m/>
    <n v="2700"/>
    <n v="0"/>
    <n v="11"/>
    <x v="6"/>
    <x v="8"/>
  </r>
  <r>
    <x v="40"/>
    <d v="2020-11-06T00:00:00"/>
    <n v="14146"/>
    <s v="FNC"/>
    <s v="Edwards Vaccum"/>
    <s v="NE.04059972 / 04059980 - Serviço de manutenção de bomba de vácuo tipo scroll XDS35l com substituição dos acessórios de vedação e passagem de ar (bellows). - Prof. Chubaci - Troca de verba com RI - GO 14147 e GC 3220"/>
    <s v="Sim"/>
    <n v="17200"/>
    <m/>
    <n v="17200"/>
    <n v="0"/>
    <n v="11"/>
    <x v="6"/>
    <x v="8"/>
  </r>
  <r>
    <x v="40"/>
    <d v="2020-11-12T00:00:00"/>
    <n v="14148"/>
    <s v="ATO-MP"/>
    <s v="Eduardo Ureshino"/>
    <s v="Compra de plug 1/2&quot; e 3/4&quot; para uso geral, 02 disjuntores Steck 20A para ligação de ar condicionado 224A e 228B BJF e filtro de água AP 200 para Oficina Central R$ 195,70."/>
    <s v="Sim"/>
    <n v="195.7"/>
    <m/>
    <n v="195.7"/>
    <n v="0"/>
    <n v="11"/>
    <x v="6"/>
    <x v="8"/>
  </r>
  <r>
    <x v="40"/>
    <d v="2020-11-12T00:00:00"/>
    <n v="14149"/>
    <s v="ATO-MP"/>
    <s v="Alfredo Giorgio Scatena LTDA - ME"/>
    <s v="Conserto de 03 bombas de recalque da Ala I"/>
    <s v="Sim"/>
    <n v="2910"/>
    <m/>
    <n v="2910"/>
    <n v="0"/>
    <n v="11"/>
    <x v="6"/>
    <x v="8"/>
  </r>
  <r>
    <x v="40"/>
    <d v="2020-12-03T00:00:00"/>
    <n v="14193"/>
    <s v="ATO"/>
    <s v="Eduardo Ureshino"/>
    <s v="Compra de calhas, acessórios e lonas para reparo emergencial a ser utilizado na lajes em reforma do EP (R$ 1.093,20) Compra de lubrificante para fios, escova de aço e alicate corta chapa utilizado no telhado do AVC (R$ 95,77) Compra de chapa galvanizado para o telhado do AVC (R$ 80,00)"/>
    <s v="Sim"/>
    <n v="1268.97"/>
    <m/>
    <n v="1268.97"/>
    <n v="0"/>
    <n v="12"/>
    <x v="5"/>
    <x v="8"/>
  </r>
  <r>
    <x v="40"/>
    <d v="2020-12-03T00:00:00"/>
    <n v="14194"/>
    <s v="ATO"/>
    <s v="Eduardo Ureshino"/>
    <s v="Compra de parafusos para bucha 6mm e 8mm para ser utilizado na calhas da reforma de lajes do EP"/>
    <s v="Sim"/>
    <n v="143"/>
    <m/>
    <n v="143"/>
    <n v="0"/>
    <n v="12"/>
    <x v="5"/>
    <x v="8"/>
  </r>
  <r>
    <x v="40"/>
    <d v="2020-12-03T00:00:00"/>
    <n v="14196"/>
    <s v="ATO"/>
    <s v="Eduardo Ureshino"/>
    <s v="Compra de mais calhas e acessórios para a laje em reforma do EP"/>
    <s v="Sim"/>
    <n v="686.7"/>
    <m/>
    <n v="686.7"/>
    <n v="0"/>
    <n v="12"/>
    <x v="5"/>
    <x v="8"/>
  </r>
  <r>
    <x v="40"/>
    <d v="2020-12-04T00:00:00"/>
    <n v="14200"/>
    <s v="ATO-MP"/>
    <s v="AGS Comercio e Servs. Especializados EIRELI - EPP"/>
    <s v="NE.04440609 / 04440617 - Instalação e aquisição de divisória no Laboratório de Demonstrações - RC 387509 - DC 185850."/>
    <s v="Sim"/>
    <n v="2587.6799999999998"/>
    <m/>
    <n v="2587.6799999999998"/>
    <n v="0"/>
    <n v="12"/>
    <x v="5"/>
    <x v="8"/>
  </r>
  <r>
    <x v="40"/>
    <d v="2020-12-08T00:00:00"/>
    <n v="14203"/>
    <s v="ATO-MP"/>
    <s v="ALGV Com. Eletr. e Serv. ADm. Ltda - ME"/>
    <s v="NE.04461312 - serviços de mudanças - RC 374504 - DC 185370."/>
    <s v="Sim"/>
    <n v="3699.99"/>
    <m/>
    <n v="3699.99"/>
    <n v="0"/>
    <n v="12"/>
    <x v="5"/>
    <x v="8"/>
  </r>
  <r>
    <x v="40"/>
    <d v="2020-12-14T00:00:00"/>
    <n v="14215"/>
    <s v="ATO"/>
    <s v="Alexandre Burmas"/>
    <s v="Fornecimento e Instalação de porta com medidas de 0,90 metros de largura por 2.10 metros de altura, com fechadura externa e dobradiças para parede de Drywall do Laboratório de Demostração do Edifício Principal Ala Central do 1 ª pavimento."/>
    <s v="Sim"/>
    <n v="580"/>
    <m/>
    <n v="580"/>
    <n v="0"/>
    <n v="12"/>
    <x v="5"/>
    <x v="8"/>
  </r>
  <r>
    <x v="40"/>
    <d v="2020-12-17T00:00:00"/>
    <n v="14218"/>
    <s v="ATO"/>
    <s v="Eduardo Ureshino"/>
    <s v="Compra de lona plástica para cobrir os móveis e equipamento do Demostrações / Didático R$ 259,80 (dois rolos) Compra de caixa de passagem (24) e serra copo (1) para utilização na infraestrutura das câmeras instaladas (Oscar Sala / LINAC / AVC) R$ 345,86 Compra de filtro de água para o SAMPA (2), Mario Schenberg (1) e (1) para teste R$ 300,00"/>
    <s v="Sim"/>
    <n v="905.66"/>
    <m/>
    <n v="905.66"/>
    <n v="0"/>
    <n v="12"/>
    <x v="5"/>
    <x v="8"/>
  </r>
  <r>
    <x v="40"/>
    <d v="2020-12-21T00:00:00"/>
    <n v="14222"/>
    <s v="ATO"/>
    <s v="Eduardo Ureshino"/>
    <s v="Compra de material 01 assento sanitário (Bloco de Serviços PNE 2º andar), massa pronta pra chumbar telha do Oscar Sala (R$ 119,39) Compra de 01 lona 04 cintas de amarras e kit cintas para amarrar a lona (R$ 329,40)"/>
    <s v="Sim"/>
    <n v="448.79"/>
    <m/>
    <n v="448.79"/>
    <n v="0"/>
    <n v="12"/>
    <x v="5"/>
    <x v="8"/>
  </r>
  <r>
    <x v="40"/>
    <d v="2020-12-23T00:00:00"/>
    <n v="14229"/>
    <s v="ATO"/>
    <s v="Eduardo Ureshino"/>
    <s v="Instalação de arame farpado na criogenia, devido a tentativa de invasão."/>
    <s v="Sim"/>
    <n v="770"/>
    <m/>
    <n v="770"/>
    <n v="0"/>
    <n v="12"/>
    <x v="5"/>
    <x v="8"/>
  </r>
  <r>
    <x v="41"/>
    <d v="2020-01-15T00:00:00"/>
    <n v="13278"/>
    <s v="FAP"/>
    <s v="Antonio Marcos Batista"/>
    <s v="Auxilio a professor visitante pesquisador - ref. Janeiro a Julho/2020 (bolsa mensal R$12.912,64) - Remanejamento N° 2020 50003623."/>
    <s v="Sim"/>
    <n v="90388.479999999996"/>
    <m/>
    <n v="90388.479999999996"/>
    <n v="0"/>
    <n v="1"/>
    <x v="0"/>
    <x v="1"/>
  </r>
  <r>
    <x v="42"/>
    <d v="2020-03-09T00:00:00"/>
    <n v="13630"/>
    <s v="FEP"/>
    <s v="Crystal Viagens e Turismo Ltda"/>
    <s v="Pagamento de passagem aérea para o Professor Antonio Augusto Passos Videira para realização de seminários - Fatura 813"/>
    <s v="Sim"/>
    <n v="743.89"/>
    <m/>
    <n v="743.89"/>
    <n v="0"/>
    <n v="3"/>
    <x v="2"/>
    <x v="1"/>
  </r>
  <r>
    <x v="42"/>
    <d v="2020-07-14T00:00:00"/>
    <n v="13839"/>
    <s v="FEP"/>
    <s v="Monitores Bolsistas"/>
    <s v="Monitores Bolsistas - Reforço Empenho do Diretor - GC 3152"/>
    <s v="Sim"/>
    <n v="2400"/>
    <m/>
    <n v="2400"/>
    <n v="0"/>
    <n v="7"/>
    <x v="9"/>
    <x v="1"/>
  </r>
  <r>
    <x v="43"/>
    <d v="2020-01-27T00:00:00"/>
    <n v="13351"/>
    <s v="FAP"/>
    <s v="Fernando Goncalves Morais"/>
    <s v="Pgto Diária N° 201900160 - Destino: Manaus/AM-Brasil Convênio: 0 Saida Prevista: 08/12/2019 - 09:00 Término Prevista: 14/12/2019 - 15:00 Diárias Nacionais: Completas: 6 - Simples: 0 - Finalidade da Diária: Instalação de novos equipamentos e manutenção preventiva na estação remota de medidas atmosféricas do IFUSP na Amazônia."/>
    <s v="Sim"/>
    <n v="2387.6999999999998"/>
    <m/>
    <n v="2387.6999999999998"/>
    <n v="0"/>
    <n v="1"/>
    <x v="0"/>
    <x v="0"/>
  </r>
  <r>
    <x v="43"/>
    <d v="2020-03-20T00:00:00"/>
    <n v="13682"/>
    <s v="FAP"/>
    <s v="Fernando Goncalves Morais"/>
    <s v="Pgto Diária N° 202000030 - Destino: La Paz/-Bolívia Convênio: 0 Saida Prevista: 04/02/2020 - 00:01 Término Prevista: 08/02/2020 - 23:59 Diárias Internacionais: 5 - Finalidade da Diária Ir à estação Chacaltaya, Bolívia de 3 a 8 de fevereiro de 2020 para Calibrar o Instrumento do IFUSP, Aerosol Chemical Speciator Monitor (ACSM, Aerodyne Res. Inc.,). Complemento do valor nas GOs 13683 e 13684 - Valor total = R$ 6.223,88"/>
    <s v="Sim"/>
    <n v="5603.78"/>
    <m/>
    <n v="5603.78"/>
    <n v="0"/>
    <n v="3"/>
    <x v="2"/>
    <x v="0"/>
  </r>
  <r>
    <x v="44"/>
    <d v="2020-02-07T00:00:00"/>
    <n v="13431"/>
    <s v="DIR"/>
    <s v="SIBI"/>
    <s v="Devolução saldo remanescente Ref.: 2019040331000457 / DGPJ::* Gerência - referente ao Programa de Preservação de Materiais Bibliográficos da USP 2019. REMANEJAMENTO 50099868 / 2020"/>
    <s v="Sim"/>
    <n v="368"/>
    <m/>
    <n v="368"/>
    <n v="0"/>
    <n v="2"/>
    <x v="1"/>
    <x v="9"/>
  </r>
  <r>
    <x v="44"/>
    <d v="2020-02-21T00:00:00"/>
    <n v="13536"/>
    <s v="SBI"/>
    <s v="Sistema Integrado de Bibliotecas"/>
    <s v="Grupo 131 - Aquisição de Livros e Outros Materiais Não Periódicos - Remanejamento N° 2020 50141287 - Referente ao saldo remanescente do Programa de Aquisição de Livros 2019 - DEVOLUÇÃO DO SALDO - IF [Ticket#2020021831000537]"/>
    <s v="Sim"/>
    <n v="108.33"/>
    <m/>
    <n v="108.33"/>
    <n v="0"/>
    <n v="2"/>
    <x v="1"/>
    <x v="9"/>
  </r>
  <r>
    <x v="44"/>
    <d v="2020-03-10T00:00:00"/>
    <n v="13578"/>
    <s v="DIR-SBI"/>
    <s v="(ECT) Empresa Brasileira de Correios e Telégrafos"/>
    <s v="Envio de livro, Silva Clarence W de vibration damping control, and design, Unicamp Faculdade de tecnologia de Limeira Biblioteca FT/CTL. Rua Paschoal Marmo, 1888 - Caixa Postal 456 Jardim Nova Italia - Limeira -SP Cep: 13484-332 - (Nº.Objeto:OD667005981br)"/>
    <s v="Sim"/>
    <n v="14.08"/>
    <m/>
    <n v="14.08"/>
    <n v="0"/>
    <n v="3"/>
    <x v="2"/>
    <x v="9"/>
  </r>
  <r>
    <x v="44"/>
    <d v="2020-08-03T00:00:00"/>
    <n v="13889"/>
    <s v="DIR-SBI"/>
    <s v="WTEC Moveis e Eqtos. Tecnicos Ltda."/>
    <s v="NE.02751909 - Aquisição de 04 carrinhos para transporte de livros e acervo bibliográfico - RC 233897 - DC 99236."/>
    <s v="Sim"/>
    <n v="3932"/>
    <m/>
    <n v="3932"/>
    <n v="0"/>
    <n v="8"/>
    <x v="10"/>
    <x v="9"/>
  </r>
  <r>
    <x v="44"/>
    <d v="2020-08-03T00:00:00"/>
    <n v="13890"/>
    <s v="DIR-SBI"/>
    <s v="Encadernadora Pinheiro Ltda - EPP"/>
    <s v="NE.02752441 - Encadernação de material bibliográfico com Verba do Programa de Preservação e Conservação do Acervo 2020 - RC 242683 - DC 104850."/>
    <s v="Sim"/>
    <n v="6300"/>
    <m/>
    <n v="6300"/>
    <n v="0"/>
    <n v="8"/>
    <x v="10"/>
    <x v="9"/>
  </r>
  <r>
    <x v="44"/>
    <d v="2020-08-10T00:00:00"/>
    <n v="13902"/>
    <s v="DIR-SBI"/>
    <s v="Led Encadernadora Comércio e Serviços Ltda - ME"/>
    <s v="Aquisição Jaleco Tradicional para uso na Oficina de Conservação Grupo 173 - Preservação e Conservação de Materiais Bibliográficos 2020, referente sua Compra 104809/2020 - - Remanejamento 50298267 / 2020 - NE 2813009 / 2020"/>
    <s v="Sim"/>
    <n v="752"/>
    <m/>
    <n v="752"/>
    <n v="0"/>
    <n v="8"/>
    <x v="10"/>
    <x v="9"/>
  </r>
  <r>
    <x v="45"/>
    <d v="2020-11-30T00:00:00"/>
    <n v="14186"/>
    <s v="DIR"/>
    <s v="Net |enterprise Eletrica e Informática Ltda-me"/>
    <s v="Transformador Trifásico - Manutenção do transformador de meia tensão do edifício TOKAMAK - DC 183636/2020. Processo: 20.1.00328.43.1 - NE 04381351/2020."/>
    <s v="Sim"/>
    <n v="30900"/>
    <m/>
    <n v="30900"/>
    <n v="0"/>
    <n v="11"/>
    <x v="6"/>
    <x v="10"/>
  </r>
  <r>
    <x v="45"/>
    <d v="2020-12-02T00:00:00"/>
    <n v="14197"/>
    <s v="ATO"/>
    <s v="Superintendência do Espaço Físico"/>
    <s v="Remanejamento N° 2020 50435507 - Devolução de saldo não utilizado referente ao Remanejamento 50197489 / 2017 - REP(PLANO OBRAS 2017)IF - P/atender a cobertura do Edif. Alessandro Volta - Bloco A"/>
    <s v="Sim"/>
    <n v="26975.59"/>
    <m/>
    <n v="26975.59"/>
    <n v="0"/>
    <n v="12"/>
    <x v="5"/>
    <x v="10"/>
  </r>
  <r>
    <x v="45"/>
    <d v="2020-12-02T00:00:00"/>
    <n v="14198"/>
    <s v="ATO"/>
    <s v="Superintendência do Espaço Físico"/>
    <s v="Remanejamento N° 2020 50435523 - Referente ao saldo remanescente do Remanejamento 50428020 / 2020 - Apoio para conserto urgente de um transformador 13800x380 que alimenta o Prédio do Tokamak no Instituto de Física da USP"/>
    <s v="Sim"/>
    <n v="15700"/>
    <m/>
    <n v="15700"/>
    <n v="0"/>
    <n v="12"/>
    <x v="5"/>
    <x v="10"/>
  </r>
  <r>
    <x v="46"/>
    <d v="2020-01-24T00:00:00"/>
    <n v="13327"/>
    <s v="AAA-CPG-I"/>
    <s v="Crystal Viagens Turismo e Eventos Ltda - ME"/>
    <s v="Contrato de Agenciamento de Passagens Aéreas Nacionais (NEE 284491/2020 - R$ 1.194,32) e Internacionais (NEE 284602/2020 R$ 3.500,00) - Exercício 2020 (Período Janeiro a Julho). Em 12/02/2020 Nacionais (NEE 499420/2020 - R$ 13.652,91) Processo 19.1.755.43.5"/>
    <s v="Sim"/>
    <n v="18347.23"/>
    <m/>
    <n v="18347.23"/>
    <n v="0"/>
    <n v="1"/>
    <x v="0"/>
    <x v="7"/>
  </r>
  <r>
    <x v="46"/>
    <d v="2020-02-17T00:00:00"/>
    <n v="13500"/>
    <s v="AAA-CPG-I"/>
    <s v="Professor(a) Visitante - CPGI"/>
    <s v="Pagamento de banca a professores(as) visitantes, Maurício Urban Kleinke (UNICAMP) e Ivanildo Amaro de Araújo (UERJ). Participação na comissão julgadora de defesa de tese de doutorado do(a) aluno(a) Fernando Augusto Silva em 12/02/2020. CAPES/PROAP/2015 Notas de Empenho - 396087/2020 (R$ 320,00) 396133/2020 (R$ 320,00) - PROC. 19.1.1042.43.2"/>
    <s v="Sim"/>
    <n v="640"/>
    <m/>
    <n v="640"/>
    <n v="0"/>
    <n v="2"/>
    <x v="1"/>
    <x v="7"/>
  </r>
  <r>
    <x v="46"/>
    <d v="2020-02-17T00:00:00"/>
    <n v="13501"/>
    <s v="AAA-CPG-I"/>
    <s v="Professores(as) Visitantes Estrangeiros - CPGI"/>
    <s v="Pagamento de Auxílio Diário a professor(a) visitante estrangeiro, Agustín Adúriz-Bravo (Universidade de Buenos Aires) Argentina. Ministrar a disciplina &quot;ECF5801 - Fundamentos Epistemológicos do Ensino de Ciências&quot;, no período de 02 a 13/03/2020. CAPES/PROAP/2015 NE - 509515/2020 - PROC. 20.1.065.43.0"/>
    <s v="Sim"/>
    <n v="4509.4399999999996"/>
    <m/>
    <n v="4509.4399999999996"/>
    <n v="0"/>
    <n v="2"/>
    <x v="1"/>
    <x v="7"/>
  </r>
  <r>
    <x v="46"/>
    <d v="2020-03-06T00:00:00"/>
    <n v="13588"/>
    <s v="AAA-CPG-I"/>
    <s v="Professor(a) Visitante - CPGI"/>
    <s v="Pagamento de banca a professor(a) visitante, Renato Eugênio da Silva Diniz (UNESP- BOTUCATU). Participação na comissão julgadora de defesa de tese de doutorado do(a) aluno(a), Gabriel de Moura Silva em 12/03/2020. CAPES/PROAP/2015 NE - 847283/2020 - PROC. 19.1.1039.43.1"/>
    <s v="Sim"/>
    <n v="320"/>
    <m/>
    <n v="320"/>
    <n v="0"/>
    <n v="3"/>
    <x v="2"/>
    <x v="7"/>
  </r>
  <r>
    <x v="46"/>
    <d v="2020-03-06T00:00:00"/>
    <n v="13587"/>
    <s v="AAA-CPG-I"/>
    <s v="Professor(a) Visitante - CPGI"/>
    <s v="Pagamento de banca a professor(a) visitante, Jessica Norberto Rocha (CECIERJ). Participação na comissão julgadora de defesa da dissertação de mestrado do(a) aluno(a), Bianca Hipólito de Oliveira em 19/03/2020. CAPES/PROAP/2015 NE - 847267/2020 - PROC. 19.1.1032.43.7"/>
    <s v="Sim"/>
    <n v="320"/>
    <m/>
    <n v="320"/>
    <n v="0"/>
    <n v="3"/>
    <x v="2"/>
    <x v="7"/>
  </r>
  <r>
    <x v="46"/>
    <d v="2020-10-01T00:00:00"/>
    <n v="14019"/>
    <s v="AAA-CPG-I"/>
    <s v="FLT ASSESSORIA EM TURISMO LTDA"/>
    <s v="Contrato de passagem aérea"/>
    <s v="Sim"/>
    <n v="0"/>
    <m/>
    <n v="0"/>
    <n v="0"/>
    <n v="10"/>
    <x v="11"/>
    <x v="7"/>
  </r>
  <r>
    <x v="46"/>
    <d v="2020-11-16T00:00:00"/>
    <n v="14163"/>
    <s v="AAA-CPG-I"/>
    <s v="Aluno(a) da CPGI"/>
    <s v="Auxílio Diário (Aluno), Matheus Marques Ribeiro. Participar do VII Seminário Ibero-americano CTS (0nline), a ser realizado de 19 a 21/11/2020 em Valência-Espanha. CAPES/PROAP/2015 - SICONV 817757. Proc. 20.1.319.43.2"/>
    <s v="Sim"/>
    <n v="568.12"/>
    <m/>
    <n v="568.12"/>
    <n v="0"/>
    <n v="11"/>
    <x v="6"/>
    <x v="7"/>
  </r>
  <r>
    <x v="47"/>
    <d v="2020-02-03T00:00:00"/>
    <n v="13389"/>
    <s v="FMT"/>
    <s v="Compacta Comércio e Serviços Ltda."/>
    <s v="NEE 00355615/2020 - Compra de microcomputador (01 unidade) - Ata de Registro de Preços 2019/248040 - RC 38733/2020 - DC 12378/2020 - Reserva 353914/2020 - Proc. 20.1.24.43.2"/>
    <s v="Sim"/>
    <n v="4940"/>
    <m/>
    <n v="4940"/>
    <n v="0"/>
    <n v="2"/>
    <x v="1"/>
    <x v="0"/>
  </r>
  <r>
    <x v="48"/>
    <d v="2020-02-05T00:00:00"/>
    <n v="13413"/>
    <s v="FMT"/>
    <s v="Sistécnica Com Imp e Exp Equip Suprimentos Informá"/>
    <s v="Câmara digital de ação, portátil, para cobertura de vídeos e fotoesféricos em 360 graus - Grupo Orçamentário 057 - Projetos Especiais - Projeto MARIIAS: Edital 8 - Empreendedorismo Social / PRCEU-USP - NE 055234/2020 - Processo: 282320"/>
    <s v="Sim"/>
    <n v="2250.27"/>
    <m/>
    <n v="2250.27"/>
    <n v="0"/>
    <n v="2"/>
    <x v="1"/>
    <x v="1"/>
  </r>
  <r>
    <x v="48"/>
    <d v="2020-02-05T00:00:00"/>
    <n v="13415"/>
    <s v="FMT"/>
    <s v="Monitores Bolsistas"/>
    <s v="Monitores Bolsistas do projeto de iniciação cientifica - NE 400211/2020 - Grupo 057 Projetos Especiais"/>
    <s v="Sim"/>
    <n v="2640"/>
    <m/>
    <n v="2640"/>
    <n v="0"/>
    <n v="2"/>
    <x v="1"/>
    <x v="1"/>
  </r>
  <r>
    <x v="48"/>
    <d v="2020-02-28T00:00:00"/>
    <n v="13546"/>
    <s v="FMT"/>
    <s v="Monitores Bolsistas"/>
    <s v="Reforço da NE 400211/2020 - Monitores Bolsistas do projeto de iniciação cientifica - Grupo 057 Projetos Especiais - Referente de Fevereiro a Abril 2020."/>
    <s v="Sim"/>
    <n v="1440"/>
    <m/>
    <n v="1440"/>
    <n v="0"/>
    <n v="2"/>
    <x v="1"/>
    <x v="1"/>
  </r>
  <r>
    <x v="48"/>
    <d v="2020-03-02T00:00:00"/>
    <n v="13552"/>
    <s v="FMT"/>
    <s v="Transposição interna"/>
    <s v="REMANEJAMENTO 50155067 / 2020 - Ressarcimento de grupo orçamentário, em razão de pagamento de três bolsas de monitoria que atuaram no projeto do edital de &quot;Apoio a Projetos que Façam Uso de Sistemas Digitais Inteligentes&quot; (fale conosco 197108). Grupo 43.057 - dentro deste projeto 01/07/2049 a 30/04/2020. Devido a Devolução da Economia Orçamentária ter ocorrido no dia 30/01/2020, não foi possível pagar com o recurso recebido 3 monitores do projeto que trabalharam no mês de Janeiro de 2020, por este motivo o Diretor pagou com recursos do Orçamento do Grupo Básico 43.000 essa despesa. GC 3110"/>
    <s v="Sim"/>
    <n v="1200"/>
    <m/>
    <n v="1200"/>
    <n v="0"/>
    <n v="3"/>
    <x v="2"/>
    <x v="1"/>
  </r>
  <r>
    <x v="48"/>
    <d v="2020-03-23T00:00:00"/>
    <n v="13689"/>
    <s v="FMT"/>
    <s v="Eco Comercial e Informática EIRELI"/>
    <s v="ANULADO - NE.01151584 - Ata Registro de Preço - compra de disco rígido externo - RC 143162 - DC 54690."/>
    <s v="Sim"/>
    <n v="0"/>
    <m/>
    <n v="0"/>
    <n v="0"/>
    <n v="3"/>
    <x v="2"/>
    <x v="1"/>
  </r>
  <r>
    <x v="48"/>
    <d v="2020-04-03T00:00:00"/>
    <n v="13702"/>
    <s v="FMT"/>
    <s v="RONALDO ELETRO EIRELI"/>
    <s v="Compra de 02 (dois) aparelhos celulares que serão utlizados nas oficinas do Projeto: MARIIAS Grupo 057 - Projetos Especiais: transformando realidades através de tecnologias imersivas em educação (Edital: 8 - Empreendedorismo Social / PRCEU-USP) Número do remanejamento: 50346747 - 165972/2020"/>
    <s v="Sim"/>
    <n v="1960"/>
    <m/>
    <n v="1960"/>
    <n v="0"/>
    <n v="4"/>
    <x v="7"/>
    <x v="1"/>
  </r>
  <r>
    <x v="48"/>
    <d v="2020-06-16T00:00:00"/>
    <n v="13802"/>
    <s v="FMT"/>
    <s v="Monitores Bolsistas"/>
    <s v="NE 2150522/2020 - Monitores bolsistas ref. Projeto de iniciação cientifica Prof. Caetano Rodrigues Miranda - Grupo:057 - Projetos Especiais"/>
    <s v="Sim"/>
    <n v="3000"/>
    <m/>
    <n v="3000"/>
    <n v="0"/>
    <n v="6"/>
    <x v="3"/>
    <x v="1"/>
  </r>
  <r>
    <x v="48"/>
    <d v="2020-07-30T00:00:00"/>
    <n v="13884"/>
    <s v="FMT"/>
    <s v="Queller Informática &amp; Comércio LTDA - ME"/>
    <s v="NE 2736373/2020 - Aquisição de DISCO RIGIDO PADRAO USB; EXTERNO PORTATIL DE 2,5 POL; 2 TB; 5400 RPM – Projeto: Edital de Apoio a Projetos que façam Uso de Sistemas Digitais Inteligentes - Portaria PRP No 668/2018. Processo No 18.1.1214.43.7 Remanejamento: 50287104/2019 - Grupo 057 - Processo: 20.1.00220.43.6"/>
    <s v="Sim"/>
    <n v="1170"/>
    <m/>
    <n v="1170"/>
    <n v="0"/>
    <n v="7"/>
    <x v="9"/>
    <x v="1"/>
  </r>
  <r>
    <x v="49"/>
    <d v="2020-01-15T00:00:00"/>
    <n v="13273"/>
    <s v="ATA-VEICULO"/>
    <s v="Link Card Administradora de Benefícios EIRELI -EPP"/>
    <s v="NE.00175374 - &quot;Contrato de Gerenciamento de Abastecimento de Combustíveis - Exercício 2020&quot;."/>
    <s v="Sim"/>
    <n v="3630.94"/>
    <m/>
    <n v="3630.94"/>
    <n v="0"/>
    <n v="1"/>
    <x v="0"/>
    <x v="11"/>
  </r>
  <r>
    <x v="49"/>
    <d v="2020-01-17T00:00:00"/>
    <n v="13291"/>
    <s v="ATA"/>
    <s v="I9 Solutions - Soluções Com. e Gestão Transp. Ltda"/>
    <s v="NE.00136255 - &quot;Serviço de Intermediação e Agenciamento de Transporte de Passageiro - Exercício 2020&quot; - Intramunicipais."/>
    <s v="Sim"/>
    <n v="12083.33"/>
    <m/>
    <n v="12083.33"/>
    <n v="0"/>
    <n v="1"/>
    <x v="0"/>
    <x v="11"/>
  </r>
  <r>
    <x v="49"/>
    <d v="2020-01-17T00:00:00"/>
    <n v="13292"/>
    <s v="ATA"/>
    <s v="I9 Solutions - Soluções Com. e Gestão Transp. Ltda"/>
    <s v="NE.00136263 - &quot;Serviço de Intermediação e Agenciamento de Transporte de Passageiro - Exercício 2020&quot; - Intermunicipais."/>
    <s v="Sim"/>
    <n v="1560"/>
    <m/>
    <n v="1560"/>
    <n v="0"/>
    <n v="1"/>
    <x v="0"/>
    <x v="11"/>
  </r>
  <r>
    <x v="49"/>
    <d v="2020-10-14T00:00:00"/>
    <n v="14062"/>
    <s v="ATA-VEICULO"/>
    <s v="I9 SOLUTIONS – SOLUÇÕES COMERCIAIS E GESTÃO DE TRA"/>
    <s v="“Serviços de intermediação e agenciamento de transporte individual remunerado de passageiros, via aplicativo – Aditamento – Exercício 2020”"/>
    <s v="Sim"/>
    <n v="1821.67"/>
    <m/>
    <n v="1821.67"/>
    <n v="0"/>
    <n v="10"/>
    <x v="11"/>
    <x v="11"/>
  </r>
  <r>
    <x v="50"/>
    <d v="2020-01-14T00:00:00"/>
    <n v="13263"/>
    <s v="ATA"/>
    <s v="Pluri Serviços Ltda."/>
    <s v="NE.00080640 - Contrato de Serviços de Limpeza, Asseio e Conservação Predial - Exercício 2020 - Contrato n.o 13/2017 - RUSP."/>
    <s v="Sim"/>
    <n v="871172.88"/>
    <m/>
    <n v="871172.88"/>
    <n v="0"/>
    <n v="1"/>
    <x v="0"/>
    <x v="12"/>
  </r>
  <r>
    <x v="50"/>
    <d v="2020-01-15T00:00:00"/>
    <n v="13276"/>
    <s v="ATA"/>
    <s v="Albatroz Segurança e Vigilância ltda"/>
    <s v="Referente contratação de Serviços de Vigilância / Segurança Patrimonial e Operador de Monitoramento IF - Processo: 20.1.11.43.8 - Reserva 97500/2020 - DC Reitoria 290705/2019 - NE 438766/2020"/>
    <s v="Sim"/>
    <n v="517092.03"/>
    <m/>
    <n v="517092.03"/>
    <n v="0"/>
    <n v="1"/>
    <x v="0"/>
    <x v="12"/>
  </r>
  <r>
    <x v="50"/>
    <d v="2020-01-15T00:00:00"/>
    <n v="13274"/>
    <s v="ATA"/>
    <s v="Albatroz Segurança e Vigilância Ltda."/>
    <s v="NE.00097381 - &quot;Contrato de Serviços de Vigilância e Segurança Patrimonial - Exercício 2020&quot;."/>
    <s v="Sim"/>
    <n v="358399.44"/>
    <m/>
    <n v="358399.44"/>
    <n v="0"/>
    <n v="1"/>
    <x v="0"/>
    <x v="12"/>
  </r>
  <r>
    <x v="50"/>
    <d v="2020-04-01T00:00:00"/>
    <n v="13700"/>
    <s v="ATA"/>
    <s v="Pluri Serviços Ltda"/>
    <s v="Reajuste Contratual (Referência: Janeiro/2020)."/>
    <s v="Sim"/>
    <n v="36471"/>
    <m/>
    <n v="36471"/>
    <n v="0"/>
    <n v="4"/>
    <x v="7"/>
    <x v="12"/>
  </r>
  <r>
    <x v="50"/>
    <d v="2020-04-02T00:00:00"/>
    <n v="13701"/>
    <s v="ATA"/>
    <s v="Albatroz Segurança e Vigilância ltda"/>
    <s v="NE.01243071 - Reforço da NE.00097381 - Contrato de serviços de vigilância."/>
    <s v="Sim"/>
    <n v="14656.04"/>
    <m/>
    <n v="14656.04"/>
    <n v="0"/>
    <n v="4"/>
    <x v="7"/>
    <x v="12"/>
  </r>
  <r>
    <x v="50"/>
    <d v="2020-05-26T00:00:00"/>
    <n v="13774"/>
    <s v="ATA-SV"/>
    <s v="Albatroz Segurança e Vigilância"/>
    <s v="NE.01957686 - reforço da NE.000438766 - contrato de serviços de vigilância."/>
    <s v="Sim"/>
    <n v="21148.14"/>
    <m/>
    <n v="21148.14"/>
    <n v="0"/>
    <n v="5"/>
    <x v="8"/>
    <x v="12"/>
  </r>
  <r>
    <x v="50"/>
    <d v="2020-10-26T00:00:00"/>
    <n v="14104"/>
    <s v="ATA"/>
    <s v="Pluri Serviços Ltda"/>
    <s v="REFORÇADO por força do 14º Termo de Aditamento, que tem por objeto o ACRÉSCIMO/RETOMADA dos serviços suprimidos/reclassificados por força da Portaria GR nº 7639 a partir de 01/11/2020:"/>
    <s v="Sim"/>
    <n v="33447.22"/>
    <m/>
    <n v="33447.22"/>
    <n v="0"/>
    <n v="10"/>
    <x v="11"/>
    <x v="12"/>
  </r>
  <r>
    <x v="51"/>
    <d v="2020-01-24T00:00:00"/>
    <n v="13332"/>
    <s v="FAP"/>
    <s v="Transposição interna"/>
    <s v="Transferido do Convênio Santander - Convênio Vencido - GC 3037"/>
    <s v="Sim"/>
    <n v="2568.6"/>
    <m/>
    <n v="2568.6"/>
    <n v="0"/>
    <n v="1"/>
    <x v="0"/>
    <x v="0"/>
  </r>
  <r>
    <x v="52"/>
    <m/>
    <n v="13996"/>
    <s v="FGE"/>
    <s v="Mikiya Muramatsu"/>
    <s v="Aquisição de cartucho de Toner, para uso imediato em impressoras, junto ao Depto. de Física Geral do IFUSP."/>
    <s v="Sim"/>
    <n v="139.9"/>
    <m/>
    <n v="139.9"/>
    <n v="0"/>
    <n v="1"/>
    <x v="0"/>
    <x v="0"/>
  </r>
  <r>
    <x v="52"/>
    <m/>
    <n v="14075"/>
    <s v="FGE"/>
    <s v="Mikiya Muramatsu"/>
    <s v="Aquisição de arruelas e lixas, para montagem de experimentos no programa (Ensino de Ciências) do depto. de Física Geral do IF."/>
    <s v="Sim"/>
    <n v="17"/>
    <m/>
    <n v="17"/>
    <n v="0"/>
    <n v="1"/>
    <x v="0"/>
    <x v="0"/>
  </r>
  <r>
    <x v="53"/>
    <d v="2020-01-24T00:00:00"/>
    <n v="13335"/>
    <s v="FAP"/>
    <s v="Transposição interna"/>
    <s v="Transferido para RI - Convênio Vencido - GC 3038"/>
    <s v="Sim"/>
    <n v="6000"/>
    <m/>
    <n v="6000"/>
    <n v="0"/>
    <n v="1"/>
    <x v="0"/>
    <x v="0"/>
  </r>
  <r>
    <x v="54"/>
    <d v="2020-01-30T00:00:00"/>
    <n v="13380"/>
    <s v="DIR"/>
    <s v="Sabor da Vitória Com. Ind. de Alimentos e Eventos"/>
    <s v="Grupo 404 - Projetos Especiais - Grad - NE 00341347/2020 - Ata de Registro de Preços - Serviços de Buffet durante o curso de verão 2020. Período de 10 a 14/02/2020. RC 13579/2020 - DC 12238/2020 - Reserva 341126/2020. Proc. 2020.1.30.43.2"/>
    <s v="Sim"/>
    <n v="9900"/>
    <m/>
    <n v="9900"/>
    <n v="0"/>
    <n v="1"/>
    <x v="0"/>
    <x v="1"/>
  </r>
  <r>
    <x v="54"/>
    <d v="2020-02-03T00:00:00"/>
    <n v="13392"/>
    <s v="DIR-CCEX"/>
    <s v="Alessandra Mouta de Oliveira"/>
    <s v="Atividades do Curso de Verão - CPq-IF - 10/02/2020 a 14/02/2020."/>
    <s v="Sim"/>
    <n v="400"/>
    <m/>
    <n v="400"/>
    <n v="0"/>
    <n v="2"/>
    <x v="1"/>
    <x v="1"/>
  </r>
  <r>
    <x v="54"/>
    <d v="2020-02-03T00:00:00"/>
    <n v="13393"/>
    <s v="DIR-CCEX"/>
    <s v="Lucas Gualberto Pereira"/>
    <s v="Atividades do Curso de Verão - CPq-IF - 10/02/2020 a 14/02/2020."/>
    <s v="Sim"/>
    <n v="400"/>
    <m/>
    <n v="400"/>
    <n v="0"/>
    <n v="2"/>
    <x v="1"/>
    <x v="1"/>
  </r>
  <r>
    <x v="54"/>
    <d v="2020-02-03T00:00:00"/>
    <n v="13394"/>
    <s v="DIR-CCEX"/>
    <s v="Maria Monalisa de melo Paulino"/>
    <s v="Atividades do Curso de Verão - CPq-IF - 10/02/2020 a 14/02/2020."/>
    <s v="Sim"/>
    <n v="400"/>
    <m/>
    <n v="400"/>
    <n v="0"/>
    <n v="2"/>
    <x v="1"/>
    <x v="1"/>
  </r>
  <r>
    <x v="54"/>
    <d v="2020-02-03T00:00:00"/>
    <n v="13395"/>
    <s v="DIR-CCEX"/>
    <s v="Walter Mendes Leopoldo"/>
    <s v="Atividades do Curso de Verão - CPq-IF - 10/02/2020 a 14/02/2020."/>
    <s v="Sim"/>
    <n v="500"/>
    <m/>
    <n v="500"/>
    <n v="0"/>
    <n v="2"/>
    <x v="1"/>
    <x v="1"/>
  </r>
  <r>
    <x v="54"/>
    <d v="2020-02-13T00:00:00"/>
    <n v="13491"/>
    <s v="DIR"/>
    <s v="Superintendência de Assistência Social"/>
    <s v="Grupo: 404 - Projetos Especiais - Grad - Referente a 740 tickets categoria Especial, retirados junto a Seção de Tesouraria da SAS, no dia 30/01/2020 (fale conosco 196279) - REMANEJAMENTO 50113445 / 2020."/>
    <s v="Sim"/>
    <n v="2960"/>
    <m/>
    <n v="2960"/>
    <n v="0"/>
    <n v="2"/>
    <x v="1"/>
    <x v="1"/>
  </r>
  <r>
    <x v="54"/>
    <d v="2020-02-13T00:00:00"/>
    <n v="13492"/>
    <s v="DIR"/>
    <s v="Superintendência de Assistência Social"/>
    <s v="Grupo 057 - Projetos Especiais - Referente a 740 tickets categoria Especial, retirados junto a Seção de Tesouraria da SAS, no dia 30/01/2020 (fale conosco 196279). REMANEJAMENTO 50113429 / 2020"/>
    <s v="Sim"/>
    <n v="4440"/>
    <m/>
    <n v="4440"/>
    <n v="0"/>
    <n v="2"/>
    <x v="1"/>
    <x v="1"/>
  </r>
  <r>
    <x v="54"/>
    <d v="2020-03-11T00:00:00"/>
    <n v="13638"/>
    <s v="DIR-CCEX"/>
    <s v="CEPE-USP"/>
    <s v="Grupo 57 - Projetos Especiais - Referente ao alojamento utilizado durante o Curso de Verão 2020 - Remanejamento 2020 50179900"/>
    <s v="Sim"/>
    <n v="5000"/>
    <m/>
    <n v="5000"/>
    <n v="0"/>
    <n v="3"/>
    <x v="2"/>
    <x v="1"/>
  </r>
  <r>
    <x v="54"/>
    <d v="2020-03-12T00:00:00"/>
    <n v="13643"/>
    <s v="DIR"/>
    <s v="Pró Reitoria de Pesquisa"/>
    <s v="Devolução do saldo remanescente referente ao Remanejamento 2020 50071467. Grupo 057"/>
    <s v="Sim"/>
    <n v="46"/>
    <m/>
    <n v="46"/>
    <n v="0"/>
    <n v="3"/>
    <x v="2"/>
    <x v="1"/>
  </r>
  <r>
    <x v="54"/>
    <d v="2020-03-12T00:00:00"/>
    <n v="13640"/>
    <s v="DIR-CCEX"/>
    <s v="CEPE-USP"/>
    <s v="REMANEJAMENTO 50180100 / 2020 - Grupo 57 - Projetos Especiais - Referente ao alojamento utilizado durante o período do Curso de Verão 2020 (fale conosco 197664)"/>
    <s v="Sim"/>
    <n v="4954"/>
    <m/>
    <n v="4954"/>
    <n v="0"/>
    <n v="3"/>
    <x v="2"/>
    <x v="1"/>
  </r>
  <r>
    <x v="55"/>
    <d v="2020-02-17T00:00:00"/>
    <n v="13482"/>
    <s v="DIR-CCEX"/>
    <s v="Andréa Schlegel"/>
    <s v="Compra de caixas de arquivo morto para CCEx do IFUSP."/>
    <s v="Sim"/>
    <n v="111.18"/>
    <m/>
    <n v="111.18"/>
    <n v="0"/>
    <n v="2"/>
    <x v="1"/>
    <x v="1"/>
  </r>
  <r>
    <x v="56"/>
    <d v="2020-02-21T00:00:00"/>
    <n v="13525"/>
    <s v="FMT"/>
    <s v="Pró - Reitoria de Pesquisa"/>
    <s v="Grupo 057 - Projetos Especiais - Devolução referente ao saldo remanescente do remanejamento 2018 50580020 - referente ao programa de apoio aos novos docentes da USP - Edital 2018 - Remanejamento N° 2020 50140027."/>
    <s v="Sim"/>
    <n v="329.44"/>
    <m/>
    <n v="329.44"/>
    <n v="0"/>
    <n v="2"/>
    <x v="1"/>
    <x v="1"/>
  </r>
  <r>
    <x v="57"/>
    <d v="2020-01-24T00:00:00"/>
    <n v="13330"/>
    <s v="DIR"/>
    <s v="Santander"/>
    <s v="Convênio vencido"/>
    <s v="Sim"/>
    <n v="595.51"/>
    <m/>
    <n v="595.51"/>
    <n v="0"/>
    <n v="1"/>
    <x v="0"/>
    <x v="0"/>
  </r>
  <r>
    <x v="58"/>
    <d v="2020-03-18T00:00:00"/>
    <n v="13663"/>
    <s v="FMT"/>
    <s v="Sigma-Aldrich Brasil Ltda"/>
    <s v="É necessário esse componente químico para experimentos de nano partículas"/>
    <s v="Sim"/>
    <n v="385"/>
    <m/>
    <n v="385"/>
    <n v="0"/>
    <n v="3"/>
    <x v="2"/>
    <x v="0"/>
  </r>
  <r>
    <x v="59"/>
    <d v="2020-01-24T00:00:00"/>
    <n v="13328"/>
    <s v="ATA"/>
    <s v="Transposição interna"/>
    <s v="Saldo remanescente 2019 - Prof. Chubaci - GC 3030"/>
    <s v="Sim"/>
    <n v="21200"/>
    <m/>
    <n v="21200"/>
    <n v="0"/>
    <n v="1"/>
    <x v="0"/>
    <x v="0"/>
  </r>
  <r>
    <x v="60"/>
    <d v="2020-01-24T00:00:00"/>
    <n v="13329"/>
    <s v="FMT"/>
    <s v="Transposição interna"/>
    <s v="Transferido para RI - Convênio Vencido - GG 3035"/>
    <s v="Sim"/>
    <n v="1572.46"/>
    <m/>
    <n v="1572.46"/>
    <n v="0"/>
    <n v="1"/>
    <x v="0"/>
    <x v="0"/>
  </r>
  <r>
    <x v="61"/>
    <d v="2020-03-19T00:00:00"/>
    <n v="13673"/>
    <s v="DIR-CCIF"/>
    <s v="Faculdade de Direito"/>
    <s v="Devolução do Remanejamento N° 202050179500, Aquisição de Equipamentos (Computador Mini) - Ata de Registro de Preço n.41/2019. A empresa informou que devido a alta do dólar, os valores sofreram reajustes e que não mais possível fornecer o produto. Remanejamento N° 2020 50196243."/>
    <s v="Sim"/>
    <n v="158080"/>
    <m/>
    <n v="158080"/>
    <n v="0"/>
    <n v="3"/>
    <x v="2"/>
    <x v="2"/>
  </r>
  <r>
    <x v="61"/>
    <d v="2020-09-09T00:00:00"/>
    <n v="13966"/>
    <s v="ATF-COMPRAS"/>
    <s v="Aparecida Candida Souza Barro ME"/>
    <s v="NE.03245918 - COVID-19: Aquisição de pedestais para isolamento interno predial Rem. IAG - 50319906 / Rem. GEO - 50319884 / Rem. Poli - 50320602 - RC 290467 - DC 129151."/>
    <s v="Sim"/>
    <n v="765"/>
    <m/>
    <n v="765"/>
    <n v="0"/>
    <n v="9"/>
    <x v="4"/>
    <x v="2"/>
  </r>
  <r>
    <x v="62"/>
    <d v="2020-02-03T00:00:00"/>
    <n v="13386"/>
    <s v="DIR-CCIF"/>
    <s v="Pró Reitoria de Pesquisa"/>
    <s v="LVD Soluções em Informática Eireli - ME - NEE - 00357324 e 00357332/2020 - Compra de pendrives - Ata de Registro de Preços 2019/175280 - RC 36650/2020 - DC 11690/2020 - Reserva 356913/2020 - Proc. 19.1.940.43.7 (Remanej. PRP 50041568/2020)"/>
    <s v="Sim"/>
    <n v="147"/>
    <m/>
    <n v="147"/>
    <n v="0"/>
    <n v="2"/>
    <x v="1"/>
    <x v="3"/>
  </r>
  <r>
    <x v="62"/>
    <d v="2020-02-03T00:00:00"/>
    <n v="13387"/>
    <s v="DIR-CCIF"/>
    <s v="Pró - Reitoria de Pesquisa"/>
    <s v="Eco Comercial e Informática Eireli - NEE 00357782/2020 - Compra de HD Externo (02 unidades) - Ata de Registro de Preços 2019/280696 - RC 36617/2020 - DC 11800/2020 - Reserva 357774/2020 - Proc. 20.1.29.43.4 (Remanej. PRP 50041444/2020)"/>
    <s v="Sim"/>
    <n v="940"/>
    <m/>
    <n v="940"/>
    <n v="0"/>
    <n v="2"/>
    <x v="1"/>
    <x v="3"/>
  </r>
  <r>
    <x v="62"/>
    <d v="2020-02-03T00:00:00"/>
    <n v="13388"/>
    <s v="DIR-CCIF"/>
    <s v="Instituto Oceanográfico"/>
    <s v="Compacta Comércio e Serviços Ltda - NEE 00355160/2020 - Compra de microcomputadores (10 unidades) - Ata de Registro de Preços 2019/248040 - RC 28525/2020 - DC 8745/2020 - Reserva 350974/2020 - Proc. 20.1.24.43.2 (Remanej. PRP 50031503/2020)"/>
    <s v="Sim"/>
    <n v="43640"/>
    <m/>
    <n v="43640"/>
    <n v="0"/>
    <n v="2"/>
    <x v="1"/>
    <x v="3"/>
  </r>
  <r>
    <x v="62"/>
    <d v="2020-02-03T00:00:00"/>
    <n v="13397"/>
    <s v="DIR-CCIF"/>
    <s v="Pró Reitoria de Pesquisa"/>
    <s v="Torino Informática Ltda - NEE 00372153/2020 - Compra de notebooks - Ata de Registro de Preços 2019/202571 - RC 36595/2020 - DC 11738/2020 - Reserva 372137/2020 - Proc. 19.1.995.43.6 (Remanej. PRP 50041347/2020)"/>
    <s v="Sim"/>
    <n v="15840"/>
    <m/>
    <n v="15840"/>
    <n v="0"/>
    <n v="2"/>
    <x v="1"/>
    <x v="3"/>
  </r>
  <r>
    <x v="62"/>
    <d v="2020-02-06T00:00:00"/>
    <n v="13426"/>
    <s v="DIR-CCIF"/>
    <s v="Faculdade de Direito"/>
    <s v="Torino Informática Ltda - NEE 00404110/2020 - Compra de notebooks - Ata de Registro de Preços 2019/202571 - RC 60925/2020 - DC 183834/2020 - Reserva 404020/2020 - Proc. 19.1.995.43.6 (Remanej. FD 50087762/2020)"/>
    <s v="Sim"/>
    <n v="64000"/>
    <m/>
    <n v="64000"/>
    <n v="0"/>
    <n v="2"/>
    <x v="1"/>
    <x v="3"/>
  </r>
  <r>
    <x v="62"/>
    <d v="2020-02-18T00:00:00"/>
    <n v="13509"/>
    <s v="DIR-CCIF"/>
    <s v="Pró-Reitoria de Pós-Graduação"/>
    <s v="Torino Informática Ltda - NEE 00544523/2020 - Compra de notebook - Ata de Registro de Preços 2019/202571 - RC 83925/2020 - DC 27391/2020 - Reserva 544400/2020 - Proc. 19.1.995.43.6 (Remanej. PRÓ-PGRAD 50111183/2020)"/>
    <s v="Sim"/>
    <n v="6100"/>
    <m/>
    <n v="6100"/>
    <n v="0"/>
    <n v="2"/>
    <x v="1"/>
    <x v="3"/>
  </r>
  <r>
    <x v="62"/>
    <d v="2020-10-08T00:00:00"/>
    <n v="14034"/>
    <s v="DIR-CCIF"/>
    <s v="IAG"/>
    <s v="Telcabos Telecomunicacoes e Informatica Ltda NE.03604527 - Ata Registro de Preço - compra de patch cord, conectores RJ-45 e painel de guia - RC 326577 - DC 144673. Obs. O restante do valor esta na GO 14060"/>
    <s v="Sim"/>
    <n v="10809.9"/>
    <m/>
    <n v="10809.9"/>
    <n v="0"/>
    <n v="10"/>
    <x v="11"/>
    <x v="3"/>
  </r>
  <r>
    <x v="62"/>
    <d v="2020-10-09T00:00:00"/>
    <n v="14039"/>
    <s v="DIR"/>
    <s v="FFLCH"/>
    <s v="TELCABOS TELECOMUNICACOES E INFORMATICA LTDA - Aquisição material de insumo - DC/154059/2020"/>
    <s v="Sim"/>
    <n v="67473.83"/>
    <m/>
    <n v="67473.83"/>
    <n v="0"/>
    <n v="10"/>
    <x v="11"/>
    <x v="3"/>
  </r>
  <r>
    <x v="62"/>
    <d v="2020-10-13T00:00:00"/>
    <n v="14050"/>
    <s v="DIR-CCIF"/>
    <s v="IAG"/>
    <s v="Compacta Comércio e Serviços Ltda. - Aquisição Notebook - NOTA DE EMPENHO 3621421/2020 - Processo: 20.1.00292.43.7 - DIR R$ 43.290,00 - FMA R$ 4.990,00 - FPE 6.090,00, FAP R$ 11.150,00 - FGE R$ 6.090,00 - FNC R$ 10.120,00 - FMT 10.120,00 - IAG R$ 170.050,00"/>
    <s v="Sim"/>
    <n v="170050"/>
    <m/>
    <n v="170050"/>
    <n v="0"/>
    <n v="10"/>
    <x v="11"/>
    <x v="3"/>
  </r>
  <r>
    <x v="62"/>
    <d v="2020-10-14T00:00:00"/>
    <n v="14060"/>
    <s v="DIR-CCIF"/>
    <s v="Prefeitura do Campus Usp Fernando Costa"/>
    <s v="Telcabos Telecomunicacoes e Informatica Ltda NE.03604527 - Ata Registro de Preço - compra de patch cord, conectores RJ-45 e painel de guia - RC 326577 - DC 144673. Obs. O restante do valor esta na GO 14034"/>
    <s v="Sim"/>
    <n v="3888.8"/>
    <m/>
    <n v="3888.8"/>
    <n v="0"/>
    <n v="10"/>
    <x v="11"/>
    <x v="3"/>
  </r>
  <r>
    <x v="62"/>
    <d v="2020-10-16T00:00:00"/>
    <n v="14078"/>
    <s v="DIR-CCIF"/>
    <s v="Compacta Comércio e Serviços Ltda"/>
    <s v="Aquisição de notebooks NE 03722309/2020 - Processo: 20.1.00292.43.7"/>
    <s v="Sim"/>
    <n v="10120"/>
    <m/>
    <n v="10120"/>
    <n v="0"/>
    <n v="10"/>
    <x v="11"/>
    <x v="3"/>
  </r>
  <r>
    <x v="63"/>
    <d v="2020-02-05T00:00:00"/>
    <n v="13417"/>
    <s v="FNC"/>
    <s v="Monitores Bolsistas"/>
    <s v="Monitores Bolsistas do projeto de iniciação cientifica - NE 400173/2020 - Grupo 057 Projetos Especiais - Processo: 19.1.730.43.2"/>
    <s v="Sim"/>
    <n v="8975.25"/>
    <m/>
    <n v="8975.25"/>
    <n v="0"/>
    <n v="2"/>
    <x v="1"/>
    <x v="1"/>
  </r>
  <r>
    <x v="63"/>
    <d v="2020-03-05T00:00:00"/>
    <n v="13572"/>
    <s v="FNC"/>
    <s v="Transposição interna"/>
    <s v="REMANEJAMENTO 50166280 / 2020 - Grupo 57 - Projetos Especiais - Ressarcimento de grupo orçamentário, em virtude de pagamento de bolsas do edital &quot;Apoio a Projetos que Façam Uso de Sistemas Digitais Inteligentes&quot; (fale conosco 197309). Devido a Devolução da Economia Orçamentária ter ocorrido no dia 30/01/2020, não foi possível pagar com o recurso recebido 2 monitores do projeto que trabalharam no mês de Janeiro de 2020, por este motivo o Diretor pagou com recursos do Orçamento do Grupo Básico 43.000 essa despesa. Contrapartida GC 3118"/>
    <s v="Sim"/>
    <n v="880"/>
    <m/>
    <n v="880"/>
    <n v="0"/>
    <n v="3"/>
    <x v="2"/>
    <x v="1"/>
  </r>
  <r>
    <x v="64"/>
    <d v="2020-01-24T00:00:00"/>
    <n v="13334"/>
    <s v="FMA"/>
    <s v="Santander"/>
    <s v="Convênio Vencido"/>
    <s v="Sim"/>
    <n v="10.31"/>
    <m/>
    <n v="10.31"/>
    <n v="0"/>
    <n v="1"/>
    <x v="0"/>
    <x v="0"/>
  </r>
  <r>
    <x v="65"/>
    <d v="2020-01-24T00:00:00"/>
    <n v="13333"/>
    <s v="FNC"/>
    <s v="Santander"/>
    <s v="Convênio Vencido"/>
    <s v="Sim"/>
    <n v="423.94"/>
    <m/>
    <n v="423.94"/>
    <n v="0"/>
    <n v="1"/>
    <x v="0"/>
    <x v="0"/>
  </r>
  <r>
    <x v="66"/>
    <m/>
    <n v="13383"/>
    <s v="FNC"/>
    <s v="Labsynth Produtos para Laboratórios Ltda"/>
    <s v="Aquisição de produtos químicos diversos (Acetato de Amila, Acetona e Persulfato de sódio) esses produtos serão utilizados no Lab. de Eletrônica do HEPIC."/>
    <s v="Sim"/>
    <n v="265.52999999999997"/>
    <m/>
    <n v="265.52999999999997"/>
    <n v="0"/>
    <n v="1"/>
    <x v="0"/>
    <x v="0"/>
  </r>
  <r>
    <x v="66"/>
    <d v="2020-01-08T00:00:00"/>
    <n v="13249"/>
    <s v="FNC"/>
    <s v="Mult Comercial Ltda"/>
    <s v="Aquisição de componentes eletrônicos a serem utilizados no Lab. Eletrônica do HEPIC do FNC."/>
    <s v="Sim"/>
    <n v="200"/>
    <m/>
    <n v="200"/>
    <n v="0"/>
    <n v="1"/>
    <x v="0"/>
    <x v="0"/>
  </r>
  <r>
    <x v="66"/>
    <d v="2020-02-14T00:00:00"/>
    <n v="13391"/>
    <s v="FNC"/>
    <s v="Leo Madeiras, Máquinas e Ferragens S/A"/>
    <s v="Aquisição de uma chapa MDF com vários cortes a serem utilizadas no Lab. Eletrônica do HEPIC."/>
    <s v="Sim"/>
    <n v="334.18"/>
    <m/>
    <n v="334.18"/>
    <n v="0"/>
    <n v="2"/>
    <x v="1"/>
    <x v="0"/>
  </r>
  <r>
    <x v="66"/>
    <d v="2020-02-15T00:00:00"/>
    <n v="13496"/>
    <s v="FNC"/>
    <s v="Baron Metal Aços e Metais Ltda"/>
    <s v="Aquisição de uma chapa de alumínio a ser utilizada no Lab.Eletrônica do HEPIC."/>
    <s v="Sim"/>
    <n v="750"/>
    <m/>
    <n v="750"/>
    <n v="0"/>
    <n v="2"/>
    <x v="1"/>
    <x v="0"/>
  </r>
  <r>
    <x v="66"/>
    <d v="2020-02-21T00:00:00"/>
    <n v="13535"/>
    <s v="FNC"/>
    <s v="Letícia Lanza de Oliveira"/>
    <s v="Ajuda de custo colaborador eventual - Processo: 20.1.23.43.6Projeto - Atividades de Divulgação HEPIC 2020 - Prof Marcelo G. Munhoz - Dpto FNC"/>
    <s v="Sim"/>
    <n v="800"/>
    <m/>
    <n v="800"/>
    <n v="0"/>
    <n v="2"/>
    <x v="1"/>
    <x v="0"/>
  </r>
  <r>
    <x v="66"/>
    <d v="2020-06-24T00:00:00"/>
    <n v="13814"/>
    <s v="FNC"/>
    <s v="Queller Informática &amp; Comércio Ltda"/>
    <s v="Aquisição, em caráter emergencial, de disco de estado sólido e adaptadores para uso imediato em computadores, junto ao Lab. Hepic do depto. de Física Nuclear do IF."/>
    <s v="Sim"/>
    <n v="1120"/>
    <m/>
    <n v="1120"/>
    <n v="0"/>
    <n v="6"/>
    <x v="3"/>
    <x v="0"/>
  </r>
  <r>
    <x v="66"/>
    <d v="2020-07-17T00:00:00"/>
    <n v="13848"/>
    <s v="FNC"/>
    <s v="Transposição interna"/>
    <s v="Taxa administrativa Diretoria referente Venda de 940 Sampa V4 - Chips para Oricas Import and Export (Instituto of Modems of Physics - Chinese Academy of Scienses) - Recibo 41/2020 e Recolhimento 2543672 - GC 3154"/>
    <s v="Sim"/>
    <n v="8775.9599999999991"/>
    <m/>
    <n v="8775.9599999999991"/>
    <n v="0"/>
    <n v="7"/>
    <x v="9"/>
    <x v="0"/>
  </r>
  <r>
    <x v="66"/>
    <d v="2020-07-17T00:00:00"/>
    <n v="13847"/>
    <s v="FNC"/>
    <s v="Escola Politécnica"/>
    <s v="Remanejamento N° 2020 50282026 - Referente a venda de 940 Sampa V4 - Chips - With QR Codes Prof. Wilhelmus van Noije"/>
    <s v="Sim"/>
    <n v="78983.600000000006"/>
    <m/>
    <n v="78983.600000000006"/>
    <n v="0"/>
    <n v="7"/>
    <x v="9"/>
    <x v="0"/>
  </r>
  <r>
    <x v="66"/>
    <d v="2020-09-17T00:00:00"/>
    <n v="13982"/>
    <s v="FNC"/>
    <s v="SK Tecnologia"/>
    <s v="HPE Smart Array P220i Controller FIO Kit-P/N 690164-B21, peça de reposição de uma controladora de disco rígido que permite gerenciar mecanismos de proteção de dados (RAID). Será usada em uma das lâminas (blade) do nosso cluster de computadores SAMPA."/>
    <s v="Sim"/>
    <n v="1260"/>
    <m/>
    <n v="1260"/>
    <n v="0"/>
    <n v="9"/>
    <x v="4"/>
    <x v="0"/>
  </r>
  <r>
    <x v="66"/>
    <d v="2020-10-13T00:00:00"/>
    <n v="14044"/>
    <s v="FNC"/>
    <s v="Plug Energy do Brasil Ltda - ME"/>
    <s v="Aquisição de tomadas e plugs para uso imediato no laboratório Hepic do IF"/>
    <s v="Sim"/>
    <n v="2449.87"/>
    <m/>
    <n v="2449.87"/>
    <n v="0"/>
    <n v="10"/>
    <x v="11"/>
    <x v="0"/>
  </r>
  <r>
    <x v="67"/>
    <d v="2020-01-21T00:00:00"/>
    <n v="13305"/>
    <s v="FMT"/>
    <s v="Crystal Viagens e Turismo Ltda"/>
    <s v="Pagamento de passagens aéreas Fatura 120 para North Carolina State University EUA - Verba USP - UGPN - Prof. Julio Larrea, Valor da Fatura R$ 5.926,13 - diferença (R$ 1.897,30) foi paga conforme GO 13306."/>
    <s v="Sim"/>
    <n v="4028.83"/>
    <m/>
    <n v="4028.83"/>
    <n v="0"/>
    <n v="1"/>
    <x v="0"/>
    <x v="0"/>
  </r>
  <r>
    <x v="68"/>
    <d v="2020-01-22T00:00:00"/>
    <n v="13314"/>
    <s v="FGE"/>
    <s v="Carlos Eduardo Fiore dos Santos"/>
    <s v="Pgto Diária N° 202000005 - Destino: Okinawa/-Japão - Saída Prevista: 02/02/2020 - 00:01 Término Prevista: 10/02/2020 - 23:59 Diárias Internacionais: 9 - Finalidade da Diária: Farei visita científica ao pesquisador Simone Pigolotti da universidade de Okinawa ao fim de iniciarmos colaboração, referente ao edital Santander 1145/2019 novas parcerias internacionais."/>
    <s v="Sim"/>
    <n v="9149.34"/>
    <m/>
    <n v="9149.34"/>
    <n v="0"/>
    <n v="1"/>
    <x v="0"/>
    <x v="0"/>
  </r>
  <r>
    <x v="69"/>
    <d v="2020-06-09T00:00:00"/>
    <n v="13795"/>
    <s v="FMA"/>
    <s v="AUCANI"/>
    <s v="GRUPO 270 - Convênio Santander 2018 - 43857 - Remanejamento N° 2020 50253840 - Devolução do saldo não utilizado conforme pedido enviado por email pela AUCANI no dia 04/06/2020 - Referente ao Remanejamento N° 2019 50602786 - Edital 1145"/>
    <s v="Sim"/>
    <n v="8850.66"/>
    <m/>
    <n v="8850.66"/>
    <n v="0"/>
    <n v="6"/>
    <x v="3"/>
    <x v="0"/>
  </r>
  <r>
    <x v="70"/>
    <d v="2020-09-11T00:00:00"/>
    <n v="13969"/>
    <s v="FMA"/>
    <s v="XPARTS Comercio EIRELI"/>
    <s v="NE.03257649 - Ata Registro de Preço - aquisição de tablet - RC 297771 - DC 130184."/>
    <s v="Sim"/>
    <n v="2485"/>
    <m/>
    <n v="2485"/>
    <n v="0"/>
    <n v="9"/>
    <x v="4"/>
    <x v="1"/>
  </r>
  <r>
    <x v="70"/>
    <d v="2020-09-14T00:00:00"/>
    <n v="13975"/>
    <s v="FMA"/>
    <s v="Compacta Comércio e Serviços Ltda."/>
    <s v="NE.03266249 - Ata Registro de Preço - aquisição de microcomputador - RC 301124 - DC 131733."/>
    <s v="Sim"/>
    <n v="7375"/>
    <m/>
    <n v="7375"/>
    <n v="0"/>
    <n v="9"/>
    <x v="4"/>
    <x v="1"/>
  </r>
  <r>
    <x v="71"/>
    <d v="2020-02-05T00:00:00"/>
    <n v="13401"/>
    <s v="FMT"/>
    <s v="Valentina Martelli"/>
    <s v="Pgto Diária N° 202000006 - Destino: Dresden/-Alemanha Convênio: 0 - Saida Prevista: 26/01/2020 - 00:01 Término Prevista: 30/01/2020 - 23:59 Diárias Internacionais: 5 - Finalidade da Diária: Suporte financeiro para realizar uma visita de colaboração científica, a convite do Dr. Steffen Wirth, aoMax-Planck-lnstitut für Chemische Physik fester Stoffe, em Dresden, na Alemanha. O Dr. Wirth é parceiro no projeto JP-FAPESP da Profa Martelli. Após a visita ao laboratório do Dr. Wirth, será realizada uma outra semana de visita ao Instituto LENS (Florença, Italia), conforme afastamento solicitado da Prof.a Martelli e já publicado no diário oficial. Porem, se solicitam somente 5 diária totais relativamente à viagem."/>
    <s v="Sim"/>
    <n v="5658.56"/>
    <m/>
    <n v="5658.56"/>
    <n v="0"/>
    <n v="2"/>
    <x v="1"/>
    <x v="1"/>
  </r>
  <r>
    <x v="71"/>
    <d v="2020-09-22T00:00:00"/>
    <n v="13987"/>
    <s v="FEP"/>
    <s v="Valentina Martelli"/>
    <s v="Produtos para uso imediato na montagem de laboratório do depto. de Física Experimental do IFUSP"/>
    <s v="Sim"/>
    <n v="6098.82"/>
    <m/>
    <n v="6098.82"/>
    <n v="0"/>
    <n v="9"/>
    <x v="4"/>
    <x v="1"/>
  </r>
  <r>
    <x v="71"/>
    <d v="2020-10-27T00:00:00"/>
    <n v="14087"/>
    <s v="FEP"/>
    <s v="Valentina Martelli"/>
    <s v="Produtos adquiridos para uso imediato na montagem de laboratório, junto ao Depto. de Física Experimental do IFUSP."/>
    <s v="Sim"/>
    <n v="3242.62"/>
    <m/>
    <n v="3242.62"/>
    <n v="0"/>
    <n v="10"/>
    <x v="11"/>
    <x v="1"/>
  </r>
  <r>
    <x v="72"/>
    <d v="2020-03-20T00:00:00"/>
    <n v="13684"/>
    <s v="DIR"/>
    <s v="Fernando Gonçalves Morais"/>
    <s v="Pgto Diária N° 202000030 - Destino: La Paz/-Bolívia Convênio: 0 Saida Prevista: 04/02/2020 - 00:01 Término Prevista: 08/02/2020 - 23:59 Diárias Internacionais: 5 - Finalidade da Diária Ir à estação Chacaltaya, Bolívia de 3 a 8 de fevereiro de 2020 para Calibrar o Instrumento do IFUSP, Aerosol Chemical Speciator Monitor (ACSM, Aerodyne Res. Inc.,). Complemento do valor nas GOs 13682 e 13683 - Valor total = R$ 6.223,88"/>
    <s v="Sim"/>
    <n v="62.97"/>
    <m/>
    <n v="62.97"/>
    <n v="0"/>
    <n v="3"/>
    <x v="2"/>
    <x v="0"/>
  </r>
  <r>
    <x v="73"/>
    <d v="2020-02-21T00:00:00"/>
    <n v="13537"/>
    <s v="DIR"/>
    <s v="Fernanda Lima Matos"/>
    <s v="Grupo 404 Projetos Especiais - Grad - Estágio de pesquisa na área de Física de Particulas Experimental na Laurentian University no Canada em parceria com o SNOLAB. Período marco a julho 2020."/>
    <s v="Sim"/>
    <n v="4209.42"/>
    <m/>
    <n v="4209.42"/>
    <n v="0"/>
    <n v="2"/>
    <x v="1"/>
    <x v="1"/>
  </r>
  <r>
    <x v="73"/>
    <d v="2020-03-09T00:00:00"/>
    <n v="13633"/>
    <s v="DIR"/>
    <s v="Crystal Viagens e Turismo Ltda"/>
    <s v="Passagem aérea para aluna Fernanda Matos para participar de estágio no Canadá - Fatura 825 - Grupo 404"/>
    <s v="Sim"/>
    <n v="5890.58"/>
    <m/>
    <n v="5890.58"/>
    <n v="0"/>
    <n v="3"/>
    <x v="2"/>
    <x v="1"/>
  </r>
  <r>
    <x v="0"/>
    <d v="2020-01-24T00:00:00"/>
    <n v="3029"/>
    <s v="DIR"/>
    <s v="Saldo do exercício anterior"/>
    <s v="Saldo remanescente 2019"/>
    <s v="Sim"/>
    <m/>
    <n v="37521.03"/>
    <n v="0"/>
    <n v="0"/>
    <n v="1"/>
    <x v="0"/>
    <x v="0"/>
  </r>
  <r>
    <x v="0"/>
    <d v="2020-01-24T00:00:00"/>
    <n v="3032"/>
    <s v="ATA"/>
    <s v="Créditos Recebidos"/>
    <s v="Remanejamento 2020 50056182"/>
    <s v="Sim"/>
    <m/>
    <n v="657.02"/>
    <n v="0"/>
    <n v="0"/>
    <n v="1"/>
    <x v="0"/>
    <x v="0"/>
  </r>
  <r>
    <x v="0"/>
    <d v="2020-01-24T00:00:00"/>
    <n v="3033"/>
    <s v="DIR"/>
    <s v="Transposição interna"/>
    <s v="Remanejamento 2020 50056204"/>
    <s v="Sim"/>
    <m/>
    <n v="2430.31"/>
    <n v="0"/>
    <n v="0"/>
    <n v="1"/>
    <x v="0"/>
    <x v="0"/>
  </r>
  <r>
    <x v="0"/>
    <d v="2020-01-24T00:00:00"/>
    <n v="3034"/>
    <s v="DIR"/>
    <s v="Créditos Recebidos"/>
    <s v="Remanejamento N° 2020 50056220"/>
    <s v="Sim"/>
    <m/>
    <n v="103.87"/>
    <n v="0"/>
    <n v="0"/>
    <n v="1"/>
    <x v="0"/>
    <x v="0"/>
  </r>
  <r>
    <x v="0"/>
    <d v="2020-02-21T00:00:00"/>
    <n v="3107"/>
    <s v="DIR"/>
    <s v="Transposição Interna"/>
    <s v="pagamento de contrato de passagem aérea - Prof. Ivanildo A. Araujo - RC 86614 - Ajuste da GO. 13532."/>
    <s v="Sim"/>
    <m/>
    <n v="919.98"/>
    <n v="0"/>
    <n v="0"/>
    <n v="2"/>
    <x v="1"/>
    <x v="0"/>
  </r>
  <r>
    <x v="0"/>
    <d v="2020-02-21T00:00:00"/>
    <n v="3108"/>
    <s v="DIR"/>
    <s v="Créditos Tesouraria"/>
    <s v="Referente as GOs 13285, 13249 e 13490 do Processo: 20.1.3.43.5 da Tesouraria - Contrapartida GO 13534"/>
    <s v="Sim"/>
    <m/>
    <n v="4918.25"/>
    <n v="0"/>
    <n v="0"/>
    <n v="2"/>
    <x v="1"/>
    <x v="0"/>
  </r>
  <r>
    <x v="0"/>
    <d v="2020-03-09T00:00:00"/>
    <n v="3121"/>
    <s v="DIR"/>
    <s v="Editora da Universidade de São Paulo"/>
    <s v="10% REMANEJAMENTO 50169807 / 2020 - Pagamento de direitos autorais, 2º semestre de 2019."/>
    <s v="Sim"/>
    <m/>
    <n v="193.9"/>
    <n v="0"/>
    <n v="0"/>
    <n v="3"/>
    <x v="2"/>
    <x v="0"/>
  </r>
  <r>
    <x v="0"/>
    <d v="2020-03-20T00:00:00"/>
    <n v="3126"/>
    <s v="DIR"/>
    <s v="Créditos Tesouraria"/>
    <s v="Ajustes de lançamentos referente as despesas realizadas no Grupo do Tesouro do processo de adiantamento nº 20.1.33.43.1, mas lançados nos RI dos professores - GO 13523, 13496, 13391, 13570, 13383 - Contrapartida RORÇ Diretoria GO 13680"/>
    <s v="Sim"/>
    <m/>
    <n v="2549.4699999999998"/>
    <n v="0"/>
    <n v="0"/>
    <n v="3"/>
    <x v="2"/>
    <x v="0"/>
  </r>
  <r>
    <x v="0"/>
    <d v="2020-04-23T00:00:00"/>
    <n v="3136"/>
    <s v="DIR"/>
    <s v="Créditos Tesouraria"/>
    <s v="Ajustes de lançamentos referente as despesas realizadas no Grupo do Tesouro do processo de adiantamento nº 20.1.91.43.1, mas lançados nos RI dos professores - GO 13663 e 13668 - Contrapartida RORÇ Diretoria GO 13712"/>
    <s v="Sim"/>
    <m/>
    <n v="2778.7"/>
    <n v="0"/>
    <n v="0"/>
    <n v="4"/>
    <x v="7"/>
    <x v="0"/>
  </r>
  <r>
    <x v="0"/>
    <d v="2020-04-23T00:00:00"/>
    <n v="3137"/>
    <s v="DIR"/>
    <s v="Créditos Tesouraria"/>
    <s v="Ajustes de lançamentos referente as despesas realizadas no Grupo do Tesouro do processo de adiantamento nº 20.1.81.43.0, mas lançados nos RI dos professores - GO 13697 - Contrapartida RORÇ Diretoria GO 13716"/>
    <s v="Sim"/>
    <m/>
    <n v="2000"/>
    <n v="0"/>
    <n v="0"/>
    <n v="4"/>
    <x v="7"/>
    <x v="0"/>
  </r>
  <r>
    <x v="0"/>
    <d v="2020-06-30T00:00:00"/>
    <n v="3149"/>
    <s v="DIR"/>
    <s v="Créditos Tesouraria"/>
    <s v="Ajustes de lançamentos referente as despesas realizadas no Grupo do Tesouro do processo de adiantamento nº , mas lançados nos RI dos professores - GO 13814 - Contrapartida RORÇ Diretoria GO 13820"/>
    <s v="Sim"/>
    <m/>
    <n v="1120"/>
    <n v="0"/>
    <n v="0"/>
    <n v="6"/>
    <x v="3"/>
    <x v="0"/>
  </r>
  <r>
    <x v="0"/>
    <d v="2020-08-18T00:00:00"/>
    <n v="3162"/>
    <s v="DIR"/>
    <s v="Recibo Tesouraria"/>
    <s v="Referente a Serviços gráficos - Recebido IF-SIBI - Número do Recibo 47/2020."/>
    <s v="Sim"/>
    <m/>
    <n v="600"/>
    <n v="0"/>
    <n v="0"/>
    <n v="8"/>
    <x v="10"/>
    <x v="0"/>
  </r>
  <r>
    <x v="0"/>
    <d v="2020-10-06T00:00:00"/>
    <n v="3192"/>
    <s v="DIR"/>
    <s v="Créditos Tesouraria"/>
    <s v="Ajustes de lançamentos referente as despesas realizadas no Grupo do Tesouro do processo de adiantamento nº 20.1.253.43.1, mas lançados nos RI dos professores - GO 13996 e 13982 - Contrapartida RORÇ Diretoria GO 14029"/>
    <s v="Sim"/>
    <m/>
    <n v="1399.9"/>
    <n v="0"/>
    <n v="0"/>
    <n v="10"/>
    <x v="11"/>
    <x v="0"/>
  </r>
  <r>
    <x v="0"/>
    <d v="2020-10-27T00:00:00"/>
    <n v="3205"/>
    <s v="DIR"/>
    <s v="IAEA (International Atomic Energy Agency)"/>
    <s v="Taxa 10% de R$ 9.818,82 da Diretoria - Recibo Tesouraria - 59/2020 - Prest.Servs. de colaboração científica (Facilitando experimentos com Íon Beam Accelerators, junto ao Lab. LAMFI do Depto. de Física Aplica do IF - (Prof. Manfredo Harri Tabacniks). Complemento esta na GC 3206."/>
    <s v="Sim"/>
    <m/>
    <n v="981.88"/>
    <n v="0"/>
    <n v="0"/>
    <n v="10"/>
    <x v="11"/>
    <x v="0"/>
  </r>
  <r>
    <x v="0"/>
    <d v="2020-11-06T00:00:00"/>
    <n v="3219"/>
    <s v="DIR"/>
    <s v="Transposição interna"/>
    <s v="NE.04060180 - Serviço de manutenção espectrofluorímetro do Prof. Chubaci - DC 176001/2020 - Despesa lançada na Manutenção Predial GO 14144 Contrapartida RI Chubaci GO 14145."/>
    <s v="Sim"/>
    <m/>
    <n v="2700"/>
    <n v="0"/>
    <n v="0"/>
    <n v="11"/>
    <x v="6"/>
    <x v="0"/>
  </r>
  <r>
    <x v="0"/>
    <d v="2020-11-06T00:00:00"/>
    <n v="3220"/>
    <s v="DIR"/>
    <s v="Transposição interna"/>
    <s v="NE.04059972 / 04059980 - Serviço de manutenção de bomba de vácuo tipo scroll XDS35l com substituição dos acessórios de vedação e passagem de ar (bellows). - Prof. Chubaci - Troca de verba com RI - GO 14146 e GO 14147"/>
    <s v="Sim"/>
    <m/>
    <n v="17200"/>
    <n v="0"/>
    <n v="0"/>
    <n v="11"/>
    <x v="6"/>
    <x v="0"/>
  </r>
  <r>
    <x v="0"/>
    <d v="2020-11-09T00:00:00"/>
    <n v="3221"/>
    <s v="DIR"/>
    <s v="Créditos Tesouraria"/>
    <s v="Despesas da tesouraria utilizados RI dos professores, mas pago com RORÇ Diretoria (GO 14044 e GO 14075). Contrapartida GO 14151 ROÇ-Diretoria - Processo: 20.1.00273.43.2"/>
    <s v="Sim"/>
    <m/>
    <n v="2466.87"/>
    <n v="0"/>
    <n v="0"/>
    <n v="11"/>
    <x v="6"/>
    <x v="0"/>
  </r>
  <r>
    <x v="0"/>
    <d v="2020-11-24T00:00:00"/>
    <n v="3226"/>
    <s v="DIR"/>
    <s v="Transposição interna"/>
    <s v="Aquisição Leitor Termoluminescência - NE 04342836/2020 - DC 182001/2020 - Processo: 20.1.00321.43.7 - Despesa RORÇ Diretoria GO 14175 e RI - Elisabeth Mateus Yoshimura GO 14174."/>
    <s v="Sim"/>
    <m/>
    <n v="46000"/>
    <n v="0"/>
    <n v="0"/>
    <n v="11"/>
    <x v="6"/>
    <x v="0"/>
  </r>
  <r>
    <x v="0"/>
    <d v="2020-12-22T00:00:00"/>
    <n v="3233"/>
    <s v="DIR"/>
    <s v="Recolhimento Tesouraria"/>
    <s v="Recebemos de Fundação Universitária para o Vestibular Número do Recibo: 66/2020 - Finalidade: Reposição de Material de Limpeza. utilizado na aplicação do Exame de Residência 2020/2021,no dia 22/11/2020."/>
    <s v="Sim"/>
    <m/>
    <n v="120"/>
    <n v="0"/>
    <n v="0"/>
    <n v="12"/>
    <x v="5"/>
    <x v="0"/>
  </r>
  <r>
    <x v="1"/>
    <d v="2020-02-12T00:00:00"/>
    <n v="3092"/>
    <s v="FEP"/>
    <s v="Saldo do exercício anterior"/>
    <s v="Saldo remanescente 2019 - Grupo: 43.000 - Transposição Interna - vende de móveis pelo Prof. Gil da Costa Marques para a ADM."/>
    <s v="Sim"/>
    <m/>
    <n v="7089.58"/>
    <n v="0"/>
    <n v="0"/>
    <n v="2"/>
    <x v="1"/>
    <x v="1"/>
  </r>
  <r>
    <x v="2"/>
    <d v="2020-07-31T00:00:00"/>
    <n v="3157"/>
    <s v="DIR"/>
    <s v="Empenho Tesouraria Covid"/>
    <s v="Empenhos Nemitala Added - Referente a pagamentos na tesouraria de materiais de prevenção ao COVID - Contrapartida GO 13886"/>
    <s v="Sim"/>
    <m/>
    <n v="49281.56"/>
    <n v="0"/>
    <n v="0"/>
    <n v="7"/>
    <x v="9"/>
    <x v="1"/>
  </r>
  <r>
    <x v="2"/>
    <d v="2020-08-14T00:00:00"/>
    <n v="3161"/>
    <s v="DIR"/>
    <s v="Transposição interna"/>
    <s v="Transferência de Créditos para RD-COVID, para cobrir despesas relacionado ao combate a Pandemia Contrapartida RORÇ-DIRETORIA GO 13913 (Referente as GOs 13880,13841, 13843, 13844, 13736, 13737, 13738, 13706, 13629, 13784 e 13785)"/>
    <s v="Sim"/>
    <m/>
    <n v="4039.46"/>
    <n v="0"/>
    <n v="0"/>
    <n v="8"/>
    <x v="10"/>
    <x v="1"/>
  </r>
  <r>
    <x v="74"/>
    <d v="2020-01-23T00:00:00"/>
    <n v="2990"/>
    <s v="FMT"/>
    <s v="Saldo do exercício anterior"/>
    <s v="Saldo remanescente 2019 no Grupo Básico: 43.000"/>
    <s v="Sim"/>
    <m/>
    <n v="16677.599999999999"/>
    <n v="0"/>
    <n v="0"/>
    <n v="1"/>
    <x v="0"/>
    <x v="0"/>
  </r>
  <r>
    <x v="75"/>
    <d v="2020-01-13T00:00:00"/>
    <n v="2944"/>
    <s v="FNC"/>
    <s v="Saldo do exercício anterior"/>
    <s v="Grupo Básico: 43.000 - Contrapartida da Diretoria ao trabalho dos mentores - Saldo remanescente 2019"/>
    <s v="Sim"/>
    <m/>
    <n v="1500"/>
    <n v="0"/>
    <n v="0"/>
    <n v="1"/>
    <x v="0"/>
    <x v="1"/>
  </r>
  <r>
    <x v="3"/>
    <d v="2020-01-13T00:00:00"/>
    <n v="2958"/>
    <s v="DIR"/>
    <s v="Saldo do exercício anterior"/>
    <s v="Saldo remanescente 2019 - Grupo 404 - Projetos Especiais Graduação - Recursos para sala Pró aluno - Remanejamento 50064741 / 2019"/>
    <s v="Sim"/>
    <m/>
    <n v="6.2"/>
    <n v="0"/>
    <n v="0"/>
    <n v="1"/>
    <x v="0"/>
    <x v="1"/>
  </r>
  <r>
    <x v="3"/>
    <d v="2020-01-13T00:00:00"/>
    <n v="2959"/>
    <s v="DIR"/>
    <s v="Saldo do exercício anterior"/>
    <s v="Saldo remanescente 2019 - GRUPO: 400 - Apoio à Viagens Didáticas e Atividades de Campo - VDG: Graduação: Viagens Didáticas - 2019/1. REMANEJAMENTO 50240540 / 2019"/>
    <s v="Sim"/>
    <m/>
    <n v="3915.22"/>
    <n v="0"/>
    <n v="0"/>
    <n v="1"/>
    <x v="0"/>
    <x v="1"/>
  </r>
  <r>
    <x v="3"/>
    <d v="2020-01-29T00:00:00"/>
    <n v="3051"/>
    <s v="AAA-CG"/>
    <s v="Pró - Reitoria de Graduação"/>
    <s v="Grupo: 404 - Projetos Especiais - Grad - Recursos para visita ao Laboratório Nacional de Luz Sincroton - Campinas, atividade extracurricular. REMANEJAMENTO 50061445 / 2020."/>
    <s v="Sim"/>
    <m/>
    <n v="5000"/>
    <n v="0"/>
    <n v="0"/>
    <n v="1"/>
    <x v="0"/>
    <x v="1"/>
  </r>
  <r>
    <x v="3"/>
    <d v="2020-06-16T00:00:00"/>
    <n v="3146"/>
    <s v="DIR"/>
    <s v="Transposição interna"/>
    <s v="Referente Aquisição 02 unidades de Disco externo de 2 TB (3,5&quot;) - Grupo 057 - Projetos Especiais - NE 1150642 / 2020 - DC 56286 /2020 - Processo: 20.1.00029.43. Contrapartida GO 13686 e GC 13801. Remanejamento N° 202050256327"/>
    <s v="Sim"/>
    <m/>
    <n v="5040"/>
    <n v="0"/>
    <n v="0"/>
    <n v="6"/>
    <x v="3"/>
    <x v="1"/>
  </r>
  <r>
    <x v="3"/>
    <d v="2020-07-23T00:00:00"/>
    <n v="3155"/>
    <s v="DIR"/>
    <s v="Transposição interna"/>
    <s v="Remanejamento N° 2020 50286102 - Devolução para o Grupo 404 ref. Anulação - NE 00278432/2020 - Locação de ônibus p/Labor Nac de Luz Síncrotron - Campinas-SP e Remanejamento 50071203 / 2020 - GO 13379 menos GC 2958."/>
    <s v="Sim"/>
    <m/>
    <n v="3293.8"/>
    <n v="0"/>
    <n v="0"/>
    <n v="7"/>
    <x v="9"/>
    <x v="1"/>
  </r>
  <r>
    <x v="3"/>
    <d v="2020-08-28T00:00:00"/>
    <n v="3167"/>
    <s v="AAA-CG"/>
    <s v="Pró - Reitoria de Pesquisa"/>
    <s v="Grupo 057- Projetos Especiais - Remanejamento 50312642 / 2020 da taxa de inscrição aos alunos tiveram o trabalho aceito para a JNIC-2020. Aluna: Chiara Mesquita Cerino Carrillo Le Roux - N. USP 4357691 - IF."/>
    <s v="Sim"/>
    <m/>
    <n v="250"/>
    <n v="0"/>
    <n v="0"/>
    <n v="8"/>
    <x v="10"/>
    <x v="1"/>
  </r>
  <r>
    <x v="3"/>
    <d v="2020-09-24T00:00:00"/>
    <n v="3184"/>
    <s v="DIR"/>
    <s v="Pró - Reitoria de Pesquisa"/>
    <s v="Grupo 57 - Projetos Especiais - REMANEJAMENTO 50336967 / 2020 - Auxílio para pagamento da taxa de inscrição na JNIC da SBPC - Aluna VITORIA DIAS DE SOUSA (n.USP 10299490)."/>
    <s v="Sim"/>
    <m/>
    <n v="200"/>
    <n v="0"/>
    <n v="0"/>
    <n v="9"/>
    <x v="4"/>
    <x v="1"/>
  </r>
  <r>
    <x v="4"/>
    <d v="2020-01-27T00:00:00"/>
    <n v="3045"/>
    <s v="FMT"/>
    <s v="Saldo do exercício anterior"/>
    <s v="Grupo: 43.000 - Saldo remanescente 2019 - Referente Edital UGPN RCF Call for Proposals 2018 - Coord. Prof. Julio Antonio Larrea Jimenez - ref. saldo final do projeto p/diárias EUA - REMANEJAMENTO 50400989 / 2019"/>
    <s v="Sim"/>
    <m/>
    <n v="3371.73"/>
    <n v="0"/>
    <n v="0"/>
    <n v="1"/>
    <x v="0"/>
    <x v="1"/>
  </r>
  <r>
    <x v="4"/>
    <d v="2020-02-04T00:00:00"/>
    <n v="3072"/>
    <s v="FMT"/>
    <s v="Saldo do exercício anterior"/>
    <s v="Grupo 057 - Projetos Especiais - Devolução da Economia Orçamentária 2019 - REMANEJAMENTO 50611300 / 2019 - Edital de Apoio a Novos Docentes 2019"/>
    <s v="Sim"/>
    <m/>
    <n v="15000"/>
    <n v="0"/>
    <n v="0"/>
    <n v="2"/>
    <x v="1"/>
    <x v="1"/>
  </r>
  <r>
    <x v="76"/>
    <d v="2020-01-13T00:00:00"/>
    <n v="2945"/>
    <s v="FMT"/>
    <s v="Saldo do exercício anterior"/>
    <s v="Grupo: 43.000 - Saldo remanescente 2019 - Referente a uma diária sem pernoite para o Prof. ANTÔNIO JOSÉ ROQUE DA SILVA do if-usp o qual virá palestrar no dia 30/10/2019 para o Química às 16. REMANEJAMENTO 50729522 / 2019."/>
    <s v="Sim"/>
    <m/>
    <n v="159.18"/>
    <n v="0"/>
    <n v="0"/>
    <n v="1"/>
    <x v="0"/>
    <x v="1"/>
  </r>
  <r>
    <x v="5"/>
    <d v="2020-01-27T00:00:00"/>
    <n v="3044"/>
    <s v="DIR"/>
    <s v="Reitoria"/>
    <s v="Grupo: 269 - Programa USP Eficiente 2019 - Suplementação/Redução - Devolução de Economia Orçamentária 2019 - Saldo Residual 2018 - REMANEJAMENTO: 50045784 / 2020"/>
    <s v="Sim"/>
    <m/>
    <n v="2575.59"/>
    <n v="0"/>
    <n v="0"/>
    <n v="1"/>
    <x v="0"/>
    <x v="1"/>
  </r>
  <r>
    <x v="5"/>
    <d v="2020-05-05T00:00:00"/>
    <n v="3139"/>
    <s v="DIR"/>
    <s v="Reitoria"/>
    <s v="Grupo: 255 - Programa USP Eficiente 2020 - Devolução de Economia Orçamentária 2019 - USP Eficiente 2020."/>
    <s v="Sim"/>
    <m/>
    <n v="124015.26"/>
    <n v="0"/>
    <n v="0"/>
    <n v="5"/>
    <x v="8"/>
    <x v="1"/>
  </r>
  <r>
    <x v="77"/>
    <d v="2020-01-23T00:00:00"/>
    <n v="2991"/>
    <s v="FEP"/>
    <s v="Saldo do exercício anterior"/>
    <s v="Saldo remanescente 2018 - Grupo 43.000"/>
    <s v="Sim"/>
    <m/>
    <n v="857.83"/>
    <n v="0"/>
    <n v="0"/>
    <n v="1"/>
    <x v="0"/>
    <x v="0"/>
  </r>
  <r>
    <x v="78"/>
    <d v="2020-01-13T00:00:00"/>
    <n v="2960"/>
    <s v="FNC-DOS"/>
    <s v="Saldo do exercício anterior"/>
    <s v="Grupo: 43.000 - Saldo remanescente 2019 - ref a serviços de dosimetros"/>
    <s v="Sim"/>
    <m/>
    <n v="9722.2999999999993"/>
    <n v="0"/>
    <n v="0"/>
    <n v="1"/>
    <x v="0"/>
    <x v="1"/>
  </r>
  <r>
    <x v="6"/>
    <d v="2020-01-23T00:00:00"/>
    <n v="2996"/>
    <s v="FNC-DOS"/>
    <s v="Saldo do exercício anterior"/>
    <s v="Saldo remanescente 2019 - Grupo 43.000"/>
    <s v="Sim"/>
    <m/>
    <n v="102190.07"/>
    <n v="0"/>
    <n v="0"/>
    <n v="1"/>
    <x v="0"/>
    <x v="0"/>
  </r>
  <r>
    <x v="7"/>
    <d v="2020-01-23T00:00:00"/>
    <n v="2981"/>
    <s v="FMT"/>
    <s v="Abertura do Exercío 2020"/>
    <s v="Distribuição conforme Orçamento Aprovado"/>
    <s v="Sim"/>
    <m/>
    <n v="32304.42"/>
    <n v="0"/>
    <n v="0"/>
    <n v="1"/>
    <x v="0"/>
    <x v="2"/>
  </r>
  <r>
    <x v="8"/>
    <d v="2020-02-12T00:00:00"/>
    <n v="3088"/>
    <s v="FEP"/>
    <s v="Saldo do exercício anterior"/>
    <s v="Saldo remanescente 2019 - Ref. Grupo: 000 - Reembolso/pagamento do CeTI-RP ao IF ref. despesas do Prof. Ewout com passagem aérea (294,24) + 1 diária simples (159,28) - Evento Oficinas do Moodle em Ribeirão -Preto. REMANEJAMENTO 50151628 / 2019"/>
    <s v="Sim"/>
    <m/>
    <n v="294.33999999999997"/>
    <n v="0"/>
    <n v="0"/>
    <n v="2"/>
    <x v="1"/>
    <x v="1"/>
  </r>
  <r>
    <x v="8"/>
    <d v="2020-02-18T00:00:00"/>
    <n v="3106"/>
    <s v="FEP"/>
    <s v="CTI de Ribeirão Preto"/>
    <s v="Grupo Básico: 43.000 - Reembolso/pagamento do CeTI-RP ao IF ref. despesas do Prof. Ewout com passagem aérea + diária para o Evento Oficinas do Moodle em Ribeirão Preto. REMANEJAMENTO 50121464 / 2020"/>
    <s v="Sim"/>
    <m/>
    <n v="974.73"/>
    <n v="0"/>
    <n v="0"/>
    <n v="2"/>
    <x v="1"/>
    <x v="1"/>
  </r>
  <r>
    <x v="8"/>
    <d v="2020-03-13T00:00:00"/>
    <n v="3123"/>
    <s v="FEP"/>
    <s v="Pró - Reitoria de Graduação"/>
    <s v="Grupo 404 - Projetos Especiais - Grad - Para conserto do aparelho de Ar Condicionado da sala PRG 0002 - Remanejamento 50178466 / 2020"/>
    <s v="Sim"/>
    <m/>
    <n v="1000"/>
    <n v="0"/>
    <n v="0"/>
    <n v="3"/>
    <x v="2"/>
    <x v="1"/>
  </r>
  <r>
    <x v="79"/>
    <d v="2020-02-12T00:00:00"/>
    <n v="3089"/>
    <s v="FEP"/>
    <s v="Saldo do exercício anterior"/>
    <s v="Saldo remanescente 2019 - Referente Grupo: 000 Rem. 50117428 - Auxílio Financeiro ao Prof. Fernando Silveira Navarra, referente sua participação na banca de Fabio Henrique Oliani em 21/02/2018"/>
    <s v="Sim"/>
    <m/>
    <n v="385.5"/>
    <n v="0"/>
    <n v="0"/>
    <n v="2"/>
    <x v="1"/>
    <x v="1"/>
  </r>
  <r>
    <x v="9"/>
    <d v="2020-01-23T00:00:00"/>
    <n v="3000"/>
    <s v="FEP"/>
    <s v="Saldo do exercício anterior"/>
    <s v="Saldo remanescente 2019"/>
    <s v="Sim"/>
    <m/>
    <n v="46806.2"/>
    <n v="0"/>
    <n v="0"/>
    <n v="1"/>
    <x v="0"/>
    <x v="0"/>
  </r>
  <r>
    <x v="80"/>
    <d v="2020-01-23T00:00:00"/>
    <n v="3001"/>
    <s v="FEP"/>
    <s v="Saldo do exercício anterior"/>
    <s v="Saldo remanescente 2019- CEPA - Grupo: 43.000"/>
    <s v="Sim"/>
    <m/>
    <n v="369.68"/>
    <n v="0"/>
    <n v="0"/>
    <n v="1"/>
    <x v="0"/>
    <x v="0"/>
  </r>
  <r>
    <x v="10"/>
    <d v="2020-02-12T00:00:00"/>
    <n v="3093"/>
    <s v="FAP"/>
    <s v="Saldo do exercício anterior"/>
    <s v="Saldo remanescente 2019 - Referente Grupo: 43.000 - Diárias ao Prof. Henrique Barbosa, proferir uma palestra de divulgação científica no Instituto de Física de São Carlos, IFSC/USP, em 17/10/2019. REMANEJAMENTO 50639221 / 2019"/>
    <s v="Sim"/>
    <m/>
    <n v="557.13"/>
    <n v="0"/>
    <n v="0"/>
    <n v="2"/>
    <x v="1"/>
    <x v="1"/>
  </r>
  <r>
    <x v="11"/>
    <d v="2020-01-20T00:00:00"/>
    <n v="2969"/>
    <s v="FNC"/>
    <s v="AUCANI"/>
    <s v="Programa de Bolsa Professor Visitante - Antonio Ferreira da Silva - resp. José Fernando Chubaci, ref. 1/2/20 a 31/1/21 - bolsa mensal R$16.454,57 - REMANEJAMENTO 50009125 / 2020"/>
    <s v="Sim"/>
    <m/>
    <n v="197454.84"/>
    <n v="0"/>
    <n v="0"/>
    <n v="1"/>
    <x v="0"/>
    <x v="1"/>
  </r>
  <r>
    <x v="11"/>
    <d v="2020-02-04T00:00:00"/>
    <n v="3082"/>
    <s v="FNC"/>
    <s v="AUCANI"/>
    <s v="REMANEJAMENTO 50071106 / 2020 - Programa de Bolsa Professor Visitante - Antonio Ferreira da Silva - resp. Prof.José Fernando Chubaci, ref. passagem aérea Salvador-São Paulo de 03/02/2020."/>
    <s v="Sim"/>
    <m/>
    <n v="1391"/>
    <n v="0"/>
    <n v="0"/>
    <n v="2"/>
    <x v="1"/>
    <x v="1"/>
  </r>
  <r>
    <x v="11"/>
    <d v="2020-11-03T00:00:00"/>
    <n v="3214"/>
    <s v="FNC"/>
    <s v="Antonio Ferreira da Silva"/>
    <s v="Valor anulado referente ao fechamento do Exercício - Empenhar assim da abertura do Orçamento 2021 - Valor correspondente a janeiro de 2021 para pagamento em fevereiro 2021."/>
    <s v="Sim"/>
    <m/>
    <n v="16454.64"/>
    <n v="0"/>
    <n v="0"/>
    <n v="11"/>
    <x v="6"/>
    <x v="1"/>
  </r>
  <r>
    <x v="81"/>
    <d v="2020-02-04T00:00:00"/>
    <n v="3073"/>
    <s v="FMA"/>
    <s v="Saldo do exercício anterior"/>
    <s v="Grupo 057 - Projetos Especiais - Devolução da Economia Orçamentária 2019"/>
    <s v="Sim"/>
    <m/>
    <n v="1000"/>
    <n v="0"/>
    <n v="0"/>
    <n v="2"/>
    <x v="1"/>
    <x v="1"/>
  </r>
  <r>
    <x v="12"/>
    <d v="2020-02-12T00:00:00"/>
    <n v="3095"/>
    <s v="FAP"/>
    <s v="Saldo do exercício anterior"/>
    <s v="Saldo remanescente 2019 - Grupo Básico: 000 - Contrapartida da Diretoria ao trabalho dos mentore"/>
    <s v="Sim"/>
    <m/>
    <n v="1500"/>
    <n v="0"/>
    <n v="0"/>
    <n v="2"/>
    <x v="1"/>
    <x v="1"/>
  </r>
  <r>
    <x v="82"/>
    <d v="2020-10-27T00:00:00"/>
    <n v="3206"/>
    <s v="FAP"/>
    <s v="IAEA (International Atomic Energy Agency)"/>
    <s v="Recibo Tesouraria - 59/2020 - Prest.Servs. de colaboração científica (Facilitando experimentos com Íon Beam Accelerators, junto ao Lab. LAMFI do Depto. de Física Aplica do IF - (Prof. Manfredo Harri Tabacniks). Houve cobrançça de Taxa 10% de R$ 9.818,82 da Diretoria esta na GC 3205."/>
    <s v="Sim"/>
    <m/>
    <n v="8836.94"/>
    <n v="0"/>
    <n v="0"/>
    <n v="10"/>
    <x v="11"/>
    <x v="0"/>
  </r>
  <r>
    <x v="13"/>
    <d v="2020-01-23T00:00:00"/>
    <n v="3016"/>
    <s v="FMT"/>
    <s v="Saldo do exercício anterior"/>
    <s v="Saldo remanescente 2019- Grupo 263 Convênio Santander - Edital PRP nº 657 de 16/07/2018. Evento &quot;Emergent Platforms for quantum information processing&quot; - REMANEJAMENTO 50616963 / 2018"/>
    <s v="Sim"/>
    <m/>
    <n v="18128.07"/>
    <n v="0"/>
    <n v="0"/>
    <n v="1"/>
    <x v="0"/>
    <x v="0"/>
  </r>
  <r>
    <x v="14"/>
    <d v="2020-01-23T00:00:00"/>
    <n v="2977"/>
    <s v="FAP"/>
    <s v="Abertura do Exercío 2020"/>
    <s v="Distribuição conforme Orçamento Aprovado"/>
    <s v="Sim"/>
    <m/>
    <n v="25281.72"/>
    <n v="0"/>
    <n v="0"/>
    <n v="1"/>
    <x v="0"/>
    <x v="2"/>
  </r>
  <r>
    <x v="15"/>
    <d v="2020-01-20T00:00:00"/>
    <n v="2967"/>
    <s v="FNC"/>
    <s v="Transposição interna"/>
    <s v="Docentes de mentoria referente ao segundo semestre de 2019 - GO 13299"/>
    <s v="Sim"/>
    <m/>
    <n v="1500"/>
    <n v="0"/>
    <n v="0"/>
    <n v="1"/>
    <x v="0"/>
    <x v="1"/>
  </r>
  <r>
    <x v="15"/>
    <d v="2020-02-12T00:00:00"/>
    <n v="3096"/>
    <s v="FNC"/>
    <s v="Saldo do exercício anterior"/>
    <s v="Saldo remanescente 2019 - Grupo 43.000 - Básica - REMANEJAMENTO 50662860 / 2019 - 1 diária completa para a Profa. Marcia de Almeida Rizzutto participar da XVIII Semana da Física da FFCLRP/USP, nos dias 5 e 6/11/2019 e Contrapartida da Diretoria ao trabalho dos mentores."/>
    <s v="Sim"/>
    <m/>
    <n v="1897.95"/>
    <n v="0"/>
    <n v="0"/>
    <n v="2"/>
    <x v="1"/>
    <x v="1"/>
  </r>
  <r>
    <x v="83"/>
    <d v="2020-02-12T00:00:00"/>
    <n v="3097"/>
    <s v="FGE"/>
    <s v="Saldo do exercício anterior"/>
    <s v="Saldo remanescente de 2019 - Grupo Básico: 000"/>
    <s v="Sim"/>
    <m/>
    <n v="1128.1500000000001"/>
    <n v="0"/>
    <n v="0"/>
    <n v="2"/>
    <x v="1"/>
    <x v="1"/>
  </r>
  <r>
    <x v="16"/>
    <d v="2020-01-23T00:00:00"/>
    <n v="3003"/>
    <s v="FNC"/>
    <s v="Saldo do exercício anterior"/>
    <s v="Saldo remanescente 2019 - Grupo: 43.000 - Referente ao Recibo 174/2018 (Recolhimento 5426948/2018) foi transferido para RI- José F. D. Chubaci, pois o valor não se refere a convênio e foi creditado na dotação incorreta conforme conversas com o setor de Convênio do IFUSP e da Reitoria. - Remanejamento N° 2019 50168407 - Contrapartida GO 11655"/>
    <s v="Sim"/>
    <m/>
    <n v="405235"/>
    <n v="0"/>
    <n v="0"/>
    <n v="1"/>
    <x v="0"/>
    <x v="0"/>
  </r>
  <r>
    <x v="16"/>
    <d v="2020-01-24T00:00:00"/>
    <n v="3031"/>
    <s v="FNC"/>
    <s v="Saldo do exercício anterior"/>
    <s v="Saldo remanescente 2019 - Prof. Chubaci - Contrapartida GO 13328"/>
    <s v="Sim"/>
    <m/>
    <n v="21200"/>
    <n v="0"/>
    <n v="0"/>
    <n v="1"/>
    <x v="0"/>
    <x v="0"/>
  </r>
  <r>
    <x v="16"/>
    <d v="2020-10-20T00:00:00"/>
    <n v="3202"/>
    <s v="FNC"/>
    <s v="SEC Figueiredo Ltda - EPP"/>
    <s v="Recibo número 55/2020 - Recolhimento Tesouraria - Devolução de saldo não gasto. conforme Processo: 18.1.880.43.3 - Faturamento n' 0037911"/>
    <s v="Sim"/>
    <m/>
    <n v="2842.8"/>
    <n v="0"/>
    <n v="0"/>
    <n v="10"/>
    <x v="11"/>
    <x v="0"/>
  </r>
  <r>
    <x v="17"/>
    <d v="2020-01-20T00:00:00"/>
    <n v="2968"/>
    <s v="FGE"/>
    <s v="Transposição interna"/>
    <s v="Docentes de mentoria referente ao segundo semestre de 2019 - GO 13299"/>
    <s v="Sim"/>
    <m/>
    <n v="1500"/>
    <n v="0"/>
    <n v="0"/>
    <n v="1"/>
    <x v="0"/>
    <x v="1"/>
  </r>
  <r>
    <x v="17"/>
    <d v="2020-02-12T00:00:00"/>
    <n v="3098"/>
    <s v="FGE"/>
    <s v="Saldo do exercício anterior"/>
    <s v="Saldo remanescente de 2019 - Grupo Básico: 000"/>
    <s v="Sim"/>
    <m/>
    <n v="332.36"/>
    <n v="0"/>
    <n v="0"/>
    <n v="2"/>
    <x v="1"/>
    <x v="1"/>
  </r>
  <r>
    <x v="17"/>
    <d v="2020-09-28T00:00:00"/>
    <n v="3187"/>
    <s v="FGE"/>
    <s v="FFLCH"/>
    <s v="Aquisição de material para montagem de lunetas caseiras - Profa. Valeria de Marcos - DG - FFLCH - REMANEJAMENTO 50347225 / 2020 - Grupo 404 - Projetos Especiais - Grad"/>
    <s v="Sim"/>
    <m/>
    <n v="2700"/>
    <n v="0"/>
    <n v="0"/>
    <n v="9"/>
    <x v="4"/>
    <x v="1"/>
  </r>
  <r>
    <x v="18"/>
    <d v="2020-01-23T00:00:00"/>
    <n v="2982"/>
    <s v="FNC"/>
    <s v="Abertura do Exercío 2020"/>
    <s v="Distribuição conforme Orçamento Aprovado"/>
    <s v="Sim"/>
    <m/>
    <n v="39327.120000000003"/>
    <n v="0"/>
    <n v="0"/>
    <n v="1"/>
    <x v="0"/>
    <x v="2"/>
  </r>
  <r>
    <x v="19"/>
    <d v="2020-02-04T00:00:00"/>
    <n v="3076"/>
    <s v="FNC"/>
    <s v="Saldo do exercício anterior"/>
    <s v="Grupo: 500 - Auxílio a Eventos - &quot;XX Escola de Verão de Física Nuclear Experimental - Jorge André Swieca&quot; - Devolução da Economia Orçamentária 2019"/>
    <s v="Sim"/>
    <m/>
    <n v="957.6"/>
    <n v="0"/>
    <n v="0"/>
    <n v="2"/>
    <x v="1"/>
    <x v="1"/>
  </r>
  <r>
    <x v="19"/>
    <d v="2020-02-04T00:00:00"/>
    <n v="3077"/>
    <s v="FNC"/>
    <s v="Saldo do exercício anterior"/>
    <s v="Saldo remanescente 2019 - Grupo: 605 - Apoio aos Programas de Pós-Graduação - Devolução da Economia Orçamentária 2019"/>
    <s v="Sim"/>
    <m/>
    <n v="1696.93"/>
    <n v="0"/>
    <n v="0"/>
    <n v="2"/>
    <x v="1"/>
    <x v="1"/>
  </r>
  <r>
    <x v="19"/>
    <d v="2020-03-02T00:00:00"/>
    <n v="3111"/>
    <s v="FNC"/>
    <s v="AUCANI"/>
    <s v="Grupo: 43.000 - Remanejamento N° 2020 50157582 - Auxílio financeiro Of. Aucani 6/2020 - para missão do prof. Nilberto Medina à U. Wollongong, Austrália, entre 30/3 e 1/4/20, p/participar do &quot;UGPN Annual Conference 2020&quot; - ref. passagem, seguro, até 4 diárias e visto."/>
    <s v="Sim"/>
    <m/>
    <n v="15118"/>
    <n v="0"/>
    <n v="0"/>
    <n v="3"/>
    <x v="2"/>
    <x v="1"/>
  </r>
  <r>
    <x v="20"/>
    <d v="2020-02-04T00:00:00"/>
    <n v="3081"/>
    <s v="FGE"/>
    <s v="Saldo do exercício anterior"/>
    <s v="Saldo remanescente 2019 - Grupo: 404 - Projetos Especiais de Graduação - Programa aprender na comunidade - Remanejamento: 2018 50656760"/>
    <s v="Sim"/>
    <m/>
    <n v="11200"/>
    <n v="0"/>
    <n v="0"/>
    <n v="2"/>
    <x v="1"/>
    <x v="1"/>
  </r>
  <r>
    <x v="20"/>
    <d v="2020-12-11T00:00:00"/>
    <n v="3229"/>
    <s v="FGE"/>
    <s v="Monitores Bolsistas"/>
    <s v="Anulação do saldo remanescente do Pgto Monitores bolsistas - Grupo: 404 - Projetos Especiais de Graduação - Programa aprender na comunidade - Processo: 19.1.566.43.8 - NE 0400262/2020"/>
    <s v="Sim"/>
    <m/>
    <n v="2400"/>
    <n v="0"/>
    <n v="0"/>
    <n v="12"/>
    <x v="5"/>
    <x v="1"/>
  </r>
  <r>
    <x v="84"/>
    <d v="2020-01-23T00:00:00"/>
    <n v="3010"/>
    <s v="FMT"/>
    <s v="Saldo do exercício anterior"/>
    <s v="Saldo remanescente 2019 - Grupo: 43.000"/>
    <s v="Sim"/>
    <m/>
    <n v="715.14"/>
    <n v="0"/>
    <n v="0"/>
    <n v="1"/>
    <x v="0"/>
    <x v="0"/>
  </r>
  <r>
    <x v="85"/>
    <d v="2020-01-29T00:00:00"/>
    <n v="3053"/>
    <s v="FEP"/>
    <s v="IF de São Carlos"/>
    <s v="Grupo: 43.000 Básico - REMANEJAMENTO 50064428 / 2020 - Diárias (4 completa e 1 simples) ao Prof. Paulo Alberto Nussenszveig - participar de banca no IFSC (viagem de 09 a 13/02/20)"/>
    <s v="Sim"/>
    <m/>
    <n v="1822.26"/>
    <n v="0"/>
    <n v="0"/>
    <n v="1"/>
    <x v="0"/>
    <x v="1"/>
  </r>
  <r>
    <x v="85"/>
    <d v="2020-02-12T00:00:00"/>
    <n v="3099"/>
    <s v="FEP"/>
    <s v="Saldo do exercício anterior"/>
    <s v="Saldo remanescente de 2019 - Referente Grupo Básico: 43.000 - Reprogramação orçamentária, conforme aprovação &quot;ad referendum&quot; da COP"/>
    <s v="Sim"/>
    <m/>
    <n v="5000"/>
    <n v="0"/>
    <n v="0"/>
    <n v="2"/>
    <x v="1"/>
    <x v="1"/>
  </r>
  <r>
    <x v="86"/>
    <d v="2020-02-12T00:00:00"/>
    <n v="3100"/>
    <s v="FMT"/>
    <s v="Saldo do exercício anterior"/>
    <s v="Saldo remanescente de 2019 - Grupo Básico: 000"/>
    <s v="Sim"/>
    <m/>
    <n v="72.680000000000007"/>
    <n v="0"/>
    <n v="0"/>
    <n v="2"/>
    <x v="1"/>
    <x v="1"/>
  </r>
  <r>
    <x v="87"/>
    <d v="2020-02-12T00:00:00"/>
    <n v="3101"/>
    <s v="FAP"/>
    <s v="Saldo do exercício anterior"/>
    <s v="Saldo remanescente de 2019 - Referente Grupo 43.000 - Básica - REMANEJAMENTO 50662126 / 2019 - Diária Completa para o Professor Ricardo Galvão - participar de evento na FEA-RP"/>
    <s v="Sim"/>
    <m/>
    <n v="397.95"/>
    <n v="0"/>
    <n v="0"/>
    <n v="2"/>
    <x v="1"/>
    <x v="1"/>
  </r>
  <r>
    <x v="88"/>
    <d v="2020-02-04T00:00:00"/>
    <n v="3080"/>
    <s v="FGE"/>
    <s v="Saldo do exercício anterior"/>
    <s v="Grupo: 404 - Projetos Especiais - Grad - Diária para prof. Silvio Roberto de Azevedo Salinas, 30/05 a 31/05, para participar da IX Semana de Estatística UFSCar/USP. REMANEJAMENTO 50353980 / 2019 - Devolução da Economia Orçamentária 2019"/>
    <s v="Sim"/>
    <m/>
    <n v="397.95"/>
    <n v="0"/>
    <n v="0"/>
    <n v="2"/>
    <x v="1"/>
    <x v="1"/>
  </r>
  <r>
    <x v="89"/>
    <d v="2020-01-13T00:00:00"/>
    <n v="2961"/>
    <s v="FGE"/>
    <s v="Saldo do exercício anterior"/>
    <s v="Saldo remanescente 2019 - Grupo: 057 - Projetos Especiais - Remanejamento nº 50004749 / 2019 para a compra de materiais para o 17º Encontro USP Escola"/>
    <s v="Sim"/>
    <m/>
    <n v="13.99"/>
    <n v="0"/>
    <n v="0"/>
    <n v="1"/>
    <x v="0"/>
    <x v="1"/>
  </r>
  <r>
    <x v="90"/>
    <d v="2020-02-04T00:00:00"/>
    <n v="3078"/>
    <s v="FMA"/>
    <s v="Saldo do exercício anterior"/>
    <s v="Grupo: 513 - Progr. Inst. de Apoio a Novos Docentes - Edital 2013. Aut. GR - Proc.16.1.12371.1.4 - (043.513 - Orçamento).- Devolução da Economia Orçamentária 2019"/>
    <s v="Sim"/>
    <m/>
    <n v="331.28"/>
    <n v="0"/>
    <n v="0"/>
    <n v="2"/>
    <x v="1"/>
    <x v="1"/>
  </r>
  <r>
    <x v="90"/>
    <d v="2020-02-12T00:00:00"/>
    <n v="3102"/>
    <s v="FMA"/>
    <s v="Saldo do exercício anterior"/>
    <s v="Saldo remanescente 2019 - Referente Grupo: 43.000 - Recibo 088 - Recurso concedido pelo BCAM (Basque Center for Applied Mathematics) para cobrir custos de estadia de participantes do &quot;ICM 2018 - Satellite Conference: Topics in Mathematical Physics&quot;"/>
    <s v="Sim"/>
    <m/>
    <n v="100.2"/>
    <n v="0"/>
    <n v="0"/>
    <n v="2"/>
    <x v="1"/>
    <x v="1"/>
  </r>
  <r>
    <x v="21"/>
    <d v="2020-01-20T00:00:00"/>
    <n v="2970"/>
    <s v="DIR"/>
    <s v="Reitoria - Estagiários"/>
    <s v="Devoluções Estágios 2019 Referente à solicitação 377/2019 e 51/2019 - Remanejamento 50024523 / 2020 de recurso para estágio do aluno Caio Vinícius Dallaqua Leal. Remanejamento 50024620 / 2020 de recurso para estágio do aluno Talita Rocha de Oliveira."/>
    <s v="Sim"/>
    <m/>
    <n v="7085.46"/>
    <n v="0"/>
    <n v="0"/>
    <n v="1"/>
    <x v="0"/>
    <x v="2"/>
  </r>
  <r>
    <x v="21"/>
    <d v="2020-01-23T00:00:00"/>
    <n v="2976"/>
    <s v="DIR"/>
    <s v="Abertura do Exercío 2020"/>
    <s v="Distribuição conforme Orçamento Aprovado"/>
    <s v="Sim"/>
    <m/>
    <n v="1247773.1399999999"/>
    <n v="0"/>
    <n v="0"/>
    <n v="1"/>
    <x v="0"/>
    <x v="2"/>
  </r>
  <r>
    <x v="21"/>
    <d v="2020-01-30T00:00:00"/>
    <n v="3062"/>
    <s v="DIR"/>
    <s v="Transposição interna"/>
    <s v="Remanejamento 50071203 / 2020 - Viação Vale do Tietê Ltda Referente SERVICO DE LOCACAO DE VEICULO TERRESTRE NE 278432/2020 - (Nota de Empenho acabou sendo anulado GO 13320) - Ressarcimento do Grupo Básico 43.000. GO 13379"/>
    <s v="Sim"/>
    <m/>
    <n v="3300"/>
    <n v="0"/>
    <n v="0"/>
    <n v="1"/>
    <x v="0"/>
    <x v="2"/>
  </r>
  <r>
    <x v="21"/>
    <d v="2020-02-13T00:00:00"/>
    <n v="3103"/>
    <s v="ATF-ALMOX"/>
    <s v="Créditos almoxarifado"/>
    <s v="Créditos almoxarifado lançados das 13/02/2020 - Dir R$ 9.913,52 - FAP R$ 544,16 - FEP R$ 189,32 - FGE R$ 280,46 - FMA R$ 702,37 - FMT R$ 376,40 - FNC R$ 1.093,29"/>
    <s v="Sim"/>
    <m/>
    <n v="13099.52"/>
    <n v="0"/>
    <n v="0"/>
    <n v="2"/>
    <x v="1"/>
    <x v="2"/>
  </r>
  <r>
    <x v="21"/>
    <d v="2020-03-02T00:00:00"/>
    <n v="3110"/>
    <s v="FMT"/>
    <s v="Transposição interna"/>
    <s v="REMANEJAMENTO 50155067 / 2020 - Ressarcimento de grupo orçamentário, em razão de pagamento de três bolsas de monitoria que atuaram no projeto do edital de &quot;Apoio a Projetos que Façam Uso de Sistemas Digitais Inteligentes&quot; (fale conosco 197108). Grupo 43.057 - dentro deste projeto 01/07/2049 a 30/04/2020. Devido a Devolução da Economia Orçamentária ter ocorrido no dia 30/01/2020, não foi possível pagar com o recurso recebido 3 monitores do projeto que trabalharam no mês de Janeiro de 2020, por este motivo o Diretor pagou com recursos do Orçamento do Grupo Básico 43.000 essa despesa. Contrapartida GO 13552."/>
    <s v="Sim"/>
    <m/>
    <n v="1200"/>
    <n v="0"/>
    <n v="0"/>
    <n v="3"/>
    <x v="2"/>
    <x v="2"/>
  </r>
  <r>
    <x v="21"/>
    <d v="2020-03-05T00:00:00"/>
    <n v="3113"/>
    <s v="DIR"/>
    <s v="Reitoria - Estagiários"/>
    <s v="Remanejamento 50166387 / 2020 de recurso para estágio do aluno Ana Carolina Trolezi Braga. Referente à solicitação de CANCELAMENTO 837/2019."/>
    <s v="Sim"/>
    <m/>
    <n v="9945.83"/>
    <n v="0"/>
    <n v="0"/>
    <n v="3"/>
    <x v="2"/>
    <x v="2"/>
  </r>
  <r>
    <x v="21"/>
    <d v="2020-03-05T00:00:00"/>
    <n v="3114"/>
    <s v="DIR"/>
    <s v="Reitoria - Estagiários"/>
    <s v="Remanejamento 50166360 / 2020 de recurso para estágio do aluno Carlos Henrique Camillo da Silva. Referente à solicitação de CANCELAMENTO 525/2019"/>
    <s v="Sim"/>
    <m/>
    <n v="1643.17"/>
    <n v="0"/>
    <n v="0"/>
    <n v="3"/>
    <x v="2"/>
    <x v="2"/>
  </r>
  <r>
    <x v="21"/>
    <d v="2020-03-05T00:00:00"/>
    <n v="3115"/>
    <s v="DIR"/>
    <s v="Reitoria - Estagiários"/>
    <s v="Remanejamento 50166328 / 2020 de recurso para estágio do aluno Caterine Silva e Souza. Referente à solicitação de CANCELAMENTO 343/2019"/>
    <s v="Sim"/>
    <m/>
    <n v="4499.32"/>
    <n v="0"/>
    <n v="0"/>
    <n v="3"/>
    <x v="2"/>
    <x v="2"/>
  </r>
  <r>
    <x v="21"/>
    <d v="2020-03-05T00:00:00"/>
    <n v="3116"/>
    <s v="DIR"/>
    <s v="Reitoria - Estagiários"/>
    <s v="Remanejamento 50166344 / 2020 de recurso para estágio do aluno Giovana Maria de Sousa. Referente à solicitação de CANCELAMENTO 416/2019"/>
    <s v="Sim"/>
    <m/>
    <n v="6339.66"/>
    <n v="0"/>
    <n v="0"/>
    <n v="3"/>
    <x v="2"/>
    <x v="2"/>
  </r>
  <r>
    <x v="21"/>
    <d v="2020-03-05T00:00:00"/>
    <n v="3117"/>
    <s v="FGE"/>
    <s v="Transposição interna"/>
    <s v="REMANEJAMENTO 50166301 / 2020 - Grupo 404 - Projetos Especiais - Graduação - Ressarcimento de grupo orçamentário, em virtude de pagamento de bolsas do edital &quot;Programa Aprender na Comunidade&quot; (fale conosco 197308). Devido a Devolução da Economia Orçamentária ter ocorrido no dia 30/01/2020, não foi possível pagar com o recurso recebido 4 monitores do projeto que trabalharam no mês de Janeiro de 2020, por este motivo o Diretor pagou com recursos do Orçamento do Grupo Básico 43.000 essa despesa. Contrapartida GO 13571"/>
    <s v="Sim"/>
    <m/>
    <n v="1600"/>
    <n v="0"/>
    <n v="0"/>
    <n v="3"/>
    <x v="2"/>
    <x v="2"/>
  </r>
  <r>
    <x v="21"/>
    <d v="2020-03-05T00:00:00"/>
    <n v="3118"/>
    <s v="FNC"/>
    <s v="Transposição interna"/>
    <s v="REMANEJAMENTO 50166280 / 2020 - Grupo 57 - Projetos Especiais - Ressarcimento de grupo orçamentário, em virtude de pagamento de bolsas do edital &quot;Apoio a Projetos que Façam Uso de Sistemas Digitais Inteligentes&quot; (fale conosco 197309). Devido a Devolução da Economia Orçamentária ter ocorrido no dia 30/01/2020, não foi possível pagar com o recurso recebido 2 monitores do projeto que trabalharam no mês de Janeiro de 2020, por este motivo o Diretor pagou com recursos do Orçamento do Grupo Básico 43.000 essa despesa. Contrapartida GO 13572"/>
    <s v="Sim"/>
    <m/>
    <n v="880"/>
    <n v="0"/>
    <n v="0"/>
    <n v="3"/>
    <x v="2"/>
    <x v="2"/>
  </r>
  <r>
    <x v="21"/>
    <d v="2020-03-17T00:00:00"/>
    <n v="3124"/>
    <s v="ATF-ALMOX"/>
    <s v="Créditos almoxarifado"/>
    <s v="Créditos referentes requisições do almoxarifado do dia 09/03/2020 - FAP R$ 579,33, FEP R$ 445,91, FGE R$ 140,37, FMT R$ 328,26, FNC R$ 141,27, DIR R$ 22.023,57."/>
    <s v="Sim"/>
    <m/>
    <n v="23658.63"/>
    <n v="0"/>
    <n v="0"/>
    <n v="3"/>
    <x v="2"/>
    <x v="2"/>
  </r>
  <r>
    <x v="21"/>
    <d v="2020-04-20T00:00:00"/>
    <n v="3133"/>
    <s v="DIR"/>
    <s v="Reitoria - Estagiários"/>
    <s v="Remanejamento 50217160 / 2020 de recurso para estágio do aluno Bruno Prates. Referente à solicitação 118/2019"/>
    <s v="Sim"/>
    <m/>
    <n v="1184.76"/>
    <n v="0"/>
    <n v="0"/>
    <n v="4"/>
    <x v="7"/>
    <x v="2"/>
  </r>
  <r>
    <x v="21"/>
    <d v="2020-04-20T00:00:00"/>
    <n v="3134"/>
    <s v="DIR"/>
    <s v="Reitoria - Estagiários"/>
    <s v="Remanejamento 50217186 / 2020 de recurso para estágio do aluno Lucas Barbosa Lima Lazaro. Referente à solicitação 188/2019"/>
    <s v="Sim"/>
    <m/>
    <n v="1340.2"/>
    <n v="0"/>
    <n v="0"/>
    <n v="4"/>
    <x v="7"/>
    <x v="2"/>
  </r>
  <r>
    <x v="21"/>
    <d v="2020-04-20T00:00:00"/>
    <n v="3135"/>
    <s v="DIR"/>
    <s v="Reitoria - Estagiários"/>
    <s v="Remanejamento 50217208 / 2020 de recurso para estágio do aluno Lucas de Paula Lima Batista. Referente à solicitação 838/2019"/>
    <s v="Sim"/>
    <m/>
    <n v="7512.08"/>
    <n v="0"/>
    <n v="0"/>
    <n v="4"/>
    <x v="7"/>
    <x v="2"/>
  </r>
  <r>
    <x v="21"/>
    <d v="2020-05-06T00:00:00"/>
    <n v="3141"/>
    <s v="DIR"/>
    <s v="Reitoria - Estagiários"/>
    <s v="Cancelamento de Estágios: Remanejamento de recurso 50227386 / 2020 para estágio do aluno Irma Fernanda Moreira Brito. Referente à solicitação 211/2019 e Remanejamento de recurso 50227408 / 2020 para estágio do aluno Felipe Moura dos Santos. Referente à solicitação 319/2019"/>
    <s v="Sim"/>
    <m/>
    <n v="3781.4"/>
    <n v="0"/>
    <n v="0"/>
    <n v="5"/>
    <x v="8"/>
    <x v="2"/>
  </r>
  <r>
    <x v="21"/>
    <d v="2020-05-18T00:00:00"/>
    <n v="3142"/>
    <s v="DIR"/>
    <s v="Créditos Almoxarifado"/>
    <s v="Créditos Almoxarifado GOs lançadas dia 15/05/2020 - DIR R$ 3.597,79, FAP R$ 15,60, FEP R$ 707,15, FMT R$ 412,12."/>
    <s v="Sim"/>
    <m/>
    <n v="4877.54"/>
    <n v="0"/>
    <n v="0"/>
    <n v="5"/>
    <x v="8"/>
    <x v="2"/>
  </r>
  <r>
    <x v="21"/>
    <d v="2020-06-30T00:00:00"/>
    <n v="3148"/>
    <s v="DIR"/>
    <s v="Transposição interna"/>
    <s v="REMANEJAMENTO 50266969 / 2020 - Estorno do remanejamento nº 202050256327, de 16/06/2020 (fale conosco 200304). Referente GO 13801."/>
    <s v="Sim"/>
    <m/>
    <n v="5040"/>
    <n v="0"/>
    <n v="0"/>
    <n v="6"/>
    <x v="3"/>
    <x v="2"/>
  </r>
  <r>
    <x v="21"/>
    <d v="2020-07-06T00:00:00"/>
    <n v="3150"/>
    <s v="DIR"/>
    <s v="Reitoria - Estagiários"/>
    <s v="Remanejamento 2020 50272560 de recurso para estágio do aluno Mariana Petroucic Nunes. Referente à solicitação ANULAÇÃO 569/2019"/>
    <s v="Sim"/>
    <m/>
    <n v="1735.48"/>
    <n v="0"/>
    <n v="0"/>
    <n v="7"/>
    <x v="9"/>
    <x v="2"/>
  </r>
  <r>
    <x v="21"/>
    <d v="2020-07-14T00:00:00"/>
    <n v="3152"/>
    <s v="FEP"/>
    <s v="Transposição interna"/>
    <s v="Referente ao reforço de empenho para pagamento de monitores do Prof. Ivã Gurgel - GO 13839"/>
    <s v="Sim"/>
    <m/>
    <n v="2400"/>
    <n v="0"/>
    <n v="0"/>
    <n v="7"/>
    <x v="9"/>
    <x v="2"/>
  </r>
  <r>
    <x v="21"/>
    <d v="2020-07-17T00:00:00"/>
    <n v="3154"/>
    <s v="DIR"/>
    <s v="Transposição interna"/>
    <s v="Taxa administrativa Diretoria referente Venda de 940 Sampa V4 - Chips para Oricas Import and Export (Instituto of Modems of Physics - Chinese Academy of Scienses) - Recibo 41/2020 e Recolhimento 2543672 - GO 13848."/>
    <s v="Sim"/>
    <m/>
    <n v="8775.9599999999991"/>
    <n v="0"/>
    <n v="0"/>
    <n v="7"/>
    <x v="9"/>
    <x v="2"/>
  </r>
  <r>
    <x v="21"/>
    <d v="2020-07-23T00:00:00"/>
    <n v="3156"/>
    <s v="DIR"/>
    <s v="Créditos Almoxarifado"/>
    <s v="Créditos Almoxarifado lançado do dia 22/07/2020 GOs números: 13859, 13860, 13861, 13862, 13863, 13864, 13865, 13866, 13867, 13868, 13869 e 13870"/>
    <s v="Sim"/>
    <m/>
    <n v="10556.26"/>
    <n v="0"/>
    <n v="0"/>
    <n v="7"/>
    <x v="9"/>
    <x v="2"/>
  </r>
  <r>
    <x v="21"/>
    <d v="2020-08-13T00:00:00"/>
    <n v="3160"/>
    <s v="DIR"/>
    <s v="Reitoria - Estagiários"/>
    <s v="Devolução Ref. Solicitação 1222/2019 de Estágio do aluno Carlos Henrique Camillo da Silva. Remanejamento N° 2020 50302302 -"/>
    <s v="Sim"/>
    <m/>
    <n v="1337.39"/>
    <n v="0"/>
    <n v="0"/>
    <n v="8"/>
    <x v="10"/>
    <x v="2"/>
  </r>
  <r>
    <x v="21"/>
    <d v="2020-08-28T00:00:00"/>
    <n v="3170"/>
    <s v="DIR-NITRO"/>
    <s v="Transposição interna"/>
    <s v="Transferência dos recursos do RD Nitrogênio para RORÇ Diretoria - GO 13935"/>
    <s v="Sim"/>
    <m/>
    <n v="11349.9"/>
    <n v="0"/>
    <n v="0"/>
    <n v="8"/>
    <x v="10"/>
    <x v="2"/>
  </r>
  <r>
    <x v="21"/>
    <d v="2020-08-29T00:00:00"/>
    <n v="3171"/>
    <s v="DIR"/>
    <s v="Ajuste de saldo"/>
    <s v="Créditos de ajustes"/>
    <s v="Sim"/>
    <m/>
    <n v="18126.330000000002"/>
    <n v="0"/>
    <n v="0"/>
    <n v="8"/>
    <x v="10"/>
    <x v="2"/>
  </r>
  <r>
    <x v="21"/>
    <d v="2020-09-03T00:00:00"/>
    <n v="3177"/>
    <s v="DIR"/>
    <s v="Reitoria - Estagiários"/>
    <s v="Referente à solicitação de cancelamento 14/2020 - Remanejamento N° 2020 50322168 - Complementação de recurso para estágio do aluno Felipe Pereira Alonso"/>
    <s v="Sim"/>
    <m/>
    <n v="783.15"/>
    <n v="0"/>
    <n v="0"/>
    <n v="9"/>
    <x v="4"/>
    <x v="2"/>
  </r>
  <r>
    <x v="21"/>
    <d v="2020-09-03T00:00:00"/>
    <n v="3178"/>
    <s v="DIR"/>
    <s v="Reitoria - Estagiários"/>
    <s v="Referente à solicitação de cancelamento 475/2020 - Remanejamento N° 2020 50322184 de recurso para estágio do aluno Mariana Petroucic Nunes"/>
    <s v="Sim"/>
    <m/>
    <n v="3074.62"/>
    <n v="0"/>
    <n v="0"/>
    <n v="9"/>
    <x v="4"/>
    <x v="2"/>
  </r>
  <r>
    <x v="21"/>
    <d v="2020-09-24T00:00:00"/>
    <n v="3181"/>
    <s v="DIR"/>
    <s v="Prefeitura do Campus USP"/>
    <s v="Devolução do remanejamento nº 50318365 GO 13947 - REMANEJAMENTO 50328328 / 2020 -"/>
    <s v="Sim"/>
    <m/>
    <n v="2664"/>
    <n v="0"/>
    <n v="0"/>
    <n v="9"/>
    <x v="4"/>
    <x v="2"/>
  </r>
  <r>
    <x v="21"/>
    <d v="2020-09-30T00:00:00"/>
    <n v="3189"/>
    <s v="DIR"/>
    <s v="Transposição interna"/>
    <s v="Ref. SERVICO DE MANUTENCAO EM EQUIPAMENTO CONDICIONADOR DE AR - NE 03521346/2020 - Desp. DFMA - Contrapartida GO 14014 e GO 14015"/>
    <s v="Sim"/>
    <m/>
    <n v="500"/>
    <n v="0"/>
    <n v="0"/>
    <n v="9"/>
    <x v="4"/>
    <x v="2"/>
  </r>
  <r>
    <x v="21"/>
    <d v="2020-09-30T00:00:00"/>
    <n v="3190"/>
    <s v="DIR"/>
    <s v="Transposição interna"/>
    <s v="Ref. SERVIÇO DE INSTALACAO/MONTAGEM EQUIPAMENTO CONDICIONADOR DE AR - NE 03521354/2020 - Desp. Manut. Predial - Contrapartida GO 14016 e GO 14017"/>
    <s v="Sim"/>
    <m/>
    <n v="1600"/>
    <n v="0"/>
    <n v="0"/>
    <n v="9"/>
    <x v="4"/>
    <x v="2"/>
  </r>
  <r>
    <x v="21"/>
    <d v="2020-10-08T00:00:00"/>
    <n v="3193"/>
    <s v="DIR"/>
    <s v="ITOPRO Instalacao e Manutencao de Ar Condicionado"/>
    <s v="NE.03601498 - Conserto de aparelho de ar condicionado da sala do Prof. Ricardo Galvão - RC 123374 - DC 150215 - Ajuste da GO 14031."/>
    <s v="Sim"/>
    <m/>
    <n v="998"/>
    <n v="0"/>
    <n v="0"/>
    <n v="10"/>
    <x v="11"/>
    <x v="2"/>
  </r>
  <r>
    <x v="21"/>
    <d v="2020-10-13T00:00:00"/>
    <n v="3195"/>
    <s v="DIR"/>
    <s v="Reitoria - Estagiários"/>
    <s v="Referente à solicitação de Cancelamento 763/2019 - 50369865 / 2020 - Remanejamento 50369865 / 2020 para estágio do aluno Mariana Ribeiro de Carvalho."/>
    <s v="Sim"/>
    <m/>
    <n v="2142.1999999999998"/>
    <n v="0"/>
    <n v="0"/>
    <n v="10"/>
    <x v="11"/>
    <x v="2"/>
  </r>
  <r>
    <x v="21"/>
    <d v="2020-10-13T00:00:00"/>
    <n v="3196"/>
    <s v="DIR"/>
    <s v="Reitoria - Estagiários"/>
    <s v="Referente à solicitação de CANCELAMENTO 825/2019 - Remanejamento 50369881 / 2020 para estágio do aluno Icaro Vaz Freire."/>
    <s v="Sim"/>
    <m/>
    <n v="1309.93"/>
    <n v="0"/>
    <n v="0"/>
    <n v="10"/>
    <x v="11"/>
    <x v="2"/>
  </r>
  <r>
    <x v="21"/>
    <d v="2020-10-13T00:00:00"/>
    <n v="3197"/>
    <s v="DIR"/>
    <s v="Reitoria - Estagiários"/>
    <s v="Referente à solicitação de CANCELAMENTO 839/2019 - REMANEJAMENTO 50369903 / 2020 para estágio do aluno Joao Pedro Porro Palazzo."/>
    <s v="Sim"/>
    <m/>
    <n v="1429.98"/>
    <n v="0"/>
    <n v="0"/>
    <n v="10"/>
    <x v="11"/>
    <x v="2"/>
  </r>
  <r>
    <x v="21"/>
    <d v="2020-10-28T00:00:00"/>
    <n v="3210"/>
    <s v="DIR"/>
    <s v="White Martins Gases Industriais Ltda"/>
    <s v="Anulação do saldo remanescente de Nitrogênio Líquido referente ao final de exercício 2020."/>
    <s v="Sim"/>
    <m/>
    <n v="95367.1"/>
    <n v="0"/>
    <n v="0"/>
    <n v="10"/>
    <x v="11"/>
    <x v="2"/>
  </r>
  <r>
    <x v="21"/>
    <d v="2020-11-04T00:00:00"/>
    <n v="3216"/>
    <s v="DIR"/>
    <s v="Reitoria - Estagiários"/>
    <s v="Remanejamento 2020 50408429 de CANCELAMENTO do estágio do aluno Caio Leonardo de Oliveira Pimentel. Referente à solicitação 1010/2019"/>
    <s v="Sim"/>
    <m/>
    <n v="1312.09"/>
    <n v="0"/>
    <n v="0"/>
    <n v="11"/>
    <x v="6"/>
    <x v="2"/>
  </r>
  <r>
    <x v="21"/>
    <d v="2020-11-04T00:00:00"/>
    <n v="3217"/>
    <s v="DIR-SBI"/>
    <s v="AIP Publishing LLC"/>
    <s v="Saldo remanescente do Empenho 01674137 - Ref. Renovação da Assinatura do Periódico American Journal of Physics 2020-2021 - RC 100340 - DC 62413."/>
    <s v="Sim"/>
    <m/>
    <n v="429.93"/>
    <n v="0"/>
    <n v="0"/>
    <n v="11"/>
    <x v="6"/>
    <x v="2"/>
  </r>
  <r>
    <x v="21"/>
    <d v="2020-11-05T00:00:00"/>
    <n v="3218"/>
    <s v="ATF-ALMOX"/>
    <s v="Créditos Almoxarifado"/>
    <s v="Créditos Almoxarifado lançado no dia 05/11/200 - GO's 14123, 14124, 14127, 14137, 14142, 14143, 14135, 14125, 14126, 14128, 14129, 14130, 14131, 14133, 14136, 14138, 14139, 14140, 14141, 14122 e 14132."/>
    <s v="Sim"/>
    <m/>
    <n v="6857.56"/>
    <n v="0"/>
    <n v="0"/>
    <n v="11"/>
    <x v="6"/>
    <x v="2"/>
  </r>
  <r>
    <x v="21"/>
    <d v="2020-11-16T00:00:00"/>
    <n v="3223"/>
    <s v="DIR"/>
    <s v="Monitores Bolsistas"/>
    <s v="Anulação saldo remanescente da Folha de pagamento referente a Monitores Bolsistas Exercício 2020 - NE 123021 /2020 - Processo: 20.1.10.43.1 - GO 13434"/>
    <s v="Sim"/>
    <m/>
    <n v="40176.769999999997"/>
    <n v="0"/>
    <n v="0"/>
    <n v="11"/>
    <x v="6"/>
    <x v="2"/>
  </r>
  <r>
    <x v="21"/>
    <d v="2020-12-11T00:00:00"/>
    <n v="3231"/>
    <s v="DIR"/>
    <s v="Simpress Comércio, Locação e Serviços S/A"/>
    <s v="Anulação do saldo remanesce final do exercício 2020 - Referente a NE.00081540 - Contrato de Serviços de Impressão e Reprografia Corporativa - Exercício 2020 - Contrato 01/2018 - RUSP."/>
    <s v="Sim"/>
    <m/>
    <n v="49000"/>
    <n v="0"/>
    <n v="0"/>
    <n v="12"/>
    <x v="5"/>
    <x v="2"/>
  </r>
  <r>
    <x v="21"/>
    <d v="2020-12-23T00:00:00"/>
    <n v="3235"/>
    <s v="DIR"/>
    <s v="Fechamento do exercício"/>
    <s v="Recolhimento (FAP, FEP, FGE, FMA, FMT e FNC) fechamento do Exercício 2020"/>
    <s v="Sim"/>
    <m/>
    <n v="111833.47"/>
    <n v="0"/>
    <n v="0"/>
    <n v="12"/>
    <x v="5"/>
    <x v="2"/>
  </r>
  <r>
    <x v="22"/>
    <d v="2020-01-23T00:00:00"/>
    <n v="2983"/>
    <s v="DIR"/>
    <s v="Abertura do Exercío 2020"/>
    <s v="Distribuição conforme Orçamento Aprovado"/>
    <s v="Sim"/>
    <m/>
    <n v="234845.1"/>
    <n v="0"/>
    <n v="0"/>
    <n v="1"/>
    <x v="0"/>
    <x v="3"/>
  </r>
  <r>
    <x v="22"/>
    <d v="2020-12-10T00:00:00"/>
    <n v="3228"/>
    <s v="DIR"/>
    <s v="Transposição interna"/>
    <s v="Remanejamento N° 2020 50443909 - Do grupo Básico - Reforço de dotação ref. DC 187003 - GO 14209"/>
    <s v="Sim"/>
    <m/>
    <n v="14578.26"/>
    <n v="0"/>
    <n v="0"/>
    <n v="12"/>
    <x v="5"/>
    <x v="3"/>
  </r>
  <r>
    <x v="22"/>
    <d v="2020-12-23T00:00:00"/>
    <n v="3236"/>
    <s v="DIR-CCIF"/>
    <s v="Fechamento do exercício"/>
    <s v="Transferência referente ao Recolhimento (FEP, FGE, FMT e FNC) fechamento do Exercício 2020"/>
    <s v="Sim"/>
    <m/>
    <n v="13601.53"/>
    <n v="0"/>
    <n v="0"/>
    <n v="12"/>
    <x v="5"/>
    <x v="3"/>
  </r>
  <r>
    <x v="23"/>
    <d v="2020-01-23T00:00:00"/>
    <n v="3023"/>
    <s v="ATA"/>
    <s v="Abertura do Exercío 2020"/>
    <s v="Saldo inicial 2020"/>
    <s v="Sim"/>
    <m/>
    <n v="93853"/>
    <n v="0"/>
    <n v="0"/>
    <n v="1"/>
    <x v="0"/>
    <x v="4"/>
  </r>
  <r>
    <x v="23"/>
    <d v="2020-10-27T00:00:00"/>
    <n v="3207"/>
    <s v="ATA"/>
    <s v="Giacomo Resende Seolim - ME"/>
    <s v="ANULAÇÃO PARCIAL DA NE.01941062 - Serviço de recarga de extintor e teste de pressão em mangueira de incêndio - referente ao fechamento do exercício 2020."/>
    <s v="Sim"/>
    <m/>
    <n v="7307.5"/>
    <n v="0"/>
    <n v="0"/>
    <n v="10"/>
    <x v="11"/>
    <x v="4"/>
  </r>
  <r>
    <x v="23"/>
    <d v="2020-11-03T00:00:00"/>
    <n v="3215"/>
    <s v="ATA"/>
    <s v="Transposição interna"/>
    <s v="Valor para cobrir despesas no grupo de segurança Remanejamento N° 2020 50406760. GO 14119"/>
    <s v="Sim"/>
    <m/>
    <n v="365.67"/>
    <n v="0"/>
    <n v="0"/>
    <n v="11"/>
    <x v="6"/>
    <x v="4"/>
  </r>
  <r>
    <x v="24"/>
    <d v="2020-03-20T00:00:00"/>
    <n v="3127"/>
    <s v="DIR-LDID"/>
    <s v="Transposição interna"/>
    <s v="Recurso transferido para despesas do laboratório didático - GO 13681"/>
    <s v="Sim"/>
    <m/>
    <n v="10000"/>
    <n v="0"/>
    <n v="0"/>
    <n v="3"/>
    <x v="2"/>
    <x v="1"/>
  </r>
  <r>
    <x v="25"/>
    <d v="2020-01-23T00:00:00"/>
    <n v="2988"/>
    <s v="FMT"/>
    <s v="Abertura do Exercío 2020"/>
    <s v="Distribuição conforme Orçamento Aprovado"/>
    <s v="Sim"/>
    <m/>
    <n v="12407.91"/>
    <n v="0"/>
    <n v="0"/>
    <n v="1"/>
    <x v="0"/>
    <x v="3"/>
  </r>
  <r>
    <x v="26"/>
    <d v="2020-01-23T00:00:00"/>
    <n v="2984"/>
    <s v="FAP"/>
    <s v="Abertura do Exercío 2020"/>
    <s v="Distribuição conforme Orçamento Aprovado"/>
    <s v="Sim"/>
    <m/>
    <n v="9710.5400000000009"/>
    <n v="0"/>
    <n v="0"/>
    <n v="1"/>
    <x v="0"/>
    <x v="3"/>
  </r>
  <r>
    <x v="26"/>
    <d v="2020-10-28T00:00:00"/>
    <n v="3209"/>
    <s v="FAP"/>
    <s v="Transposição interna"/>
    <s v="Remanejamento N° 2020 50397761 - Complemento de valor de informática para Aquisição Notebook - NOTA DE EMPENHO 3621421/2020 - GO 14110"/>
    <s v="Sim"/>
    <m/>
    <n v="1439.46"/>
    <n v="0"/>
    <n v="0"/>
    <n v="10"/>
    <x v="11"/>
    <x v="3"/>
  </r>
  <r>
    <x v="27"/>
    <d v="2020-01-23T00:00:00"/>
    <n v="2985"/>
    <s v="FEP"/>
    <s v="Abertura do Exercío 2020"/>
    <s v="Distribuição conforme Orçamento Aprovado"/>
    <s v="Sim"/>
    <m/>
    <n v="10789.49"/>
    <n v="0"/>
    <n v="0"/>
    <n v="1"/>
    <x v="0"/>
    <x v="3"/>
  </r>
  <r>
    <x v="28"/>
    <d v="2020-01-23T00:00:00"/>
    <n v="2989"/>
    <s v="FNC"/>
    <s v="Abertura do Exercío 2020"/>
    <s v="Distribuição conforme Orçamento Aprovado"/>
    <s v="Sim"/>
    <m/>
    <n v="15105.29"/>
    <n v="0"/>
    <n v="0"/>
    <n v="1"/>
    <x v="0"/>
    <x v="3"/>
  </r>
  <r>
    <x v="29"/>
    <d v="2020-01-23T00:00:00"/>
    <n v="2987"/>
    <s v="FMA"/>
    <s v="Abertura do Exercío 2020"/>
    <s v="Distribuição conforme Orçamento Aprovado"/>
    <s v="Sim"/>
    <m/>
    <n v="9171.07"/>
    <n v="0"/>
    <n v="0"/>
    <n v="1"/>
    <x v="0"/>
    <x v="3"/>
  </r>
  <r>
    <x v="29"/>
    <d v="2020-12-23T00:00:00"/>
    <n v="3237"/>
    <s v="FMA"/>
    <s v="Fechamento do exercício"/>
    <s v="Transferência de crédito para cobrir saldo negativo do departamento - Fechamento do Exercício 2020."/>
    <s v="Sim"/>
    <m/>
    <n v="281.89"/>
    <n v="0"/>
    <n v="0"/>
    <n v="12"/>
    <x v="5"/>
    <x v="3"/>
  </r>
  <r>
    <x v="30"/>
    <d v="2020-01-23T00:00:00"/>
    <n v="2979"/>
    <s v="FGE"/>
    <s v="Abertura do Exercío 2020"/>
    <s v="Distribuição conforme Orçamento Aprovado"/>
    <s v="Sim"/>
    <m/>
    <n v="22472.639999999999"/>
    <n v="0"/>
    <n v="0"/>
    <n v="1"/>
    <x v="0"/>
    <x v="2"/>
  </r>
  <r>
    <x v="30"/>
    <d v="2020-01-23T00:00:00"/>
    <n v="2986"/>
    <s v="FGE"/>
    <s v="Abertura do Exercío 2020"/>
    <s v="Distribuição conforme Orçamento Aprovado"/>
    <s v="Sim"/>
    <m/>
    <n v="8631.59"/>
    <n v="0"/>
    <n v="0"/>
    <n v="1"/>
    <x v="0"/>
    <x v="2"/>
  </r>
  <r>
    <x v="31"/>
    <d v="2020-02-28T00:00:00"/>
    <n v="3109"/>
    <s v="FGE"/>
    <s v="Abertura do Exercício 2020"/>
    <s v="Distribuição conforme Orçamento Aprovado"/>
    <s v="Sim"/>
    <m/>
    <n v="8631.59"/>
    <n v="0"/>
    <n v="0"/>
    <n v="2"/>
    <x v="1"/>
    <x v="3"/>
  </r>
  <r>
    <x v="32"/>
    <d v="2020-01-23T00:00:00"/>
    <n v="2978"/>
    <s v="FEP"/>
    <s v="Abertura do Exercío 2020"/>
    <s v="Distribuição conforme Orçamento Aprovado"/>
    <s v="Sim"/>
    <m/>
    <n v="28090.799999999999"/>
    <n v="0"/>
    <n v="0"/>
    <n v="1"/>
    <x v="0"/>
    <x v="2"/>
  </r>
  <r>
    <x v="32"/>
    <d v="2020-09-02T00:00:00"/>
    <n v="3172"/>
    <s v="FEP"/>
    <s v="Transposição interna"/>
    <s v="Transferência da verba RD Julio Larrea GO 13951 para RORÇ - DFEP conforme autorização do professor Julio no email enviado no dia 01/09/2020."/>
    <s v="Sim"/>
    <m/>
    <n v="1474.43"/>
    <n v="0"/>
    <n v="0"/>
    <n v="9"/>
    <x v="4"/>
    <x v="2"/>
  </r>
  <r>
    <x v="33"/>
    <d v="2020-01-23T00:00:00"/>
    <n v="3024"/>
    <s v="DIR"/>
    <s v="Abertura do Exercío 2020"/>
    <s v="Saldo inicial 2020"/>
    <s v="Sim"/>
    <m/>
    <n v="31144"/>
    <n v="0"/>
    <n v="0"/>
    <n v="1"/>
    <x v="0"/>
    <x v="5"/>
  </r>
  <r>
    <x v="34"/>
    <d v="2020-01-23T00:00:00"/>
    <n v="2980"/>
    <s v="FMA"/>
    <s v="Abertura do Exercío 2020"/>
    <s v="Distribuição conforme Orçamento Aprovado"/>
    <s v="Sim"/>
    <m/>
    <n v="23877.18"/>
    <n v="0"/>
    <n v="0"/>
    <n v="1"/>
    <x v="0"/>
    <x v="2"/>
  </r>
  <r>
    <x v="35"/>
    <d v="2020-03-20T00:00:00"/>
    <n v="3128"/>
    <s v="DIR"/>
    <s v="Escola de Educação Física e Esporte"/>
    <s v="Pagamento pelo fornecimento de 1502,40 litros de nitrogênio líquido à EEFE USP entre os períodos de maio a dezembro/2019 (1382,40 litros - fls. 108) e janeiro/2020 (120 litros - fls. 110) ao IFUSP. REMANEJAMENTO 50190644 / 2020"/>
    <s v="Sim"/>
    <m/>
    <n v="1502.4"/>
    <n v="0"/>
    <n v="0"/>
    <n v="3"/>
    <x v="2"/>
    <x v="1"/>
  </r>
  <r>
    <x v="35"/>
    <d v="2020-03-20T00:00:00"/>
    <n v="3129"/>
    <s v="DIR"/>
    <s v="Prefeitura do Campus USP"/>
    <s v="Pagamento de 160 litros de nitrogênio líquido - meses: maio, julho, agosto e novembro de 2019 (Of.ATF.004/2020/IF) e 96 litros de nitrogênio no mês de janeiro de 2020 (Of.ATF.012/2020/if). REMANEJAMENTO 50185004 / 2020"/>
    <s v="Sim"/>
    <m/>
    <n v="256"/>
    <n v="0"/>
    <n v="0"/>
    <n v="3"/>
    <x v="2"/>
    <x v="1"/>
  </r>
  <r>
    <x v="35"/>
    <d v="2020-03-20T00:00:00"/>
    <n v="3130"/>
    <s v="DIR"/>
    <s v="IAG"/>
    <s v="Despesas efetuadas com fornecimento de nitrogênio líquido, referente aos meses de maio à novembro de 2019. REMANEJAMENTO 50185829 / 2020"/>
    <s v="Sim"/>
    <m/>
    <n v="750"/>
    <n v="0"/>
    <n v="0"/>
    <n v="3"/>
    <x v="2"/>
    <x v="1"/>
  </r>
  <r>
    <x v="35"/>
    <d v="2020-03-20T00:00:00"/>
    <n v="3131"/>
    <s v="DIR"/>
    <s v="Faculdade de Odontologia"/>
    <s v="REMANEJAMENTO 50188500 / 2020 Fornecimento de 3266 litros de nitrogênio líquido, nos meses de maio, junho, julho, agosto, setembro, outubro, novembro e dezembro de 2019. REMANEJAMENTO 50188704 / 2020 fornecimento de 495 litros de nitrogênio líquido, no mês de janeiro de 2020."/>
    <s v="Sim"/>
    <m/>
    <n v="3761"/>
    <n v="0"/>
    <n v="0"/>
    <n v="3"/>
    <x v="2"/>
    <x v="1"/>
  </r>
  <r>
    <x v="35"/>
    <d v="2020-12-07T00:00:00"/>
    <n v="3227"/>
    <s v="DIR-NITRO"/>
    <s v="Instituto Oceanográfico"/>
    <s v="Remanejamento 50437763 / 2020 - Fornecimento de nitrogênio líquido no período de maio de 2019 a janeiro de 2020"/>
    <s v="Sim"/>
    <m/>
    <n v="5080"/>
    <n v="0"/>
    <n v="0"/>
    <n v="12"/>
    <x v="5"/>
    <x v="1"/>
  </r>
  <r>
    <x v="91"/>
    <d v="2020-01-21T00:00:00"/>
    <n v="2972"/>
    <s v="ATA"/>
    <s v="Empresa Brasileira de Correios e Telégrafos - EBCT"/>
    <s v="NE.00096369 - &quot;Contrato de Serviços de Correio - Exercício 2020&quot; e NE.00766100 - Reforço do &quot;Contrato de Serviços de Correio - Exercício 2020&quot; - NE.00096369 - GO 13275 - Ajuste."/>
    <s v="Sim"/>
    <m/>
    <n v="0"/>
    <n v="0"/>
    <n v="0"/>
    <n v="1"/>
    <x v="0"/>
    <x v="13"/>
  </r>
  <r>
    <x v="91"/>
    <d v="2020-06-04T00:00:00"/>
    <n v="3143"/>
    <s v="DIR"/>
    <s v="FLT ASSESSORIA EM TURISMO LTDA"/>
    <s v="Contrato de Fornecimento de Passagem Aérea Nacional NE 03533042/2020 e Internacional NE 03533050/2020 - Processo: 20.1.00571.01.8 - GO 13786"/>
    <s v="Sim"/>
    <m/>
    <n v="0"/>
    <n v="0"/>
    <n v="0"/>
    <n v="6"/>
    <x v="3"/>
    <x v="13"/>
  </r>
  <r>
    <x v="92"/>
    <d v="2020-01-27T00:00:00"/>
    <n v="3048"/>
    <s v="FNC"/>
    <s v="Saldo do exercício anterior"/>
    <s v="Saldo do Exercício 2020 - Grupo: 179 - FONTE RECEITA 04 - FRBNY - Doc Columbus-Mocas - (ONR - Office of Naval Research) - Recibo 176/2019 (26/11/2019) - Recolhimento 2019 05562312"/>
    <s v="Sim"/>
    <m/>
    <n v="848600"/>
    <n v="0"/>
    <n v="0"/>
    <n v="1"/>
    <x v="0"/>
    <x v="7"/>
  </r>
  <r>
    <x v="92"/>
    <d v="2020-01-27T00:00:00"/>
    <n v="3049"/>
    <s v="DIR"/>
    <s v="Créditos Recebidos"/>
    <s v="Créditos recebidos Convênio Grupo 179"/>
    <s v="Sim"/>
    <m/>
    <n v="9410.9"/>
    <n v="0"/>
    <n v="0"/>
    <n v="1"/>
    <x v="0"/>
    <x v="7"/>
  </r>
  <r>
    <x v="92"/>
    <d v="2020-04-23T00:00:00"/>
    <n v="3138"/>
    <s v="FNC"/>
    <s v="ONR Office Naval Research"/>
    <s v="Remessa financeira internacional - Mercúrio 43514 - CDG 20200416000002092 - Ordem Pgto 51028270 - Convênios nº 43514 - Número Recibo: 35/2020."/>
    <s v="Sim"/>
    <m/>
    <n v="316620"/>
    <n v="0"/>
    <n v="0"/>
    <n v="4"/>
    <x v="7"/>
    <x v="7"/>
  </r>
  <r>
    <x v="93"/>
    <d v="2020-01-23T00:00:00"/>
    <n v="3008"/>
    <s v="FAP"/>
    <s v="Saldo do exercício anterior"/>
    <s v="Saldo remanescente 2019 - Grupo Básico: 43.000"/>
    <s v="Sim"/>
    <m/>
    <n v="76.8"/>
    <n v="0"/>
    <n v="0"/>
    <n v="1"/>
    <x v="0"/>
    <x v="0"/>
  </r>
  <r>
    <x v="93"/>
    <d v="2020-09-03T00:00:00"/>
    <n v="3176"/>
    <s v="FAP"/>
    <s v="Recolhimento Tesouraria"/>
    <s v="Recebemos de Julio Antonio Larrea Jimenez - Proa. Fapesp: 2018/08845-3 - Finalidade: Serviços de Medida de Difração de Raios X, junto ao Laboratório de Cristalografia do IF - Recibo 48/2020."/>
    <s v="Sim"/>
    <m/>
    <n v="600"/>
    <n v="0"/>
    <n v="0"/>
    <n v="9"/>
    <x v="4"/>
    <x v="0"/>
  </r>
  <r>
    <x v="36"/>
    <d v="2020-01-27T00:00:00"/>
    <n v="3039"/>
    <s v="DIR"/>
    <s v="Saldo do exercício anterior"/>
    <s v="Transferência da Diretoria ref. ao saldo do Exercício Anterior - GO 13354"/>
    <s v="Sim"/>
    <m/>
    <n v="52635.48"/>
    <n v="0"/>
    <n v="0"/>
    <n v="1"/>
    <x v="0"/>
    <x v="1"/>
  </r>
  <r>
    <x v="36"/>
    <d v="2020-01-27T00:00:00"/>
    <n v="3040"/>
    <s v="DIR"/>
    <s v="Transposição interna"/>
    <s v="Créditos CPG - Divida/Proex 2019 - GO 13355"/>
    <s v="Sim"/>
    <m/>
    <n v="50000"/>
    <n v="0"/>
    <n v="0"/>
    <n v="1"/>
    <x v="0"/>
    <x v="1"/>
  </r>
  <r>
    <x v="37"/>
    <d v="2020-03-09T00:00:00"/>
    <n v="3120"/>
    <s v="DIR"/>
    <s v="Reitoria"/>
    <s v="Grupo 94 - Taxas Municipais - Recursos para o pagamento da Taxa de Resíduos Sólidos de Saúde (TRSS), exercício 2020. REMANEJAMENTO 50169025 / 2020"/>
    <s v="Sim"/>
    <m/>
    <n v="682.8"/>
    <n v="0"/>
    <n v="0"/>
    <n v="3"/>
    <x v="2"/>
    <x v="6"/>
  </r>
  <r>
    <x v="37"/>
    <d v="2020-08-25T00:00:00"/>
    <n v="3163"/>
    <s v="DIR"/>
    <s v="Transposição interna"/>
    <s v="Remanejamento N° 2020 50309382 - Reforço de empenho pgto de taxas. GO 13926"/>
    <s v="Sim"/>
    <m/>
    <n v="189.84"/>
    <n v="0"/>
    <n v="0"/>
    <n v="8"/>
    <x v="10"/>
    <x v="6"/>
  </r>
  <r>
    <x v="38"/>
    <d v="2020-01-23T00:00:00"/>
    <n v="3012"/>
    <s v="FEP"/>
    <s v="Saldo do exercício anterior"/>
    <s v="Saldo remanescente 2019 - Grupo: 43.000"/>
    <s v="Sim"/>
    <m/>
    <n v="93927.98"/>
    <n v="0"/>
    <n v="0"/>
    <n v="1"/>
    <x v="0"/>
    <x v="0"/>
  </r>
  <r>
    <x v="38"/>
    <d v="2020-03-09T00:00:00"/>
    <n v="3183"/>
    <s v="FEP"/>
    <s v="Editora da Universidade de São Paulo"/>
    <s v="REMANEJAMENTO 50169807 / 2020 - Pagamento de direitos autorais, 2º semestre de 2019."/>
    <s v="Sim"/>
    <m/>
    <n v="1745.06"/>
    <n v="0"/>
    <n v="0"/>
    <n v="3"/>
    <x v="2"/>
    <x v="0"/>
  </r>
  <r>
    <x v="38"/>
    <d v="2020-09-24T00:00:00"/>
    <n v="3182"/>
    <s v="DIR"/>
    <s v="Editora da Universidade de São Paulo"/>
    <s v="Pagamento de direitos autorais 1º semestre de 2020. GREF - REMANEJAMENTO 50336444 / 2020"/>
    <s v="Sim"/>
    <m/>
    <n v="1222.32"/>
    <n v="0"/>
    <n v="0"/>
    <n v="9"/>
    <x v="4"/>
    <x v="0"/>
  </r>
  <r>
    <x v="94"/>
    <d v="2020-03-05T00:00:00"/>
    <n v="3119"/>
    <s v="ATF-ALMOX"/>
    <s v="Dalen Suprimentos p/ Informática e Papelaria EIREL"/>
    <s v="NE.00829218 - Ata Registro de Preço - compra de materiais de escritório - RC 96148 - DC 34207."/>
    <s v="Sim"/>
    <m/>
    <n v="4786.16"/>
    <n v="0"/>
    <n v="0"/>
    <n v="3"/>
    <x v="2"/>
    <x v="14"/>
  </r>
  <r>
    <x v="94"/>
    <d v="2020-03-19T00:00:00"/>
    <n v="3125"/>
    <s v="ATF-ALMOX"/>
    <s v="M.F. Comércio, Gerenciamento e Serviços EIRELI"/>
    <s v="NE.01116134 - Pregão - compra de pedras sanitárias - RC 80730 - DC 29955."/>
    <s v="Sim"/>
    <m/>
    <n v="4377.6000000000004"/>
    <n v="0"/>
    <n v="0"/>
    <n v="3"/>
    <x v="2"/>
    <x v="14"/>
  </r>
  <r>
    <x v="94"/>
    <d v="2020-03-23T00:00:00"/>
    <n v="3132"/>
    <s v="ATF-ALMOX"/>
    <s v="Eletridal Comercio de Materiais e Equiptos. e Serv"/>
    <s v="NE.01150731 - compra de rolos de papéis alumínio - RC 45225 - DC 18910."/>
    <s v="Sim"/>
    <m/>
    <n v="2496"/>
    <n v="0"/>
    <n v="0"/>
    <n v="3"/>
    <x v="2"/>
    <x v="14"/>
  </r>
  <r>
    <x v="39"/>
    <d v="2020-05-06T00:00:00"/>
    <n v="3140"/>
    <s v="FNC"/>
    <s v="Pró - Reitoria de Pós-Graduação"/>
    <s v="Saldo remanescente 2019 - Fonte Recursos 4 Receita - Grupo 43.834 - CAPES Pro-Equipamentos 2017 PRPG - 41833 - 843412 - OBTV - Ref. Despesas acessórias de importação do equipamento: Fonte de corrente para eletroímãs do acelerador Pelletron, do Subprojeto 22, do Convênio nº 843412/2017 (41833). REMANEJAMENTO 50658323 / 2019."/>
    <s v="Sim"/>
    <m/>
    <n v="14526.94"/>
    <n v="0"/>
    <n v="0"/>
    <n v="5"/>
    <x v="8"/>
    <x v="7"/>
  </r>
  <r>
    <x v="39"/>
    <d v="2020-07-09T00:00:00"/>
    <n v="3151"/>
    <s v="FNC"/>
    <s v="Pró - Reitoria de Pós-Graduação"/>
    <s v="Remanejamento 50275461 / 2020 - Complemento de pagamento de despesa acessórias de importação de equipamentos fonte de corrente DC p/ alimentação Eletroímã ME200 do Acelerador de Partículas do Pelletron - DC 232884/2017 - Processo: 17.1.00996.43.0"/>
    <s v="Sim"/>
    <m/>
    <n v="30064.5"/>
    <n v="0"/>
    <n v="0"/>
    <n v="7"/>
    <x v="9"/>
    <x v="7"/>
  </r>
  <r>
    <x v="40"/>
    <d v="2020-01-23T00:00:00"/>
    <n v="3022"/>
    <s v="ATA"/>
    <s v="Abertura do Exercío 2020"/>
    <s v="Saldo inicial 2020"/>
    <s v="Sim"/>
    <m/>
    <n v="625687"/>
    <n v="0"/>
    <n v="0"/>
    <n v="1"/>
    <x v="0"/>
    <x v="8"/>
  </r>
  <r>
    <x v="40"/>
    <d v="2020-08-27T00:00:00"/>
    <n v="3164"/>
    <s v="ATO-MP"/>
    <s v="Transposição interna"/>
    <s v="Pregão de serviços de manutenção de limpeza de dutos de ar condicionado dos auditórios do IFUSP (fale conosco 202283) Remanejamento 50311549 / 2020 - Remanejado dos RORÇ Diretoria - GO 13930"/>
    <s v="Sim"/>
    <m/>
    <n v="57970"/>
    <n v="0"/>
    <n v="0"/>
    <n v="8"/>
    <x v="10"/>
    <x v="8"/>
  </r>
  <r>
    <x v="40"/>
    <d v="2020-08-27T00:00:00"/>
    <n v="3165"/>
    <s v="ATO-MP"/>
    <s v="Transposição interna"/>
    <s v="Reforçar reserva de empenho na Manut. Predial referente ao documento de compra DC 83500/2020 TP da Obra de Impermeabilização (fale conosco 202320). 50311581 / 2020 - Rorç Diretoria GO 13931"/>
    <s v="Sim"/>
    <m/>
    <n v="13815.86"/>
    <n v="0"/>
    <n v="0"/>
    <n v="8"/>
    <x v="10"/>
    <x v="8"/>
  </r>
  <r>
    <x v="40"/>
    <d v="2020-09-03T00:00:00"/>
    <n v="3179"/>
    <s v="ATO-MP"/>
    <s v="Transposição RUSP"/>
    <s v="Rem. 202050321765 - do Grupo 043.000 - Básica - Dotação 2475 para o Grupo 043.001 - Manutenção Predial - Dotação 2491. O valor será utilizado para Registro de Preço de locação de caçamba do IFUSP. GO 13956"/>
    <s v="Sim"/>
    <m/>
    <n v="2700"/>
    <n v="0"/>
    <n v="0"/>
    <n v="9"/>
    <x v="4"/>
    <x v="8"/>
  </r>
  <r>
    <x v="40"/>
    <d v="2020-09-11T00:00:00"/>
    <n v="3180"/>
    <s v="ATO"/>
    <s v="Transposição RUSP"/>
    <s v="Rem. 50330144 - Para locação de caçamba - DC 303135 (fale conosco 202980). GO 13972"/>
    <s v="Sim"/>
    <m/>
    <n v="2658.09"/>
    <n v="0"/>
    <n v="0"/>
    <n v="9"/>
    <x v="4"/>
    <x v="8"/>
  </r>
  <r>
    <x v="40"/>
    <d v="2020-10-20T00:00:00"/>
    <n v="3201"/>
    <s v="ATO"/>
    <s v="William Soares de Lima"/>
    <s v="Cancelamento parcial do serviço de pintura - Processo: 20.1.00026.43.5"/>
    <s v="Sim"/>
    <m/>
    <n v="20389.8"/>
    <n v="0"/>
    <n v="0"/>
    <n v="10"/>
    <x v="11"/>
    <x v="8"/>
  </r>
  <r>
    <x v="40"/>
    <d v="2020-10-28T00:00:00"/>
    <n v="3208"/>
    <s v="DIR"/>
    <s v="Transposição interna"/>
    <s v="Remanejamento Da Básica para manutenção predial 50391160 / 2020 - Serviços de Podas de Árvores acima de 20 metros - DC 165581. GO 14109"/>
    <s v="Sim"/>
    <m/>
    <n v="1838.45"/>
    <n v="0"/>
    <n v="0"/>
    <n v="10"/>
    <x v="11"/>
    <x v="8"/>
  </r>
  <r>
    <x v="40"/>
    <d v="2020-12-23T00:00:00"/>
    <n v="3238"/>
    <s v="ATO"/>
    <s v="Ajuste de saldo"/>
    <s v="Ajuste de Saldo referente ao fechamento do exercício 2020."/>
    <s v="Sim"/>
    <m/>
    <n v="935.85"/>
    <n v="0"/>
    <n v="0"/>
    <n v="12"/>
    <x v="5"/>
    <x v="8"/>
  </r>
  <r>
    <x v="95"/>
    <d v="2020-02-04T00:00:00"/>
    <n v="3068"/>
    <s v="FEP"/>
    <s v="Saldo do exercício anterior"/>
    <s v="Grupo: 515 - Progr. Inst. de Apoio a Novos Docentes - Devolução da Economia Orçamentária 2019"/>
    <s v="Sim"/>
    <m/>
    <n v="101.6"/>
    <n v="0"/>
    <n v="0"/>
    <n v="2"/>
    <x v="1"/>
    <x v="1"/>
  </r>
  <r>
    <x v="41"/>
    <d v="2020-01-15T00:00:00"/>
    <n v="2963"/>
    <s v="FAP"/>
    <s v="AUCANI"/>
    <s v="Programa de Bolsa Professor Visitante - Antonio Marcos Batista, vigência 1/11/19-31/7/20 - ref. Janeiro a Julho/2020 (bolsa mensal R$12.912,64) - Remanejamento N° 2020 50003623."/>
    <s v="Sim"/>
    <m/>
    <n v="90388.479999999996"/>
    <n v="0"/>
    <n v="0"/>
    <n v="1"/>
    <x v="0"/>
    <x v="1"/>
  </r>
  <r>
    <x v="42"/>
    <d v="2020-01-20T00:00:00"/>
    <n v="2966"/>
    <s v="FEP"/>
    <s v="Transposição interna"/>
    <s v="Docentes de mentoria referente ao segundo semestre de 2019 - GO 13299"/>
    <s v="Sim"/>
    <m/>
    <n v="1500"/>
    <n v="0"/>
    <n v="0"/>
    <n v="1"/>
    <x v="0"/>
    <x v="1"/>
  </r>
  <r>
    <x v="42"/>
    <d v="2020-02-12T00:00:00"/>
    <n v="3094"/>
    <s v="FEP"/>
    <s v="Saldo do exercício anterior"/>
    <s v="Saldo remanescente 2019 - Grupo 43.000"/>
    <s v="Sim"/>
    <m/>
    <n v="1807.74"/>
    <n v="0"/>
    <n v="0"/>
    <n v="2"/>
    <x v="1"/>
    <x v="1"/>
  </r>
  <r>
    <x v="43"/>
    <d v="2020-01-23T00:00:00"/>
    <n v="3011"/>
    <s v="FAP"/>
    <s v="Saldo do exercício anterior"/>
    <s v="Saldo remanescente 2019 - Grupo: 43.000"/>
    <s v="Sim"/>
    <m/>
    <n v="1991.48"/>
    <n v="0"/>
    <n v="0"/>
    <n v="1"/>
    <x v="0"/>
    <x v="0"/>
  </r>
  <r>
    <x v="43"/>
    <d v="2020-01-24T00:00:00"/>
    <n v="3038"/>
    <s v="FAP"/>
    <s v="Transposição interna"/>
    <s v="Transferido do Convênio Santander - Convênio Vencido - GO 13335"/>
    <s v="Sim"/>
    <m/>
    <n v="6000"/>
    <n v="0"/>
    <n v="0"/>
    <n v="1"/>
    <x v="0"/>
    <x v="0"/>
  </r>
  <r>
    <x v="44"/>
    <d v="2020-02-07T00:00:00"/>
    <n v="3084"/>
    <s v="DIR"/>
    <s v="Saldo do exercício anterior"/>
    <s v="Grupo 173 - Preservação e Conservação de Materiais Bibliográficos - Devolução de Economia Orçamentária 2019."/>
    <s v="Sim"/>
    <m/>
    <n v="1176.03"/>
    <n v="0"/>
    <n v="0"/>
    <n v="2"/>
    <x v="1"/>
    <x v="9"/>
  </r>
  <r>
    <x v="44"/>
    <d v="2020-02-07T00:00:00"/>
    <n v="3085"/>
    <s v="DIR"/>
    <s v="Saldo do exercício anterior"/>
    <s v="Remanejamento 50816166 - Grupo 012 Assinaturas de Periódicos Científicos - Economia Orçamentária 2019."/>
    <s v="Sim"/>
    <m/>
    <n v="340.38"/>
    <n v="0"/>
    <n v="0"/>
    <n v="2"/>
    <x v="1"/>
    <x v="9"/>
  </r>
  <r>
    <x v="44"/>
    <d v="2020-02-07T00:00:00"/>
    <n v="3086"/>
    <s v="DIR"/>
    <s v="Saldo do exercício anterior"/>
    <s v="Remanejamento 50816263 - Grupo 131 Aquisição de Livros e Outros Materiais Não Periódicos - Economia Orçamentária 2019."/>
    <s v="Sim"/>
    <m/>
    <n v="108.33"/>
    <n v="0"/>
    <n v="0"/>
    <n v="2"/>
    <x v="1"/>
    <x v="9"/>
  </r>
  <r>
    <x v="44"/>
    <d v="2020-08-03T00:00:00"/>
    <n v="3158"/>
    <s v="DIR-SBI"/>
    <s v="Sistema Integrado de Bibliotecas"/>
    <s v="IF - Programa de Preservação e Conservação de Materiais Bibliográficos 2020, referente suas requisições 233897 e 242683/2020. REMANEJAMENTO 50293044 / 2020"/>
    <s v="Sim"/>
    <m/>
    <n v="10232"/>
    <n v="0"/>
    <n v="0"/>
    <n v="8"/>
    <x v="10"/>
    <x v="9"/>
  </r>
  <r>
    <x v="44"/>
    <d v="2020-08-10T00:00:00"/>
    <n v="3159"/>
    <s v="DIR-SBI"/>
    <s v="Sistema Integrado de Bibliotecas"/>
    <s v="Aquisição Jaleco Tradicional para uso na Oficina de Conservação - Grupo 173 - Preservação e Conservação de Materiais Bibliográficos 2020, referente sua Compra 104809/2020 - - Remanejamento 50298267 / 2020"/>
    <s v="Sim"/>
    <m/>
    <n v="752"/>
    <n v="0"/>
    <n v="0"/>
    <n v="8"/>
    <x v="10"/>
    <x v="9"/>
  </r>
  <r>
    <x v="96"/>
    <d v="2020-01-23T00:00:00"/>
    <n v="2999"/>
    <s v="FMA"/>
    <s v="Saldo do exercício anterior"/>
    <s v="Saldo remanescente 2019 Ref. Programa USP-COFECUB Edital 2015 - Coord. Frederique Marie Brigitte Sylvie Grassi - missão BR-FR, 5-20/12/19, ref. passagem GRU-CDG-GRU Profa. Frederique Grassi e aux.financeiro doutorando 5898092 Pedro Ishida (equiv. passagem e 15 diárias) REMANEJAMENTO 50642400 / 2019"/>
    <s v="Sim"/>
    <m/>
    <n v="805.42"/>
    <n v="0"/>
    <n v="0"/>
    <n v="1"/>
    <x v="0"/>
    <x v="0"/>
  </r>
  <r>
    <x v="45"/>
    <d v="2020-11-24T00:00:00"/>
    <n v="3224"/>
    <s v="DIR"/>
    <s v="Superintendência do Espaço Físico"/>
    <s v="Saldo exercícios anteriores - Remanejamento 50197489 / 2017 - REP(PLANO OBRAS 2017)IF - P/atender a cobertura do Edif. Alessandro Volta - Bloco A"/>
    <s v="Sim"/>
    <m/>
    <n v="26975.59"/>
    <n v="0"/>
    <n v="0"/>
    <n v="11"/>
    <x v="6"/>
    <x v="10"/>
  </r>
  <r>
    <x v="45"/>
    <d v="2020-11-24T00:00:00"/>
    <n v="3225"/>
    <s v="DIR"/>
    <s v="Superintendência do Espaço Físico"/>
    <s v="Grupo 175 - Plano Plurianual de Obras - TESOURO - Apoio para conserto urgente de um transformador 13800x380 que alimenta o Prédio do Tokamak no Instituto de Física da USP. Remanejamento 50428020 / 2020"/>
    <s v="Sim"/>
    <m/>
    <n v="46600"/>
    <n v="0"/>
    <n v="0"/>
    <n v="11"/>
    <x v="6"/>
    <x v="10"/>
  </r>
  <r>
    <x v="46"/>
    <d v="2020-01-27T00:00:00"/>
    <n v="3046"/>
    <s v="DIR"/>
    <s v="Abertura do Exercío 2020"/>
    <s v="Saldo abertura 2020"/>
    <s v="Sim"/>
    <m/>
    <n v="56856.3"/>
    <n v="0"/>
    <n v="0"/>
    <n v="1"/>
    <x v="0"/>
    <x v="7"/>
  </r>
  <r>
    <x v="46"/>
    <d v="2020-01-27T00:00:00"/>
    <n v="3047"/>
    <s v="DIR"/>
    <s v="Abertura do Exercío 2020"/>
    <s v="Saldo PNPD da abertura do orçamento 2020"/>
    <s v="Sim"/>
    <m/>
    <n v="2100"/>
    <n v="0"/>
    <n v="0"/>
    <n v="1"/>
    <x v="0"/>
    <x v="7"/>
  </r>
  <r>
    <x v="46"/>
    <d v="2020-08-28T00:00:00"/>
    <n v="3166"/>
    <s v="AAA-CPG-I"/>
    <s v="Pró - Reitoria de Pós-Graduação"/>
    <s v="Repasse financeiro do Convênio PROAP 817757/2015, referente à 1ª parcela (50%) da concessão PROAP 2020. Grupo Básico: 801 - CAPES Proap 2015 PRPG - 38860 - 817757 - OBTV. Gonte 5. REMANEJAMENTO 50312960 / 2020"/>
    <s v="Sim"/>
    <m/>
    <n v="44732"/>
    <n v="0"/>
    <n v="0"/>
    <n v="8"/>
    <x v="10"/>
    <x v="7"/>
  </r>
  <r>
    <x v="46"/>
    <d v="2020-08-28T00:00:00"/>
    <n v="3168"/>
    <s v="AAA-CPG-I"/>
    <s v="Crystal Viagens e Turismo Ltda"/>
    <s v="Saldo remanescente referente a anulação do empenho - Fim do contrato passagem Aérea."/>
    <s v="Sim"/>
    <m/>
    <n v="12364.17"/>
    <n v="0"/>
    <n v="0"/>
    <n v="8"/>
    <x v="10"/>
    <x v="7"/>
  </r>
  <r>
    <x v="46"/>
    <d v="2020-08-28T00:00:00"/>
    <n v="3169"/>
    <s v="AAA-CPG-I"/>
    <s v="Crystal Viagens e Turismo Ltda"/>
    <s v="Saldo remanescente referente a anulação do empenho - Fim do contrato passagem Aérea."/>
    <s v="Sim"/>
    <m/>
    <n v="1124.01"/>
    <n v="0"/>
    <n v="0"/>
    <n v="8"/>
    <x v="10"/>
    <x v="7"/>
  </r>
  <r>
    <x v="97"/>
    <d v="2020-01-13T00:00:00"/>
    <n v="2962"/>
    <s v="FGE"/>
    <s v="Saldo do exercício anterior"/>
    <s v="Saldo remanescente 2019 - Grupo: 057 Projetos Especiais - Edital de Apoio a Novos Docentes 2019 - Remanejamento 50611327/2019"/>
    <s v="Sim"/>
    <m/>
    <n v="15000"/>
    <n v="0"/>
    <n v="0"/>
    <n v="1"/>
    <x v="0"/>
    <x v="1"/>
  </r>
  <r>
    <x v="47"/>
    <d v="2020-01-23T00:00:00"/>
    <n v="2992"/>
    <s v="FMT"/>
    <s v="Saldo do exercício anterior"/>
    <s v="Saldo remanescente 2018 - Grupo 43.000"/>
    <s v="Sim"/>
    <m/>
    <n v="159116.91"/>
    <n v="0"/>
    <n v="0"/>
    <n v="1"/>
    <x v="0"/>
    <x v="0"/>
  </r>
  <r>
    <x v="48"/>
    <d v="2020-01-13T00:00:00"/>
    <n v="2948"/>
    <s v="FMT"/>
    <s v="Saldo do exercício anterior"/>
    <s v="Saldo remanescente 2019 - Grupo: 057 - Projetos Especiais - Remanejamento 50346747 / 2019 referente ao valor aprovado para a inscrição 111 - MARIIAS: transformando realidades através de tecnologias imersivas em educação. do Edital 8 - Empreendedorismo Social"/>
    <s v="Sim"/>
    <m/>
    <n v="10862.84"/>
    <n v="0"/>
    <n v="0"/>
    <n v="1"/>
    <x v="0"/>
    <x v="1"/>
  </r>
  <r>
    <x v="48"/>
    <d v="2020-01-13T00:00:00"/>
    <n v="2949"/>
    <s v="FMT"/>
    <s v="Saldo do exercício anterior"/>
    <s v="Saldo remanescente 2019 - Grupo 057 - Projetos especiais - REMANEJAMENTO 50287104/2019 - Projeto contemplado no Edital de Apoio a Projetos que Façam Uso de Sistemas Digitais Inteligentes"/>
    <s v="Sim"/>
    <m/>
    <n v="7642.08"/>
    <n v="0"/>
    <n v="0"/>
    <n v="1"/>
    <x v="0"/>
    <x v="1"/>
  </r>
  <r>
    <x v="48"/>
    <d v="2020-01-13T00:00:00"/>
    <n v="2950"/>
    <s v="FMT"/>
    <s v="Saldo do exercício anterior"/>
    <s v="Saldo remanescente 2019 - Grupo Básico 43.000"/>
    <s v="Sim"/>
    <m/>
    <n v="71.430000000000007"/>
    <n v="0"/>
    <n v="0"/>
    <n v="1"/>
    <x v="0"/>
    <x v="1"/>
  </r>
  <r>
    <x v="48"/>
    <d v="2020-10-26T00:00:00"/>
    <n v="3204"/>
    <s v="FMT"/>
    <s v="Monitores Bolsistas"/>
    <s v="Grupo - 057 Projetos Especiais - Anulação do empenho do saldo - remanescente do empenho"/>
    <s v="Sim"/>
    <m/>
    <n v="1680"/>
    <n v="0"/>
    <n v="0"/>
    <n v="10"/>
    <x v="11"/>
    <x v="1"/>
  </r>
  <r>
    <x v="49"/>
    <d v="2020-01-21T00:00:00"/>
    <n v="2971"/>
    <s v="DIR"/>
    <s v="Transposição Interna"/>
    <s v="Ref a contrato de combustível - GO 13304 - Ajuste."/>
    <s v="Sim"/>
    <m/>
    <n v="3603.94"/>
    <n v="0"/>
    <n v="0"/>
    <n v="1"/>
    <x v="0"/>
    <x v="11"/>
  </r>
  <r>
    <x v="49"/>
    <d v="2020-01-21T00:00:00"/>
    <n v="2974"/>
    <s v="ATA"/>
    <s v="Transposição Interna"/>
    <s v="Contrato de Intermediação e Agenciamento de Transporte de Passageiro – Exercício 2020 - GO 13308 - Ajuste."/>
    <s v="Sim"/>
    <m/>
    <n v="13643.33"/>
    <n v="0"/>
    <n v="0"/>
    <n v="1"/>
    <x v="0"/>
    <x v="11"/>
  </r>
  <r>
    <x v="49"/>
    <d v="2020-01-23T00:00:00"/>
    <n v="3026"/>
    <s v="ATA-VEICULO"/>
    <s v="Abertura do Exercío 2020"/>
    <s v="Saldo inicial 2020"/>
    <s v="Sim"/>
    <m/>
    <n v="1764"/>
    <n v="0"/>
    <n v="0"/>
    <n v="1"/>
    <x v="0"/>
    <x v="11"/>
  </r>
  <r>
    <x v="49"/>
    <d v="2020-10-16T00:00:00"/>
    <n v="3199"/>
    <s v="DIR"/>
    <s v="Transposição interna"/>
    <s v="Para atender reforço de empenho do aditivo de contrato I9 Solutions - GO 14074"/>
    <s v="Sim"/>
    <m/>
    <n v="84.67"/>
    <n v="0"/>
    <n v="0"/>
    <n v="10"/>
    <x v="11"/>
    <x v="11"/>
  </r>
  <r>
    <x v="49"/>
    <d v="2020-10-29T00:00:00"/>
    <n v="3211"/>
    <s v="ATA"/>
    <s v="I9 SOLUTIONS – SOLUÇÕES COMERCIAIS E GESTÃO DE TRA"/>
    <s v="Anulação parcial final do Exercício 2020"/>
    <s v="Sim"/>
    <m/>
    <n v="12347.83"/>
    <n v="0"/>
    <n v="0"/>
    <n v="10"/>
    <x v="11"/>
    <x v="11"/>
  </r>
  <r>
    <x v="49"/>
    <d v="2020-10-29T00:00:00"/>
    <n v="3212"/>
    <s v="ATA"/>
    <s v="I9 SOLUTIONS – SOLUÇÕES COMERCIAIS E GESTÃO DE TRA"/>
    <s v="Anulação parcial final do Exercício 2020"/>
    <s v="Sim"/>
    <m/>
    <n v="2039.67"/>
    <n v="0"/>
    <n v="0"/>
    <n v="10"/>
    <x v="11"/>
    <x v="11"/>
  </r>
  <r>
    <x v="49"/>
    <d v="2020-10-29T00:00:00"/>
    <n v="3213"/>
    <s v="ATA"/>
    <s v="Link Card Administradora de Benefícios Eireli"/>
    <s v="Anulação parcial - Final de Exercício 2020"/>
    <s v="Sim"/>
    <m/>
    <n v="1824.25"/>
    <n v="0"/>
    <n v="0"/>
    <n v="10"/>
    <x v="11"/>
    <x v="11"/>
  </r>
  <r>
    <x v="98"/>
    <d v="2020-02-04T00:00:00"/>
    <n v="3070"/>
    <s v="FAP"/>
    <s v="Saldo do exercício anterior"/>
    <s v="Grupo: 515 - Progr. Inst. de Apoio a Novos Docentes - Devolução da Economia Orçamentária 2019"/>
    <s v="Sim"/>
    <m/>
    <n v="247.41"/>
    <n v="0"/>
    <n v="0"/>
    <n v="2"/>
    <x v="1"/>
    <x v="1"/>
  </r>
  <r>
    <x v="99"/>
    <d v="2020-01-23T00:00:00"/>
    <n v="2998"/>
    <s v="FEP"/>
    <s v="Saldo do exercício anterior"/>
    <s v="Saldo remanescente 2019 - Grupo: 43.000"/>
    <s v="Sim"/>
    <m/>
    <n v="12000"/>
    <n v="0"/>
    <n v="0"/>
    <n v="1"/>
    <x v="0"/>
    <x v="0"/>
  </r>
  <r>
    <x v="99"/>
    <d v="2020-10-20T00:00:00"/>
    <n v="3203"/>
    <s v="FEP"/>
    <s v="Recolhimento Tesouraria"/>
    <s v="Recibo 58/2020 - Recebemos de Michelle da Silva Liberato - Processo FAPESP: 2019/10789-7 - Servs.Prestados de Experimentos de SAX"/>
    <s v="Sim"/>
    <m/>
    <n v="1000"/>
    <n v="0"/>
    <n v="0"/>
    <n v="10"/>
    <x v="11"/>
    <x v="0"/>
  </r>
  <r>
    <x v="99"/>
    <d v="2020-12-22T00:00:00"/>
    <n v="3234"/>
    <s v="FEP"/>
    <s v="Recolhimento Tesouraria"/>
    <s v="Número Recibo: 65/2020 - Recebemos de Watson Loh - Processo Fapesp: 2018/08045-7"/>
    <s v="Sim"/>
    <m/>
    <n v="3350"/>
    <n v="0"/>
    <n v="0"/>
    <n v="12"/>
    <x v="5"/>
    <x v="0"/>
  </r>
  <r>
    <x v="50"/>
    <d v="2020-01-23T00:00:00"/>
    <n v="3025"/>
    <s v="ATA-LIMP"/>
    <s v="Abertura do Exercío 2020"/>
    <s v="Saldo inicial 2020"/>
    <s v="Sim"/>
    <m/>
    <n v="2029408"/>
    <n v="0"/>
    <n v="0"/>
    <n v="1"/>
    <x v="0"/>
    <x v="12"/>
  </r>
  <r>
    <x v="50"/>
    <d v="2020-06-16T00:00:00"/>
    <n v="3147"/>
    <s v="ATA"/>
    <s v="Pluri Serviços Ltda"/>
    <s v="Anulação Parcial de Empenho conforme - 13º Termo de Aditamento (Portaria GR 7639)"/>
    <s v="Sim"/>
    <m/>
    <n v="121524.9"/>
    <n v="0"/>
    <n v="0"/>
    <n v="6"/>
    <x v="3"/>
    <x v="12"/>
  </r>
  <r>
    <x v="100"/>
    <d v="2020-01-13T00:00:00"/>
    <n v="2955"/>
    <s v="FMT"/>
    <s v="Saldo do exercício anterior"/>
    <s v="Saldo remanescente 2019 - Grupo: 515 - Prog Inst de Apoio aos Novos Docentes da USP"/>
    <s v="Sim"/>
    <m/>
    <n v="615"/>
    <n v="0"/>
    <n v="0"/>
    <n v="1"/>
    <x v="0"/>
    <x v="1"/>
  </r>
  <r>
    <x v="101"/>
    <d v="2020-02-04T00:00:00"/>
    <n v="3071"/>
    <s v="FAP"/>
    <s v="Saldo do exercício anterior"/>
    <s v="Grupo: 515 - Progr. Inst. de Apoio a Novos Docentes - Devolução da Economia Orçamentária 2019"/>
    <s v="Sim"/>
    <m/>
    <n v="5663.49"/>
    <n v="0"/>
    <n v="0"/>
    <n v="2"/>
    <x v="1"/>
    <x v="1"/>
  </r>
  <r>
    <x v="51"/>
    <d v="2020-01-23T00:00:00"/>
    <n v="3017"/>
    <s v="FAP"/>
    <s v="Saldo do exercício anterior"/>
    <s v="Saldo remanescente 2019 - Grupo: 263 - Convênios Santander"/>
    <s v="Sim"/>
    <m/>
    <n v="2568.6"/>
    <n v="0"/>
    <n v="0"/>
    <n v="1"/>
    <x v="0"/>
    <x v="0"/>
  </r>
  <r>
    <x v="52"/>
    <d v="2020-01-23T00:00:00"/>
    <n v="3009"/>
    <s v="FGE"/>
    <s v="Saldo do exercício anterior"/>
    <s v="Saldo remanescente 2019 - Grupo: 43.000"/>
    <s v="Sim"/>
    <m/>
    <n v="227.64"/>
    <n v="0"/>
    <n v="0"/>
    <n v="1"/>
    <x v="0"/>
    <x v="0"/>
  </r>
  <r>
    <x v="53"/>
    <d v="2020-01-23T00:00:00"/>
    <n v="3021"/>
    <s v="FAP"/>
    <s v="Saldo do exercício anterior"/>
    <s v="Saldo remanescente 2019 - Grupo 263 Convênio Santander"/>
    <s v="Sim"/>
    <m/>
    <n v="6000"/>
    <n v="0"/>
    <n v="0"/>
    <n v="1"/>
    <x v="0"/>
    <x v="0"/>
  </r>
  <r>
    <x v="54"/>
    <d v="2020-01-13T00:00:00"/>
    <n v="2953"/>
    <s v="DIR-CCEX"/>
    <s v="Saldo do exercício anterior"/>
    <s v="Saldo remanescente 2019 - Grupo: 404 - Projetos Especiais - Grad - Auxilio Transporte Aéreo Nacional - Recursos para realização do Curso de Verão do IFUSP/2019 - Remanejamento N° 2018 50512688"/>
    <s v="Sim"/>
    <m/>
    <n v="2860"/>
    <n v="0"/>
    <n v="0"/>
    <n v="1"/>
    <x v="0"/>
    <x v="1"/>
  </r>
  <r>
    <x v="54"/>
    <d v="2020-01-29T00:00:00"/>
    <n v="3052"/>
    <s v="DIR-CCEX"/>
    <s v="Pró - Reitoria de Graduação"/>
    <s v="Grupo 404 - Projetos Especiais - Grad - Recursos para Curso de Verão 2020. REMANEJAMENTO 50061461 / 2020"/>
    <s v="Sim"/>
    <m/>
    <n v="10000"/>
    <n v="0"/>
    <n v="0"/>
    <n v="1"/>
    <x v="0"/>
    <x v="1"/>
  </r>
  <r>
    <x v="54"/>
    <d v="2020-02-03T00:00:00"/>
    <n v="3064"/>
    <s v="DIR-CCEX"/>
    <s v="Pró - Reitoria de Pesquisa"/>
    <s v="Grupo 057 - Projetos Especiais - REMANEJAMENTO 50071467 / 2020 - Apoio para organização do Curso de Verão do IFUSP 2020 - Prof. Adriano Mesquita Alencar"/>
    <s v="Sim"/>
    <m/>
    <n v="5000"/>
    <n v="0"/>
    <n v="0"/>
    <n v="2"/>
    <x v="1"/>
    <x v="1"/>
  </r>
  <r>
    <x v="54"/>
    <d v="2020-02-05T00:00:00"/>
    <n v="3083"/>
    <s v="DIR"/>
    <s v="Transposição interna"/>
    <s v="Cobrir despesa de ajuda de custo a colaborador eventual GOs 13395, 13394, 13393 e 13392 - RORÇ Diretoria - GO 13404"/>
    <s v="Sim"/>
    <m/>
    <n v="1700"/>
    <n v="0"/>
    <n v="0"/>
    <n v="2"/>
    <x v="1"/>
    <x v="1"/>
  </r>
  <r>
    <x v="54"/>
    <d v="2020-02-14T00:00:00"/>
    <n v="3104"/>
    <s v="DIR"/>
    <s v="Pró - Reitoria de Pós-Graduação"/>
    <s v="Grupo: 57 - Projetos Especiais - REMANEJAMENTO 50112546 / 2020 - Auxílio financeiro para cobrir despesas do Curso de verão 2020, solicitação do Prof. Adriano Mesquita Alencar"/>
    <s v="Sim"/>
    <m/>
    <n v="5000"/>
    <n v="0"/>
    <n v="0"/>
    <n v="2"/>
    <x v="1"/>
    <x v="1"/>
  </r>
  <r>
    <x v="54"/>
    <d v="2020-02-14T00:00:00"/>
    <n v="3105"/>
    <s v="DIR"/>
    <s v="Pró - Reitoria de Cultura e Extensão Universitária"/>
    <s v="Grupo: 057 - Projetos Especiais 93 - Pró - Reitoria de Cultura e Extensão Universitária - REMANEJAMENTO 50115383 / 2020"/>
    <s v="Sim"/>
    <m/>
    <n v="5000"/>
    <n v="0"/>
    <n v="0"/>
    <n v="2"/>
    <x v="1"/>
    <x v="1"/>
  </r>
  <r>
    <x v="55"/>
    <d v="2020-01-13T00:00:00"/>
    <n v="2951"/>
    <s v="DIR-CCEX"/>
    <s v="Saldo do exercício anterior"/>
    <s v="Saldo remanescente 2019 - Grupo Básico 43.000 - Transposição do Prof. Ivã Gurgel para CCEx referente a 64 tickets do bandejão repassados a estudantes de graduação durante o I Encontro História da Física"/>
    <s v="Sim"/>
    <m/>
    <n v="640"/>
    <n v="0"/>
    <n v="0"/>
    <n v="1"/>
    <x v="0"/>
    <x v="1"/>
  </r>
  <r>
    <x v="102"/>
    <d v="2020-02-04T00:00:00"/>
    <n v="3069"/>
    <s v="FAP"/>
    <s v="Saldo do exercício anterior"/>
    <s v="Grupo: 515 - Progr. Inst. de Apoio a Novos Docentes - Devolução da Economia Orçamentária 2019"/>
    <s v="Sim"/>
    <m/>
    <n v="550.52"/>
    <n v="0"/>
    <n v="0"/>
    <n v="2"/>
    <x v="1"/>
    <x v="1"/>
  </r>
  <r>
    <x v="56"/>
    <d v="2020-02-12T00:00:00"/>
    <n v="3090"/>
    <s v="FMT"/>
    <s v="Saldo do exercício anterior"/>
    <s v="Saldo remanescente 2019 - Grupo Básico 43.000"/>
    <s v="Sim"/>
    <m/>
    <n v="589.35"/>
    <n v="0"/>
    <n v="0"/>
    <n v="2"/>
    <x v="1"/>
    <x v="1"/>
  </r>
  <r>
    <x v="56"/>
    <d v="2020-02-12T00:00:00"/>
    <n v="3091"/>
    <s v="FMT"/>
    <s v="Saldo do exercício anterior"/>
    <s v="Saldo remanescente 2019 - Grupo: 057 - Projetos Especiais - Apoio Novos Docentes - Remanejamento N° 2018 50580020"/>
    <s v="Sim"/>
    <m/>
    <n v="329.44"/>
    <n v="0"/>
    <n v="0"/>
    <n v="2"/>
    <x v="1"/>
    <x v="1"/>
  </r>
  <r>
    <x v="103"/>
    <d v="2020-01-23T00:00:00"/>
    <n v="2993"/>
    <s v="FEP"/>
    <s v="Saldo do exercício anterior"/>
    <s v="Saldo remanescente 2018 - Grupo 43.000"/>
    <s v="Sim"/>
    <m/>
    <n v="46.63"/>
    <n v="0"/>
    <n v="0"/>
    <n v="1"/>
    <x v="0"/>
    <x v="0"/>
  </r>
  <r>
    <x v="57"/>
    <d v="2020-01-23T00:00:00"/>
    <n v="3015"/>
    <s v="DIR"/>
    <s v="Saldo do exercício anterior"/>
    <s v="Saldo remanescente 2019 - Grupo Básico 263 - Convênio Santander"/>
    <s v="Sim"/>
    <m/>
    <n v="595.51"/>
    <n v="0"/>
    <n v="0"/>
    <n v="1"/>
    <x v="0"/>
    <x v="0"/>
  </r>
  <r>
    <x v="104"/>
    <d v="2020-11-11T00:00:00"/>
    <n v="3222"/>
    <s v="DIR"/>
    <s v="Instituto de Geociências"/>
    <s v="Referente ao fornecimento de 2.211 Litros referente Maio à Dezembro 2019 e 268 Litros de Nitrogênio Líquido durante o mês de janeiro 2020. Remanejamento 2020 50190687 e 2020 50190660."/>
    <s v="Sim"/>
    <m/>
    <n v="2479"/>
    <n v="0"/>
    <n v="0"/>
    <n v="11"/>
    <x v="6"/>
    <x v="0"/>
  </r>
  <r>
    <x v="58"/>
    <d v="2020-01-23T00:00:00"/>
    <n v="3006"/>
    <s v="FMT"/>
    <s v="Saldo do exercício anterior"/>
    <s v="Saldo remanescente 2019 - Grupo: 43.000"/>
    <s v="Sim"/>
    <m/>
    <n v="634.88"/>
    <n v="0"/>
    <n v="0"/>
    <n v="1"/>
    <x v="0"/>
    <x v="0"/>
  </r>
  <r>
    <x v="105"/>
    <d v="2020-01-23T00:00:00"/>
    <n v="2994"/>
    <s v="FEP"/>
    <s v="Transposição interna"/>
    <s v="Saldo remanescente 2018 - Grupo 43.000"/>
    <s v="Sim"/>
    <m/>
    <n v="17554.77"/>
    <n v="0"/>
    <n v="0"/>
    <n v="1"/>
    <x v="0"/>
    <x v="0"/>
  </r>
  <r>
    <x v="106"/>
    <d v="2020-01-23T00:00:00"/>
    <n v="3002"/>
    <s v="FMT"/>
    <s v="Saldo do exercício anterior"/>
    <s v="Saldo remanescente 2019 - Grupo: 43.000"/>
    <s v="Sim"/>
    <m/>
    <n v="128.66"/>
    <n v="0"/>
    <n v="0"/>
    <n v="1"/>
    <x v="0"/>
    <x v="0"/>
  </r>
  <r>
    <x v="59"/>
    <d v="2020-01-24T00:00:00"/>
    <n v="3030"/>
    <s v="DIR"/>
    <s v="Saldo do exercício anterior"/>
    <s v="Saldo remanescente 2019 - Prof. Chubaci"/>
    <s v="Sim"/>
    <m/>
    <n v="21200"/>
    <n v="0"/>
    <n v="0"/>
    <n v="1"/>
    <x v="0"/>
    <x v="0"/>
  </r>
  <r>
    <x v="107"/>
    <d v="2020-01-23T00:00:00"/>
    <n v="2997"/>
    <s v="FAP"/>
    <s v="Saldo do exercício anterior"/>
    <s v="Saldo remanescente 2019 - Grupo: 515 - Remanejamento N° 2017 50600143 - Repasse de recursos referente 2a. parcela (Edital 2017) do Programa Institucional de Apoio aos Novos Docentes."/>
    <s v="Sim"/>
    <m/>
    <n v="5000"/>
    <n v="0"/>
    <n v="0"/>
    <n v="1"/>
    <x v="0"/>
    <x v="0"/>
  </r>
  <r>
    <x v="108"/>
    <d v="2020-01-24T00:00:00"/>
    <n v="3036"/>
    <s v="FMT"/>
    <s v="Transposição interna"/>
    <s v="Transferido do Convênio Santander - Convênio Vencido - GO 13331"/>
    <s v="Sim"/>
    <m/>
    <n v="18128.07"/>
    <n v="0"/>
    <n v="0"/>
    <n v="1"/>
    <x v="0"/>
    <x v="0"/>
  </r>
  <r>
    <x v="109"/>
    <d v="2020-01-23T00:00:00"/>
    <n v="3005"/>
    <s v="FNC"/>
    <s v="Saldo do exercício anterior"/>
    <s v="Saldo remanescente 2019 - Ref. Repasse de recursos referente 2a. parcela (Edital 2017) do Programa Institucional de Apoio aos Novos Docentes. Grupo Grupo Básico: 515 - Remanejamento N° 2017 50600143"/>
    <s v="Sim"/>
    <m/>
    <n v="409.99"/>
    <n v="0"/>
    <n v="0"/>
    <n v="1"/>
    <x v="0"/>
    <x v="0"/>
  </r>
  <r>
    <x v="60"/>
    <d v="2020-01-23T00:00:00"/>
    <n v="3013"/>
    <s v="FMT"/>
    <s v="Saldo do exercício anterior"/>
    <s v="Saldo remanescente 2019 - Grupo 263 - Prêmio PRP Santander - Remanejamento N° 2018 50049023"/>
    <s v="Sim"/>
    <m/>
    <n v="1572.46"/>
    <n v="0"/>
    <n v="0"/>
    <n v="1"/>
    <x v="0"/>
    <x v="0"/>
  </r>
  <r>
    <x v="61"/>
    <d v="2020-03-13T00:00:00"/>
    <n v="3122"/>
    <s v="DIR-CCEX"/>
    <s v="Faculdade de Direito"/>
    <s v="Remanejamento 50179500 / 2020 - Grupo Básica 43.000 - Aquisição de Equipamentos (Computador Mini) - ATA de Registro de Preço nº 41/2019 - Processo 19.1.973.43.2"/>
    <s v="Sim"/>
    <m/>
    <n v="158080"/>
    <n v="0"/>
    <n v="0"/>
    <n v="3"/>
    <x v="2"/>
    <x v="2"/>
  </r>
  <r>
    <x v="61"/>
    <d v="2020-09-02T00:00:00"/>
    <n v="3173"/>
    <s v="DIR"/>
    <s v="Escola Politécnica"/>
    <s v="Remanejamento 2020 50320602 - Referente a aquisição de 30 pedestais para Poli."/>
    <s v="Sim"/>
    <m/>
    <n v="459"/>
    <n v="0"/>
    <n v="0"/>
    <n v="9"/>
    <x v="4"/>
    <x v="2"/>
  </r>
  <r>
    <x v="61"/>
    <d v="2020-09-02T00:00:00"/>
    <n v="3174"/>
    <s v="DIR"/>
    <s v="IAG."/>
    <s v="Remanejamento N° 2020 50319906 - Aquisição de 10 pedestais para isolamento interno de plástico zebrado 90 cm, para enfrentamento do COVID-19."/>
    <s v="Sim"/>
    <m/>
    <n v="153"/>
    <n v="0"/>
    <n v="0"/>
    <n v="9"/>
    <x v="4"/>
    <x v="2"/>
  </r>
  <r>
    <x v="61"/>
    <d v="2020-09-02T00:00:00"/>
    <n v="3175"/>
    <s v="DIR"/>
    <s v="Instituto de Geociências"/>
    <s v="Remanejamento N° 2020 50319884 - Repasse p/IFUSP, referente a aquisição de 10(dez) Totens para Álcool Gel"/>
    <s v="Sim"/>
    <m/>
    <n v="153"/>
    <n v="0"/>
    <n v="0"/>
    <n v="9"/>
    <x v="4"/>
    <x v="2"/>
  </r>
  <r>
    <x v="62"/>
    <d v="2020-01-21T00:00:00"/>
    <n v="2973"/>
    <s v="DIR-CCIF"/>
    <s v="Instituto Oceanográfico"/>
    <s v="REMANEJAMENTO 50031503 / 2020 - Aquisição de 6 mini computadores tipo 1 e 4 mini computadores tipo 2 referente a ATA 41/2019."/>
    <s v="Sim"/>
    <m/>
    <n v="43640"/>
    <n v="0"/>
    <n v="0"/>
    <n v="1"/>
    <x v="0"/>
    <x v="3"/>
  </r>
  <r>
    <x v="62"/>
    <d v="2020-01-27T00:00:00"/>
    <n v="3041"/>
    <s v="DIR-CCEX"/>
    <s v="Pró - Reitoria de Pesquisa"/>
    <s v="REMANEJAMENTO 50041347 / 2020 - Aquisição p/ a Pró-Reitoria de Pesquisa de 04(quatro) notebooks- tipo 1 (i5, RAM-8GB, HD500GB, 802.11ac 2x2, monitor 14&quot;- (Bem:8480079)- Valor unitário:R$3.960,00 por meio de pregão eletrônico p/ Registro de Preço -OS. 34/2019- Proc.19.1.854.43.3 -"/>
    <s v="Sim"/>
    <m/>
    <n v="15840"/>
    <n v="0"/>
    <n v="0"/>
    <n v="1"/>
    <x v="0"/>
    <x v="3"/>
  </r>
  <r>
    <x v="62"/>
    <d v="2020-01-27T00:00:00"/>
    <n v="3042"/>
    <s v="DIR-CCIF"/>
    <s v="Pró - Reitoria de Pesquisa"/>
    <s v="REMANEJAMENTO´50041444 / 2020 - Aquisição p/ a Pró-Reitoria de Pesquisa de 02 (dois) Discos Externos de 2 TB (3,5&quot;) (Bem:7299001)- Valor unitário: R$470,00 -por meio de pregão eletrônico p/ registro de preços n. 47/2019. Proc.19.1.1060.43.0"/>
    <s v="Sim"/>
    <m/>
    <n v="940"/>
    <n v="0"/>
    <n v="0"/>
    <n v="1"/>
    <x v="0"/>
    <x v="3"/>
  </r>
  <r>
    <x v="62"/>
    <d v="2020-01-27T00:00:00"/>
    <n v="3043"/>
    <s v="DIR-CCIF"/>
    <s v="Pró - Reitoria de Pesquisa"/>
    <s v="REMANEJAMENTO 50041568 / 2020 - Aquisição p/ Pró-Reitoria de Pesquisa de 05 (cinco) PenDrives de 16GB (Bem:8779473) - Valor Unitário: R$17,10 e 01(um) PenDrive de 64 GB (Bem:8439800) - Valor unitário: R$61,50. Proc.19.1.752.43.6"/>
    <s v="Sim"/>
    <m/>
    <n v="147"/>
    <n v="0"/>
    <n v="0"/>
    <n v="1"/>
    <x v="0"/>
    <x v="3"/>
  </r>
  <r>
    <x v="62"/>
    <d v="2020-02-03T00:00:00"/>
    <n v="3063"/>
    <s v="DIR-CCEX"/>
    <s v="Faculdade de Direito"/>
    <s v="Remanejamento N° 2020 50087762 - Aquisição de notebooks ref. Pregão Eletrônico para Registro de Preços n. 34/2019 - Processo 2019.1.854.43.3, sendo: 10 Unidades Tipo 1-R$ 39.600,00 e 4 Unidades Tipo 2 R$ 24.400,00, totalizando R$ 64.000,00."/>
    <s v="Sim"/>
    <m/>
    <n v="64000"/>
    <n v="0"/>
    <n v="0"/>
    <n v="2"/>
    <x v="1"/>
    <x v="3"/>
  </r>
  <r>
    <x v="62"/>
    <d v="2020-02-12T00:00:00"/>
    <n v="3087"/>
    <s v="DIR-CCIF"/>
    <s v="Pró - Reitoria de Pós-Graduação"/>
    <s v="Remanejamento N° 2020 50111183 - Ref ao pagamento do notebook solicitado pela PRPG que será utilizado nas reuniões desta Pró-Reitoria."/>
    <s v="Sim"/>
    <m/>
    <n v="6100"/>
    <n v="0"/>
    <n v="0"/>
    <n v="2"/>
    <x v="1"/>
    <x v="3"/>
  </r>
  <r>
    <x v="62"/>
    <d v="2020-09-25T00:00:00"/>
    <n v="3185"/>
    <s v="DIR-CCIF"/>
    <s v="Prefeitura do Campus Usp Fernando Costa"/>
    <s v="Aquisição de material de cabeamento de rede para a Seção Técnica de Informática (40 Patch Cords Ópticos médio (SM, LC/LC, 3,0m). Remanejamento N° 2020 50345729."/>
    <s v="Sim"/>
    <m/>
    <n v="3888.8"/>
    <n v="0"/>
    <n v="0"/>
    <n v="9"/>
    <x v="4"/>
    <x v="3"/>
  </r>
  <r>
    <x v="62"/>
    <d v="2020-09-29T00:00:00"/>
    <n v="3188"/>
    <s v="DIR-CCIF"/>
    <s v="IAG"/>
    <s v="Despesas efetuadas com a aquisição de componentes de informática através de Ata de Registro de Preços do Instituto de Física - REMANEJAMENTO 50348582 / 2020"/>
    <s v="Sim"/>
    <m/>
    <n v="10809.9"/>
    <n v="0"/>
    <n v="0"/>
    <n v="9"/>
    <x v="4"/>
    <x v="3"/>
  </r>
  <r>
    <x v="62"/>
    <d v="2020-10-06T00:00:00"/>
    <n v="3190"/>
    <s v="DIR-CCIF"/>
    <s v="FFLCH"/>
    <s v="Aquisição de material de infraestrutura de rede - Pregão Instituto de Fisica - Remanejamento: 50357808 / 2020"/>
    <s v="Sim"/>
    <m/>
    <n v="45025.03"/>
    <n v="0"/>
    <n v="0"/>
    <n v="10"/>
    <x v="11"/>
    <x v="3"/>
  </r>
  <r>
    <x v="62"/>
    <d v="2020-10-06T00:00:00"/>
    <n v="3191"/>
    <s v="DIR-CCIF"/>
    <s v="FFLCH"/>
    <s v="Aquisição de material de infraestrutura de rede - Pregão Instituto de Fisica - REMANEJAMENTO 50357824 / 2020 e REMANEJAMENTO 50365240 / 2020"/>
    <s v="Sim"/>
    <m/>
    <n v="22448.799999999999"/>
    <n v="0"/>
    <n v="0"/>
    <n v="10"/>
    <x v="11"/>
    <x v="3"/>
  </r>
  <r>
    <x v="62"/>
    <d v="2020-10-09T00:00:00"/>
    <n v="3194"/>
    <s v="DIR-CCIF"/>
    <s v="IAG"/>
    <s v="Pregão de equipamento de informática - &quot;Notebook&quot; - IAG"/>
    <s v="Sim"/>
    <m/>
    <n v="170050"/>
    <n v="0"/>
    <n v="0"/>
    <n v="10"/>
    <x v="11"/>
    <x v="3"/>
  </r>
  <r>
    <x v="62"/>
    <d v="2020-10-15T00:00:00"/>
    <n v="3198"/>
    <s v="DIR-CCIF"/>
    <s v="Agência USP Inovação"/>
    <s v="Aquisição de 02 Notebook p/AUSPIN - Pregão de Equipamentos de Informática &quot;Notebook&quot; (Fale Conosco 204162) - REMANEJAMENTO 50374729 / 2020"/>
    <s v="Sim"/>
    <m/>
    <n v="10120"/>
    <n v="0"/>
    <n v="0"/>
    <n v="10"/>
    <x v="11"/>
    <x v="3"/>
  </r>
  <r>
    <x v="110"/>
    <d v="2020-01-23T00:00:00"/>
    <n v="2995"/>
    <s v="FEP"/>
    <s v="Saldo do exercício anterior"/>
    <s v="Saldo remanescente 2018 - Grupo 43.000 - Referente a Troca de verba de tesouro (GO 10747 e GC 2426) para receita (GO 10751 e GC 2427) - (entre os Professores Edivaldo Moura e André Machado), para viabilizar o pagto de diária do Prof. André."/>
    <s v="Sim"/>
    <m/>
    <n v="5000"/>
    <n v="0"/>
    <n v="0"/>
    <n v="1"/>
    <x v="0"/>
    <x v="0"/>
  </r>
  <r>
    <x v="111"/>
    <d v="2020-02-04T00:00:00"/>
    <n v="3079"/>
    <s v="DIR"/>
    <s v="Saldo do exercício anterior"/>
    <s v="Saldo remanescente 2019 - Grupo: 303 - Programa a USP e as Profissões - Remanejamento N° 2018 50466988. Recursos para viabilizar a participação de discentes na Feira USP e as Profissões."/>
    <s v="Sim"/>
    <m/>
    <n v="2842.87"/>
    <n v="0"/>
    <n v="0"/>
    <n v="2"/>
    <x v="1"/>
    <x v="1"/>
  </r>
  <r>
    <x v="63"/>
    <d v="2020-02-04T00:00:00"/>
    <n v="3074"/>
    <s v="FNC"/>
    <s v="Saldo do exercício anterior"/>
    <s v="Grupo 057 - Projetos Especiais - Devolução da Economia Orçamentária 2019 - REMANEJAMENTO 50265100/2019 - Projeto contemplado no Edital de Apoio a Projetos que Façam Uso de Sistemas Digitais Inteligentes - Prof. Dr. Tiago Fiorini da Silva."/>
    <s v="Sim"/>
    <m/>
    <n v="9855.25"/>
    <n v="0"/>
    <n v="0"/>
    <n v="2"/>
    <x v="1"/>
    <x v="1"/>
  </r>
  <r>
    <x v="63"/>
    <d v="2020-12-11T00:00:00"/>
    <n v="3230"/>
    <s v="FNC"/>
    <s v="Monitores Bolsistas"/>
    <s v="Anulação do saldo remanescente dos Monitores Bolsistas do projeto de iniciação cientifica - NE 400173/2020 - Grupo 057 Projetos Especiais - Processo: 19.1.730.43.2"/>
    <s v="Sim"/>
    <m/>
    <n v="2375.25"/>
    <n v="0"/>
    <n v="0"/>
    <n v="12"/>
    <x v="5"/>
    <x v="1"/>
  </r>
  <r>
    <x v="64"/>
    <d v="2020-01-23T00:00:00"/>
    <n v="3019"/>
    <s v="FMA"/>
    <s v="Saldo do exercício anterior"/>
    <s v="Saldo remanescente 2019 - Grupo: 263 - Convênios Santander"/>
    <s v="Sim"/>
    <m/>
    <n v="10.31"/>
    <n v="0"/>
    <n v="0"/>
    <n v="1"/>
    <x v="0"/>
    <x v="0"/>
  </r>
  <r>
    <x v="65"/>
    <d v="2020-01-23T00:00:00"/>
    <n v="3018"/>
    <s v="FNC"/>
    <s v="Saldo do exercício anterior"/>
    <s v="Saldo remanescente 2019 - Grupo: 263 - Convênios Santander"/>
    <s v="Sim"/>
    <m/>
    <n v="423.94"/>
    <n v="0"/>
    <n v="0"/>
    <n v="1"/>
    <x v="0"/>
    <x v="0"/>
  </r>
  <r>
    <x v="66"/>
    <d v="2020-01-23T00:00:00"/>
    <n v="3007"/>
    <s v="FNC"/>
    <s v="Saldo do exercício anterior"/>
    <s v="Saldo remanescente 2019 - Referente a venda SAMPA CHIPS - Brookhaven National Laboratory - Recibo 01/2019 - Recolhimento 1503500/2019"/>
    <s v="Sim"/>
    <m/>
    <n v="255123.5"/>
    <n v="0"/>
    <n v="0"/>
    <n v="1"/>
    <x v="0"/>
    <x v="0"/>
  </r>
  <r>
    <x v="66"/>
    <d v="2020-07-17T00:00:00"/>
    <n v="3153"/>
    <s v="FNC"/>
    <s v="Oricas Import and Export"/>
    <s v="Venda de 940 Sampa V4 - Chips para Oricas Import and Export (Instituto of Modems of Physics - Chinese Academy of Scienses) - Recibo 41/2020 e Recolhimento 2543672"/>
    <s v="Sim"/>
    <m/>
    <n v="87759.56"/>
    <n v="0"/>
    <n v="0"/>
    <n v="7"/>
    <x v="9"/>
    <x v="0"/>
  </r>
  <r>
    <x v="67"/>
    <d v="2020-01-24T00:00:00"/>
    <n v="3028"/>
    <s v="FMT"/>
    <s v="Saldo do exercício anterior"/>
    <s v="Saldo remanescente 2019 - Grupo: 43.000 Edital UGPN RCF Call for Proposals 2018- Coord. Prof. Julio Antonio Larrea Jimenez - ref. US$4881,00 p/ passagens EUA e UK, diárias UK Dez/2018. Remanejamento N° 2018 50523906"/>
    <s v="Sim"/>
    <m/>
    <n v="4028.83"/>
    <n v="0"/>
    <n v="0"/>
    <n v="1"/>
    <x v="0"/>
    <x v="0"/>
  </r>
  <r>
    <x v="68"/>
    <d v="2020-01-23T00:00:00"/>
    <n v="3014"/>
    <s v="FGE"/>
    <s v="Saldo do exercício anterior"/>
    <s v="Saldo Remanescente 2019 - Grupo: 270 - Convênio Santander - Remanejamento N° 2019 50602786 - Convênio 43857- Prog.Santander-USP Mob.Internl.-Mobilidade Docente AUCANI - ref. Edital 1145 - 2871034 Carlos Eduardo Fiore dos Santos; Valor auxílio R$ 9.000,00"/>
    <s v="Sim"/>
    <m/>
    <n v="9000"/>
    <n v="0"/>
    <n v="0"/>
    <n v="1"/>
    <x v="0"/>
    <x v="0"/>
  </r>
  <r>
    <x v="69"/>
    <d v="2020-01-23T00:00:00"/>
    <n v="3020"/>
    <s v="FMA"/>
    <s v="Saldo do exercício anterior"/>
    <s v="Saldo remanescente 2019 - Grupo: 270 - Convênio Santander Referente: Remanejamento N° 2019 50602786 - Convênio 43857- Prog.Santander-USP Mob.Internl.-Mobilidade Docente AUCANI - ref. Edital 1146 - 54286 Oscar Jose Pinto Eboli; auxílio R$ 9.000,00"/>
    <s v="Sim"/>
    <m/>
    <n v="9000"/>
    <n v="0"/>
    <n v="0"/>
    <n v="1"/>
    <x v="0"/>
    <x v="0"/>
  </r>
  <r>
    <x v="69"/>
    <d v="2020-06-15T00:00:00"/>
    <n v="3145"/>
    <s v="FMA"/>
    <s v="AUCANI"/>
    <s v="GRUPO 270 - Convênio Santander 2018 - 43857 - Estorno do remanejamento 202050253840, a pedido - Remanejamento N° 2020 50255223"/>
    <s v="Sim"/>
    <m/>
    <n v="8850.66"/>
    <n v="0"/>
    <n v="0"/>
    <n v="6"/>
    <x v="3"/>
    <x v="0"/>
  </r>
  <r>
    <x v="70"/>
    <d v="2020-01-13T00:00:00"/>
    <n v="2946"/>
    <s v="FMA"/>
    <s v="Saldo do exercício anterior"/>
    <s v="Saldo exercício 2019 - Grupo 57 - Projetos Especiais - Edital de Apoio a Novos Docentes 2019 - REMANEJAMENTO 50611408 / 2019"/>
    <s v="Sim"/>
    <m/>
    <n v="15000"/>
    <n v="0"/>
    <n v="0"/>
    <n v="1"/>
    <x v="0"/>
    <x v="1"/>
  </r>
  <r>
    <x v="71"/>
    <d v="2020-02-04T00:00:00"/>
    <n v="3075"/>
    <s v="FMT"/>
    <s v="Saldo do exercício anterior"/>
    <s v="Grupo 057 - Projetos Especiais - Devolução da Economia Orçamentária 2019 - Edital de Apoio a Novos Docentes 2019 - REMANEJAMENTO 50611424 / 2019"/>
    <s v="Sim"/>
    <m/>
    <n v="15000"/>
    <n v="0"/>
    <n v="0"/>
    <n v="2"/>
    <x v="1"/>
    <x v="1"/>
  </r>
  <r>
    <x v="112"/>
    <d v="2020-01-24T00:00:00"/>
    <n v="3035"/>
    <s v="FMT"/>
    <s v="Transposição interna"/>
    <s v="Transferido do Convênio Santander - Convênio Vencido - GO 13329"/>
    <s v="Sim"/>
    <m/>
    <n v="1572.46"/>
    <n v="0"/>
    <n v="0"/>
    <n v="1"/>
    <x v="0"/>
    <x v="0"/>
  </r>
  <r>
    <x v="72"/>
    <d v="2020-01-24T00:00:00"/>
    <n v="3037"/>
    <s v="FAP"/>
    <s v="Transposição interna"/>
    <s v="Transferido do Convênio Santander - Convênio Vencido - GO 13332"/>
    <s v="Sim"/>
    <m/>
    <n v="2568.6"/>
    <n v="0"/>
    <n v="0"/>
    <n v="1"/>
    <x v="0"/>
    <x v="0"/>
  </r>
  <r>
    <x v="73"/>
    <d v="2020-01-29T00:00:00"/>
    <n v="3050"/>
    <s v="AAA-CG"/>
    <s v="Pró - Reitoria de Graduação"/>
    <s v="Grupo 404 - Projetos Especiais - Grad - Para despesas da aluna Fernanda Lima Matos para participação em estágio na Laurentian University, no Canadá. REMANEJAMENTO 50066420 / 2020"/>
    <s v="Sim"/>
    <m/>
    <n v="10100"/>
    <n v="0"/>
    <n v="0"/>
    <n v="1"/>
    <x v="0"/>
    <x v="1"/>
  </r>
  <r>
    <x v="73"/>
    <d v="2020-10-19T00:00:00"/>
    <n v="3200"/>
    <s v="DIR"/>
    <s v="Fernanda Lima Matos"/>
    <s v="Grupo 404 Projetos Especiais - Grad - Estágio de pesquisa na área de Física de Particulas Experimental na Laurentian University no Canada em parceria com o SNOLAB. Período marco a julho 2020, que não foi a realizado por conta da pandemia."/>
    <s v="Sim"/>
    <m/>
    <n v="880.2"/>
    <n v="0"/>
    <n v="0"/>
    <n v="10"/>
    <x v="11"/>
    <x v="1"/>
  </r>
  <r>
    <x v="113"/>
    <d v="2020-09-28T00:00:00"/>
    <n v="3186"/>
    <s v="FAP"/>
    <s v="Pró - Reitoria de Pesquisa"/>
    <s v="Edital Programa de Apoio aos Novos Docentes (Portaria PRP 775/2020) - Prof. Gustavo Paganini Canal - Grupo: 057 - Projetos Especiais"/>
    <s v="Sim"/>
    <m/>
    <n v="15000"/>
    <n v="0"/>
    <n v="0"/>
    <n v="9"/>
    <x v="4"/>
    <x v="1"/>
  </r>
</pivotCacheRecords>
</file>

<file path=xl/pivotCache/pivotCacheRecords2.xml><?xml version="1.0" encoding="utf-8"?>
<pivotCacheRecords xmlns="http://schemas.openxmlformats.org/spreadsheetml/2006/main" xmlns:r="http://schemas.openxmlformats.org/officeDocument/2006/relationships" count="1193">
  <r>
    <x v="0"/>
    <d v="2020-01-20T00:00:00"/>
    <n v="13298"/>
    <s v="DIR"/>
    <s v="Instituto de Quimica"/>
    <s v="Referente ao breakfast das Congregações conjuntas realizado em 16 de dezembro 2019. Remanejamento N° 2020 50028804"/>
    <s v="Sim"/>
    <n v="364"/>
    <m/>
    <n v="364"/>
    <n v="0"/>
    <n v="1"/>
    <x v="0"/>
  </r>
  <r>
    <x v="0"/>
    <d v="2020-02-05T00:00:00"/>
    <n v="13419"/>
    <s v="DIR"/>
    <s v="Reitoria"/>
    <s v="Ressarcimento de horas extras do servidor Adilson Batista Machado (3060598), conforme autorização CODAGE. REMANEJAMENTO 50040405 / 2020"/>
    <s v="Sim"/>
    <n v="2658.29"/>
    <m/>
    <n v="2658.29"/>
    <n v="0"/>
    <n v="2"/>
    <x v="1"/>
  </r>
  <r>
    <x v="0"/>
    <d v="2020-02-05T00:00:00"/>
    <n v="13420"/>
    <s v="DIR"/>
    <s v="Reitoria"/>
    <s v="Ressarcimento de horas extras do servidor Eduardo Ureshino (3576777), conforme autorização CODAGE. REMANEJAMENTO 50040804 / 2020"/>
    <s v="Sim"/>
    <n v="1298.8499999999999"/>
    <m/>
    <n v="1298.8499999999999"/>
    <n v="0"/>
    <n v="2"/>
    <x v="1"/>
  </r>
  <r>
    <x v="0"/>
    <d v="2020-03-12T00:00:00"/>
    <n v="13642"/>
    <s v="AAA-CG"/>
    <s v="Richard Terra de Oliveira"/>
    <s v="ANULADO - Participação p/ apresentação de trabalho científico no XV Hadron Pysics 2020, em São José dos Campos/SP de 22 a 27 de Março 2020."/>
    <s v="Sim"/>
    <n v="0"/>
    <m/>
    <n v="0"/>
    <n v="0"/>
    <n v="3"/>
    <x v="2"/>
  </r>
  <r>
    <x v="0"/>
    <d v="2020-03-19T00:00:00"/>
    <n v="13674"/>
    <s v="DIR"/>
    <s v="Reitoria"/>
    <s v="Ressarcimento de horas extras do servidor Carlos Mac Dowell de Figueiredo (21899), conforme autorização CODAGE. Remanejamento 50187520 / 2020"/>
    <s v="Sim"/>
    <n v="340.94"/>
    <m/>
    <n v="340.94"/>
    <n v="0"/>
    <n v="3"/>
    <x v="2"/>
  </r>
  <r>
    <x v="0"/>
    <d v="2020-03-19T00:00:00"/>
    <n v="13675"/>
    <s v="DIR"/>
    <s v="Reitoria"/>
    <s v="Ressarcimento de horas extras do servidor Tiago Brito Alonso (7116947), conforme autorização CODAGE. REMANEJAMENTO 50187546 / 2020"/>
    <s v="Sim"/>
    <n v="68.91"/>
    <m/>
    <n v="68.91"/>
    <n v="0"/>
    <n v="3"/>
    <x v="2"/>
  </r>
  <r>
    <x v="0"/>
    <d v="2020-03-19T00:00:00"/>
    <n v="13676"/>
    <s v="DIR"/>
    <s v="Reitoria"/>
    <s v="Ressarcimento de horas extras da servidora Sandra Regina Rodrigues Ribeiro (2439156), conforme autorização CODAGE. REMANEJAMENTO 50187562 / 2020"/>
    <s v="Sim"/>
    <n v="126.69"/>
    <m/>
    <n v="126.69"/>
    <n v="0"/>
    <n v="3"/>
    <x v="2"/>
  </r>
  <r>
    <x v="0"/>
    <d v="2020-03-19T00:00:00"/>
    <n v="13677"/>
    <s v="DIR"/>
    <s v="Reitoria"/>
    <s v="Ressarcimento de horas extras do servidor Alvimar Floriano de Sousa (2469622), conforme autorização CODAGE. REMANEJAMENTO 50187821 / 2020"/>
    <s v="Sim"/>
    <n v="4.67"/>
    <m/>
    <n v="4.67"/>
    <n v="0"/>
    <n v="3"/>
    <x v="2"/>
  </r>
  <r>
    <x v="0"/>
    <d v="2020-06-10T00:00:00"/>
    <n v="13799"/>
    <s v="DIR"/>
    <s v="AUCANI"/>
    <s v="Remanejamento N° 2020 50254820 - Devolução do valor gasto a mais do Professor Carlos Eduardo Fiore dos Santos - Remanejamento N° 2019 50602786 - Convênio 43857- Prog.Santander-USP Mob.Internl.-Mobilidade Docente AUCANI - ref. Edital 1145"/>
    <s v="Sim"/>
    <n v="149.34"/>
    <m/>
    <n v="149.34"/>
    <n v="0"/>
    <n v="6"/>
    <x v="3"/>
  </r>
  <r>
    <x v="0"/>
    <d v="2020-09-24T00:00:00"/>
    <n v="13993"/>
    <s v="DIR"/>
    <s v="Reitoria"/>
    <s v="Ref. Pagamento de hora Extra: Remanejamentos: 50331183, 50331205, 50331221, 50331248, 50341847, 50341987, 5034200, 50342029, 50342045 e 50342061. Ressarcimento de horas extras do servidor Edmilson Alves de Almeida (2773128), conforme autorização CODAGE. Ressarcimento de horas extras do servidor Fernando Gonçalves Morais (3532340), conforme autorização CODAGE. Ressarcimento de horas extras do servidor Renan Ferreira de Assis (5965941), conforme autorização CODAGE. Ressarcimento de horas extras do servidor Olimpio Ribeiro da Fonseca Neto (1242833), conforme autorização CODAGE. Ressarcimento de horas extras do servidor Arnaldo Gomes de Oliveira Filho (347887), conforme autorização CODAGE (Informação SCPGTO nº 3782/19) Ressarcimento de horas extras do servidor João Marcio Leonel Ferreira (939272), conforme autorização CODAGE (Informação SCPGTO nº 3854/19) Ressarcimento de horas extras do servidor Marcelo Moreno Lucena (2638586), conforme autorização CODAGE (Informação SCPGTO nº 3828/19) Ressarcimento de horas extras do servidor Ricardo Romão da Silva (3181530), conforme autorização CODAGE (Informação SCPGTO nº 3740/19) Ressarcimento de horas extras do servidor Rodrigo Tosi Silva (3461511), conforme autorização CODAGE (Informação SCPGTO nº 3769/19) Ressarcimento de horas extras do servidor Sergio Alexandre da Silva (2435235), conforme autorização CODAGE (Informação SCPGTO nº 3803/19)"/>
    <s v="Sim"/>
    <n v="1451.72"/>
    <m/>
    <n v="1451.72"/>
    <n v="0"/>
    <n v="9"/>
    <x v="4"/>
  </r>
  <r>
    <x v="0"/>
    <d v="2020-12-23T00:00:00"/>
    <n v="14230"/>
    <s v="DIR"/>
    <s v="Iago Ribeiro"/>
    <s v="Envio por sedex de um notebook para o aluno de graduação, Iago Ribeiro, que se encontra em Salvador, BA."/>
    <s v="Sim"/>
    <n v="73.010000000000005"/>
    <m/>
    <n v="73.010000000000005"/>
    <n v="0"/>
    <n v="12"/>
    <x v="5"/>
  </r>
  <r>
    <x v="1"/>
    <d v="2020-11-26T00:00:00"/>
    <n v="14153"/>
    <s v="FEP"/>
    <s v="Queller Informática &amp; Comércio Ltda"/>
    <s v="Toner para uso da impressora no CEPA"/>
    <s v="Sim"/>
    <n v="385"/>
    <m/>
    <n v="385"/>
    <n v="0"/>
    <n v="11"/>
    <x v="6"/>
  </r>
  <r>
    <x v="2"/>
    <d v="2020-03-09T00:00:00"/>
    <n v="13629"/>
    <s v="ATA"/>
    <s v="Rodolfo Gomes Almeida"/>
    <s v="Reembolso referente ao pagamento do serviço de gráfica. Trata-se da impressão de adesivos de sinalização para o dispenser de álcool gel."/>
    <s v="Sim"/>
    <n v="42.5"/>
    <m/>
    <n v="42.5"/>
    <n v="0"/>
    <n v="3"/>
    <x v="2"/>
  </r>
  <r>
    <x v="2"/>
    <d v="2020-04-13T00:00:00"/>
    <n v="13706"/>
    <s v="ATA-LIMP"/>
    <s v="Casa Pedroso"/>
    <s v="Aquisição emergencial, tendo em vista a pandemia de coronavírus, de 10 galões de Álcool Gel 70° para abastecimento de dispensers localizados em todo o Instituto de Física."/>
    <s v="Sim"/>
    <n v="819"/>
    <m/>
    <n v="819"/>
    <n v="0"/>
    <n v="4"/>
    <x v="7"/>
  </r>
  <r>
    <x v="2"/>
    <d v="2020-05-11T00:00:00"/>
    <n v="13736"/>
    <s v="ATA"/>
    <s v="Jean Carlos Siewert 09662427937"/>
    <s v="Aquisição de 50 máscaras de tecido para uso emergencial em setores de atividades essenciais no Instituto de Física. A quantidade será repetida em outros dois pedidos idênticos (porém de empresas diferentes) para uma análise visando um produto que adeque melhor as nossas necessidades. Para isso, haverá um grupo controle que fará o uso durante um determinado período e, ao final, escolherá o melhor modelo para que então seja feita a aquisição em volume maior para toda a Unidade."/>
    <s v="Sim"/>
    <n v="168"/>
    <m/>
    <n v="168"/>
    <n v="0"/>
    <n v="5"/>
    <x v="8"/>
  </r>
  <r>
    <x v="2"/>
    <d v="2020-05-11T00:00:00"/>
    <n v="13737"/>
    <s v="ATA"/>
    <s v="Sundalias personalizados e comercio de brindes"/>
    <s v="Aquisição de 50 máscaras de tecido para uso emergencial em setores de atividades essenciais no Instituto de Física. A quantidade será repetida em outros dois pedidos idênticos (porém de empresas diferentes) para uma análise visando um produto que adeque melhor as nossas necessidades. Para isso, haverá um grupo controle que fará o uso durante um determinado período e, ao final, escolherá o melhor modelo para que então seja feita a aquisição em volume maior para toda a Unidade."/>
    <s v="Sim"/>
    <n v="230"/>
    <m/>
    <n v="230"/>
    <n v="0"/>
    <n v="5"/>
    <x v="8"/>
  </r>
  <r>
    <x v="2"/>
    <d v="2020-05-11T00:00:00"/>
    <n v="13738"/>
    <s v="ATA"/>
    <s v="BFF Moda e Modelagem"/>
    <s v="Aquisição de 50 máscaras de tecido para uso emergencial em setores de atividades essenciais no Instituto de Física. A quantidade será repetida em outros dois pedidos idênticos (porém de empresas diferentes) para uma análise visando um produto que adeque melhor as nossas necessidades. Para isso, haverá um grupo controle que fará o uso durante um determinado período e, ao final, escolherá o melhor modelo para que então seja feita a aquisição em volume maior para toda a Unidade."/>
    <s v="Sim"/>
    <n v="275"/>
    <m/>
    <n v="275"/>
    <n v="0"/>
    <n v="5"/>
    <x v="8"/>
  </r>
  <r>
    <x v="2"/>
    <d v="2020-06-04T00:00:00"/>
    <n v="13784"/>
    <s v="ATA"/>
    <s v="ALIBRANDO IMP DIST E COM LTDA"/>
    <s v="Aquisição de 20 máscaras, tipo faceshield, para servidores do Instituto de Física que estão realizando, durante a pandemia, atividades essenciais e que, eventualmente, entram em contato com público."/>
    <s v="Sim"/>
    <n v="460"/>
    <m/>
    <n v="460"/>
    <n v="0"/>
    <n v="6"/>
    <x v="3"/>
  </r>
  <r>
    <x v="2"/>
    <d v="2020-06-04T00:00:00"/>
    <n v="13785"/>
    <s v="ATA"/>
    <s v="Embalajax"/>
    <s v="Aquisição de 12 unidades de álcool líquido 70º e 5 borrifadores para uso nas portarias do Instituto de Física, visando a higienização de equipamentos compartilhados por servidores que estão exercendo atividades essenciais ao instituto em período de pandemia."/>
    <s v="Sim"/>
    <n v="127.5"/>
    <m/>
    <n v="127.5"/>
    <n v="0"/>
    <n v="6"/>
    <x v="3"/>
  </r>
  <r>
    <x v="2"/>
    <d v="2020-07-14T00:00:00"/>
    <n v="13843"/>
    <s v="ATA"/>
    <s v="Rodolfo Gomes Almeida"/>
    <s v="Reembolso referente a aquisição de 2 unidades de dispenser de álcool gel (Empresa Reis Lixeiras) para uso no Instituto de Física. A compra será feita em pequenas quantidades, em várias empresas diferentes, para análise do material que mais se adéqua às necessidades da nossa unidade."/>
    <s v="Sim"/>
    <n v="159.06"/>
    <m/>
    <n v="159.06"/>
    <n v="0"/>
    <n v="7"/>
    <x v="9"/>
  </r>
  <r>
    <x v="2"/>
    <d v="2020-07-14T00:00:00"/>
    <n v="13844"/>
    <s v="ATA"/>
    <s v="Rodolfo Gomes Almeida"/>
    <s v="Reembolso referente a aquisição de 4 unidades de dispenser de álcool gel (Empresa TNG Ambiental) para uso no Instituto de Física. A compra será feita em pequenas quantidades, em várias empresas diferentes, para análise do material que mais se adéqua às necessidades da nossa unidade."/>
    <s v="Sim"/>
    <n v="281.39999999999998"/>
    <m/>
    <n v="281.39999999999998"/>
    <n v="0"/>
    <n v="7"/>
    <x v="9"/>
  </r>
  <r>
    <x v="2"/>
    <d v="2020-07-21T00:00:00"/>
    <n v="13841"/>
    <s v="ATA"/>
    <s v="Rodolfo Gomes Almeida"/>
    <s v="Aquisição de 3 unidades de dispenser de álcool gel para uso no Instituto de Física. A compra será feita em pequenas quantidades, em várias empresas diferentes, para análise do material que mais se adéqua às necessidades da nossa unidade."/>
    <s v="Sim"/>
    <n v="227"/>
    <m/>
    <n v="227"/>
    <n v="0"/>
    <n v="7"/>
    <x v="9"/>
  </r>
  <r>
    <x v="2"/>
    <d v="2020-07-22T00:00:00"/>
    <n v="13855"/>
    <s v="SBI"/>
    <s v="Contemporânea Marcenaria LTDA"/>
    <s v="Em caráter emergencial devido a pandemia do COVID-19, solicitamos a confecção de 01 armário/carrinho receptor de livros em mdf. Na devolução do material bibliográfico (livros) pelos usuários, o mesmo deposita este material diretamente no carrinho e o mesmo fica em quarentena de 05 a 10 dias, não tendo contato direto com os funcionários, protegendo assim a saúde dos mesmos."/>
    <s v="Sim"/>
    <n v="2385"/>
    <m/>
    <n v="2385"/>
    <n v="0"/>
    <n v="7"/>
    <x v="9"/>
  </r>
  <r>
    <x v="2"/>
    <d v="2020-07-27T00:00:00"/>
    <n v="13880"/>
    <s v="ATA"/>
    <s v="PJI GOLDWASER CENOGRAFIAS"/>
    <s v="Confecção de 5 totens personalizados com dispenser de álcool gel, acionamento por pedal, capacidade de galão de 5 litros, para higienização da comunidade do IF, e visitantes, visando as medidas de segurança da pandemia de Covid-19."/>
    <s v="Sim"/>
    <n v="1250"/>
    <m/>
    <n v="1250"/>
    <n v="0"/>
    <n v="7"/>
    <x v="9"/>
  </r>
  <r>
    <x v="2"/>
    <d v="2020-08-14T00:00:00"/>
    <n v="13911"/>
    <s v="DIR"/>
    <s v="Alexandre de Oliveira Vieira"/>
    <s v="Covid-19: Reembolso referente a aquisição emergencial de 5 jalecos para uso em laboratório, visando atender as medidas de segurança na volta das atividades de pesquisa."/>
    <s v="Sim"/>
    <n v="450"/>
    <m/>
    <n v="450"/>
    <n v="0"/>
    <n v="8"/>
    <x v="10"/>
  </r>
  <r>
    <x v="2"/>
    <d v="2020-08-14T00:00:00"/>
    <n v="13912"/>
    <s v="DIR"/>
    <s v="Rodolfo Gomes Almeida"/>
    <s v="Covid-19: Reembolso referente a aquisição de 50 borrifadores de 500ml, visando atender a demanda de higienização na volta das atividades de laboratório no Instituto de Física."/>
    <s v="Sim"/>
    <n v="245"/>
    <m/>
    <n v="245"/>
    <n v="0"/>
    <n v="8"/>
    <x v="10"/>
  </r>
  <r>
    <x v="2"/>
    <d v="2020-08-17T00:00:00"/>
    <n v="13914"/>
    <s v="DIR"/>
    <s v="Rodolfo Gomes Almeida"/>
    <s v="COVID-19: Aquisição emergencial de 3 caixas (contendo 12 litros cada) de álcool líquido 70º e 2 galões (contendo 5 litros cada) de álcool em gel para atender as demandas dos laboratórios com a volta das atividades de pesquisa."/>
    <s v="Sim"/>
    <n v="340.64"/>
    <m/>
    <n v="340.64"/>
    <n v="0"/>
    <n v="8"/>
    <x v="10"/>
  </r>
  <r>
    <x v="2"/>
    <d v="2020-08-28T00:00:00"/>
    <n v="13934"/>
    <s v="DIR"/>
    <s v="Rodolfo Gomes Almeida"/>
    <s v="COVID-19: Reembolso referente a aquisição de 100 borrifadores e 100 recipientes plásticos com válvula pump (ambos com 500ml) para uso imediato no retorno das atividades de laboratório no IF, visando manter a higienização do ambiente e das pessoas durante a pandemia."/>
    <s v="Sim"/>
    <n v="885.6"/>
    <m/>
    <n v="885.6"/>
    <n v="0"/>
    <n v="8"/>
    <x v="10"/>
  </r>
  <r>
    <x v="2"/>
    <d v="2020-09-29T00:00:00"/>
    <n v="14003"/>
    <s v="DIR"/>
    <s v="Rodolfo Gomes Almeida"/>
    <s v="COVID-19: Reembolso eferente a aquisição de itens de uso emergencial para uso nos laboratórios e ambientes administrativos de trabalho que estão retornando gradualmente as suas atividades. Itens: 96 frascos de álcool líquido 70º, 100 unidades de lixeiras de papelão, 100 unidades de frascos com válvula pump."/>
    <s v="Sim"/>
    <n v="1518.72"/>
    <m/>
    <n v="1518.72"/>
    <n v="0"/>
    <n v="9"/>
    <x v="4"/>
  </r>
  <r>
    <x v="2"/>
    <d v="2020-10-14T00:00:00"/>
    <n v="14061"/>
    <s v="DIR"/>
    <s v="Faculdade de Ciências Farmacêuticas"/>
    <s v="Referente aquisição de termômetros e pedestais registro de preços da Faculdade de Ciências Farmacêuticas - Remanejamento N° 2020 50373102."/>
    <s v="Sim"/>
    <n v="8025.5"/>
    <m/>
    <n v="8025.5"/>
    <n v="0"/>
    <n v="10"/>
    <x v="11"/>
  </r>
  <r>
    <x v="2"/>
    <d v="2020-10-16T00:00:00"/>
    <n v="14076"/>
    <s v="DIR"/>
    <s v="TELCABOS TELECOMUNICACOES E INFORMATICA LTDA"/>
    <s v="Aquisição de botoeiras com sensor infravermelho de presença. A compra se faz necessária visando evitar o contato com botões e por consequência a chance de contaminação."/>
    <s v="Sim"/>
    <n v="1487.88"/>
    <m/>
    <n v="1487.88"/>
    <n v="0"/>
    <n v="10"/>
    <x v="11"/>
  </r>
  <r>
    <x v="2"/>
    <d v="2020-10-26T00:00:00"/>
    <n v="14103"/>
    <s v="DIR"/>
    <s v="Biolambda, Científica e Comercial LTDA"/>
    <s v="Aquisição de lâmpadas especiais de desinfecção para uso no combate ao coronavírus em ambientes fechados no Instituto de Física da USP."/>
    <s v="Sim"/>
    <n v="8800"/>
    <m/>
    <n v="8800"/>
    <n v="0"/>
    <n v="10"/>
    <x v="11"/>
  </r>
  <r>
    <x v="2"/>
    <d v="2020-10-28T00:00:00"/>
    <n v="14112"/>
    <s v="DIR-LDID"/>
    <s v="Ricardo Ichiwaki"/>
    <s v="Solicitação de reembolso pela aquisição de produtos destinados à proteção contra a Covid-19."/>
    <s v="Sim"/>
    <n v="925.5"/>
    <m/>
    <n v="925.5"/>
    <n v="0"/>
    <n v="10"/>
    <x v="11"/>
  </r>
  <r>
    <x v="2"/>
    <d v="2020-10-29T00:00:00"/>
    <n v="14111"/>
    <s v="DIR"/>
    <s v="Rodolfo Gomes Almeida"/>
    <s v="Reembolso referente a aquisição de àlcool líquido e lâmpadas uv-c para construção, no Instituto de Física, de purificadores de ar. Esses equipamentos serão utilizados agora na sanitização dos ambientes, com volta programada para o dia 6 de novembro. A confecção deste material é uma das medidas da nossa unidade para combater a propagação do vírus e se faz necessária no contexto de pandemia."/>
    <s v="Sim"/>
    <n v="3000"/>
    <m/>
    <n v="3000"/>
    <n v="0"/>
    <n v="10"/>
    <x v="11"/>
  </r>
  <r>
    <x v="2"/>
    <d v="2020-11-03T00:00:00"/>
    <n v="14114"/>
    <s v="ATO"/>
    <s v="Casa Pedroso Materiais para Construção Ltda"/>
    <s v="Utilização emergêncial para execução de totens de ventilação com lâmpadas ultra violetas / COVID-19 / Laboratório Didaticos. Duas (2) barras de tubo PVC-Rigido esgoto de ø 150mm e seis (6) Joelhos de PVC-Rigido esgoto."/>
    <s v="Sim"/>
    <n v="867.42"/>
    <m/>
    <n v="867.42"/>
    <n v="0"/>
    <n v="11"/>
    <x v="6"/>
  </r>
  <r>
    <x v="2"/>
    <d v="2020-11-11T00:00:00"/>
    <n v="14156"/>
    <s v="DIR"/>
    <s v="Facile Tecnologia e Inovação LTDA"/>
    <s v="Contratação de serviço referente ao uso da plataforma QRPoint para controle de fluxo de pessoas nas dependências do Instituto de Física, visando ter um relatório apurado que delimite as bolhas sanitárias estipuladas pela Universidade. Agindo assim, teremos um mapa real dos possíveis contatos que uma eventual contaminação pelo coronavírus possa ter."/>
    <s v="Sim"/>
    <n v="3020.43"/>
    <m/>
    <n v="3020.43"/>
    <n v="0"/>
    <n v="11"/>
    <x v="6"/>
  </r>
  <r>
    <x v="2"/>
    <d v="2020-11-16T00:00:00"/>
    <n v="14160"/>
    <s v="DIR"/>
    <s v="SUNBRINDES PERSONALIZADOS EIRELI"/>
    <s v="Aquisição de máscaras de tecido, modelo preventivo Covid-19, para distribuição aos docentes e servidores do Instituto de Física."/>
    <s v="Sim"/>
    <n v="3966.05"/>
    <m/>
    <n v="3966.05"/>
    <n v="0"/>
    <n v="11"/>
    <x v="6"/>
  </r>
  <r>
    <x v="2"/>
    <d v="2020-11-16T00:00:00"/>
    <n v="14161"/>
    <s v="DIR"/>
    <s v="SUNBRINDES PERSONALIZADOS EIRELI"/>
    <s v="Aquisição de máscaras de tecido, modelo preventivo Covid-19, para distribuição aos docentes e servidores do Instituto de Física."/>
    <s v="Sim"/>
    <n v="1928.95"/>
    <m/>
    <n v="1928.95"/>
    <n v="0"/>
    <n v="11"/>
    <x v="6"/>
  </r>
  <r>
    <x v="2"/>
    <d v="2020-11-16T00:00:00"/>
    <n v="14162"/>
    <s v="DIR"/>
    <s v="Rodolfo Gomes Almeida"/>
    <s v="Reembolso referente a aquisição de itens de combate ao covid-19 no Instituto de Física. A medida se faz extremamente necessária, e urgente, tendo em vista o retorno presencial das atividades administrativas."/>
    <s v="Sim"/>
    <n v="1813.52"/>
    <m/>
    <n v="1813.52"/>
    <n v="0"/>
    <n v="11"/>
    <x v="6"/>
  </r>
  <r>
    <x v="2"/>
    <d v="2020-11-20T00:00:00"/>
    <n v="14168"/>
    <s v="DIR-LDID"/>
    <s v="Ricardo Ichiwaki"/>
    <s v="Solicitação de reembolso pela compra de produtos destinados aos sistemas de segurança contra a Covid19 para os Laboratóiros Didáticos e de Demonstrações."/>
    <s v="Sim"/>
    <n v="315"/>
    <m/>
    <n v="315"/>
    <n v="0"/>
    <n v="11"/>
    <x v="6"/>
  </r>
  <r>
    <x v="2"/>
    <d v="2020-11-24T00:00:00"/>
    <n v="14169"/>
    <s v="DIR-LDID"/>
    <s v="Ricardo Ichiwaki"/>
    <s v="Solicitação de reembolso pela compra de materiais para a preparação de kits de segurança contra a Covid19."/>
    <s v="Sim"/>
    <n v="2538"/>
    <m/>
    <n v="2538"/>
    <n v="0"/>
    <n v="11"/>
    <x v="6"/>
  </r>
  <r>
    <x v="2"/>
    <d v="2020-12-01T00:00:00"/>
    <n v="14189"/>
    <s v="DIR-LDID"/>
    <s v="Ricardo Ichiwaki"/>
    <s v="Solicitação de reembolso pela compra de insumos para a construção de instrumentos contra a Covid19."/>
    <s v="Sim"/>
    <n v="682.59"/>
    <m/>
    <n v="682.59"/>
    <n v="0"/>
    <n v="12"/>
    <x v="5"/>
  </r>
  <r>
    <x v="2"/>
    <d v="2020-12-10T00:00:00"/>
    <n v="14206"/>
    <s v="DIR-LDID"/>
    <s v="Ricardo Ichiwaki"/>
    <s v="Solicitação de reembolso pela compra de produtos para a prevençao contra a COVID19, a serem utilizados nos Laboratórios Didáticos."/>
    <s v="Sim"/>
    <n v="745.81"/>
    <m/>
    <n v="745.81"/>
    <n v="0"/>
    <n v="12"/>
    <x v="5"/>
  </r>
  <r>
    <x v="2"/>
    <d v="2020-12-10T00:00:00"/>
    <n v="14207"/>
    <s v="DIR-LDID"/>
    <s v="Ricardo Ichiwaki"/>
    <s v="Solicitação de reembolso pela compra de materiais emergenciais para a construção de instrumentos de prevenção à Covid19."/>
    <s v="Sim"/>
    <n v="371.49"/>
    <m/>
    <n v="371.49"/>
    <n v="0"/>
    <n v="12"/>
    <x v="5"/>
  </r>
  <r>
    <x v="2"/>
    <d v="2020-12-11T00:00:00"/>
    <n v="14205"/>
    <s v="DIR-LDID"/>
    <s v="Ricardo Ichiwaki"/>
    <s v="Solicitação de reembolso pela compra de produtos para a prevençao contra a COVID19, a serem utilizados nos Laboratórios Didáticos."/>
    <s v="Sim"/>
    <n v="2462"/>
    <m/>
    <n v="2462"/>
    <n v="0"/>
    <n v="12"/>
    <x v="5"/>
  </r>
  <r>
    <x v="2"/>
    <d v="2020-12-14T00:00:00"/>
    <n v="14217"/>
    <s v="DIR-LDID"/>
    <s v="Ricardo Ichiwaki"/>
    <s v="Solicitação de reembolso pela compra de insumos emergenciais para a construção de kits para prevencão à Covid19."/>
    <s v="Sim"/>
    <n v="2397.66"/>
    <m/>
    <n v="2397.66"/>
    <n v="0"/>
    <n v="12"/>
    <x v="5"/>
  </r>
  <r>
    <x v="2"/>
    <d v="2020-12-22T00:00:00"/>
    <n v="14225"/>
    <s v="DIR"/>
    <s v="Rodolfo Gomes Almeida"/>
    <s v="Reembolso referente a aquisição de itens para pintura de tubos de pvc. O material será utilizado na montagem de equipamentos para desinfecção do ar, com lâmpadas de uv-c, agindo assim na prevenção da contaminação por coronavírus. A montagem será feita pela equipe do laboratório didático do Instituto de Física."/>
    <s v="Sim"/>
    <n v="108.8"/>
    <m/>
    <n v="108.8"/>
    <n v="0"/>
    <n v="12"/>
    <x v="5"/>
  </r>
  <r>
    <x v="3"/>
    <d v="2020-01-30T00:00:00"/>
    <n v="13379"/>
    <s v="DIR"/>
    <s v="Transposição interna"/>
    <s v="Remanejamento 50071203 / 2020 - Viação Vale do Tietê Ltda Referente SERVICO DE LOCACAO DE VEICULO TERRESTRE NE 278432/2020 - (Nota de Empenho acabou sendo anulado GO 13320) - Ressarcimento do Grupo Básico 43.000. GC 3062"/>
    <s v="Sim"/>
    <n v="3300"/>
    <m/>
    <n v="3300"/>
    <n v="0"/>
    <n v="1"/>
    <x v="0"/>
  </r>
  <r>
    <x v="3"/>
    <d v="2020-03-23T00:00:00"/>
    <n v="13686"/>
    <s v="DIR-CCIF"/>
    <s v="Eco Comercial e Informática Eireli"/>
    <s v="ANULADO - Aquisição 02 unidades de Disco externo de 2 TB (3,5&quot;) Grupo 057 - Projetos Especiais - NE 1150642 / 2020 - DC 56286 /2020 - Processo: 20.1.00029.43.4"/>
    <s v="Sim"/>
    <n v="0"/>
    <m/>
    <n v="0"/>
    <n v="0"/>
    <n v="3"/>
    <x v="2"/>
  </r>
  <r>
    <x v="3"/>
    <d v="2020-06-30T00:00:00"/>
    <n v="13819"/>
    <s v="DIR"/>
    <s v="Transposição interna"/>
    <s v="REMANEJAMENTO 50266969 / 2020 - Estorno do remanejamento nº 202050256327, de 16/06/2020 (fale conosco 200304). Referente GC 3146."/>
    <s v="Sim"/>
    <n v="5040"/>
    <m/>
    <n v="5040"/>
    <n v="0"/>
    <n v="6"/>
    <x v="3"/>
  </r>
  <r>
    <x v="3"/>
    <d v="2020-09-03T00:00:00"/>
    <n v="13955"/>
    <s v="DIR"/>
    <s v="Auxilio Financeiro aluno"/>
    <s v="Grupo 057- Projetos Especiais - Remanejamento 50312642 / 2020 da taxa de inscrição aos alunos tiveram o trabalho aceito para a JNIC-2020. Aluna: Chiara Mesquita Cerino Carrillo Le Roux - N. USP 4357691 - IF. NE 3134172/2020 - Processo: 20.1.00257.43.7"/>
    <s v="Sim"/>
    <n v="250"/>
    <m/>
    <n v="250"/>
    <n v="0"/>
    <n v="9"/>
    <x v="4"/>
  </r>
  <r>
    <x v="3"/>
    <d v="2020-10-13T00:00:00"/>
    <n v="14046"/>
    <s v="DIR"/>
    <s v="Vitória Dias de Sousa"/>
    <s v="Apresentação de trabalho no 72 Reunião Anual da SBPC em Natal - RN"/>
    <s v="Sim"/>
    <n v="200"/>
    <m/>
    <n v="200"/>
    <n v="0"/>
    <n v="10"/>
    <x v="11"/>
  </r>
  <r>
    <x v="4"/>
    <d v="2020-01-21T00:00:00"/>
    <n v="13306"/>
    <s v="FMT"/>
    <s v="Crystal Viagens e Turismo Ltda"/>
    <s v="Grupo 43.000 - Pagamento de passagens aéreas Fatura 120 para North Carolina State University EUA - Verba USP - UGPN - Prof. Julio Larrea, Valor da Fatura R$ 5.926,13 - diferença (R$ 4.028,83) foi paga conforme GO 13305."/>
    <s v="Sim"/>
    <n v="1897.3"/>
    <m/>
    <n v="1897.3"/>
    <n v="0"/>
    <n v="1"/>
    <x v="0"/>
  </r>
  <r>
    <x v="4"/>
    <d v="2020-08-07T00:00:00"/>
    <n v="13901"/>
    <s v="FMT"/>
    <s v="Edwards Vácuo Ltda"/>
    <s v="Bomba a ser utilizada em equipamento do Laboratório dos Profs. Julio Larrea e Valentina Martelli - Processo: 20.1.00238.43.2 - DC 112496 NE 02888238/2020"/>
    <s v="Sim"/>
    <n v="13000"/>
    <m/>
    <n v="13000"/>
    <n v="0"/>
    <n v="8"/>
    <x v="10"/>
  </r>
  <r>
    <x v="4"/>
    <d v="2020-09-02T00:00:00"/>
    <n v="13951"/>
    <s v="FEP"/>
    <s v="Transposição interna"/>
    <s v="Transferência da verba RD Julio Larrea para RORÇ - DFEP (GC 3172) conforme autorização do professor Julio no email enviado no dia 01/09/2020."/>
    <s v="Sim"/>
    <n v="1474.43"/>
    <m/>
    <n v="1474.43"/>
    <n v="0"/>
    <n v="9"/>
    <x v="4"/>
  </r>
  <r>
    <x v="4"/>
    <d v="2020-09-22T00:00:00"/>
    <n v="13988"/>
    <s v="FEP"/>
    <s v="Julio Larrea"/>
    <s v="Produtos adquiridos para uso imediato na montagem de laboratório, junto ao Depto. de Física Experimental do IFUSP."/>
    <s v="Sim"/>
    <n v="1999.13"/>
    <m/>
    <n v="1999.13"/>
    <n v="0"/>
    <n v="9"/>
    <x v="4"/>
  </r>
  <r>
    <x v="5"/>
    <d v="2020-06-09T00:00:00"/>
    <n v="13790"/>
    <s v="DIR"/>
    <s v="Compacta Comércio e Serviços Ltda"/>
    <s v="Grupo 269 - Aquisição NOTEBOOK 7.500 PONTOS PASSMARK CPU MARK - DC 85227 / 2020 - NE 2074893/2020 Processo: 20.1.203.43.4 - Valor total R$ 3.900,00 - Complemento de Empenho NE 2074907 / 2020 - RINF DIR - GO 13791"/>
    <s v="Sim"/>
    <n v="2575.59"/>
    <m/>
    <n v="2575.59"/>
    <n v="0"/>
    <n v="6"/>
    <x v="3"/>
  </r>
  <r>
    <x v="5"/>
    <d v="2020-06-17T00:00:00"/>
    <n v="13804"/>
    <s v="DIR"/>
    <s v="Imperpluv Impermeabilizações Pintura e Reformas em"/>
    <s v="Impermeabilização de Átrio/Cobertura das Alas 2 e Central do Ed. Principal. DC 83500/2020 - NE 03903613/2020 - Processo:20.1.00200.43.5 - Complemento deste Empenho na GO 13805 - NE 03903621/2020."/>
    <s v="Sim"/>
    <n v="124015.26"/>
    <m/>
    <n v="124015.26"/>
    <n v="0"/>
    <n v="6"/>
    <x v="3"/>
  </r>
  <r>
    <x v="6"/>
    <d v="2020-02-11T00:00:00"/>
    <n v="13440"/>
    <s v="FNC-DOS"/>
    <s v="Eliane Maria Pereira do Nascimento - ME"/>
    <s v="NE 490652/2020 - Serviço de produção e impressão de identificador. Laboratório de Dosimetria - FNC. RC 21784/2020 - DC 16500/2020 - Reserva 489980/2020 - Proc. 20.1.64.43.4"/>
    <s v="Sim"/>
    <n v="14600"/>
    <m/>
    <n v="14600"/>
    <n v="0"/>
    <n v="2"/>
    <x v="1"/>
  </r>
  <r>
    <x v="6"/>
    <d v="2020-03-05T00:00:00"/>
    <n v="13570"/>
    <s v="FNC-DOS"/>
    <s v="Nancy Kuniko Umisedo"/>
    <s v="Reembolso referente a compra de cartucho de toner para impressora. Por ser de modelo antigo, esse material só é encontrado em poucas lojas, não sendo possível manter estoque."/>
    <s v="Sim"/>
    <n v="249"/>
    <m/>
    <n v="249"/>
    <n v="0"/>
    <n v="3"/>
    <x v="2"/>
  </r>
  <r>
    <x v="6"/>
    <d v="2020-03-19T00:00:00"/>
    <n v="13670"/>
    <s v="FNC-DOS"/>
    <s v="Reserva Pregão"/>
    <s v="Pregão Fracassado - Aquisição de Leitor de Termoluminescencia - Requisição 40215 - DC 44423/2020 - Documento da Reserva 1110896/2020"/>
    <s v="Sim"/>
    <n v="0"/>
    <m/>
    <n v="0"/>
    <n v="0"/>
    <n v="3"/>
    <x v="2"/>
  </r>
  <r>
    <x v="6"/>
    <d v="2020-11-24T00:00:00"/>
    <n v="14174"/>
    <s v="FNC-DOS"/>
    <s v="TEC3GEOTECNOLOGIAS INOVATIVAS LTDA"/>
    <s v="Aquisição Leitor Termoluminescência - NE 04342836/2020 - DC 182001/2020 - Processo: 20.1.00321.43.7 - GO 14175 e GC 3226"/>
    <s v="Sim"/>
    <n v="46000"/>
    <m/>
    <n v="46000"/>
    <n v="0"/>
    <n v="11"/>
    <x v="6"/>
  </r>
  <r>
    <x v="6"/>
    <d v="2020-12-18T00:00:00"/>
    <n v="14220"/>
    <s v="FNC-DOS"/>
    <s v="Nancy Kuniko Umisedo"/>
    <s v="Reembolso em nome de Nancy K. Umisedo, num USP 1531342, referente à compra de baterias de nobreak. Compra efetuada em caráter emergencial para recondicionamento de equipamento."/>
    <s v="Sim"/>
    <n v="350"/>
    <m/>
    <n v="350"/>
    <n v="0"/>
    <n v="12"/>
    <x v="5"/>
  </r>
  <r>
    <x v="7"/>
    <d v="2020-01-13T00:00:00"/>
    <n v="13257"/>
    <s v="FMT"/>
    <s v="(ECT) Empresa Brasileira de Correios e Telégrafos"/>
    <s v="Envio de uma encomenda na modalidade SEDEX (com AR). Remetente: Prof. Dr. Luiz Carlos Camargo Miranda Nagamine. Destinatário:Dr. Ênio Lima Júnior. Rua Tânia Regina dos Santos, 36, Florianópolis, SC, CEP 88067-425 - (Nº.Objeto:OD701960459br)"/>
    <s v="Sim"/>
    <n v="34.01"/>
    <m/>
    <n v="34.01"/>
    <n v="0"/>
    <n v="1"/>
    <x v="0"/>
  </r>
  <r>
    <x v="7"/>
    <d v="2020-01-27T00:00:00"/>
    <n v="13315"/>
    <s v="FMT"/>
    <s v="(ECT) Empresa Brasileira de Correios e Telégrafos"/>
    <s v="Envio de uma correspondência na modalidade registrada e com AR. Remetente: Sandra Regina Ribeiro Rodrigues (Prof. Dr. Antonio Domingues dos Santos). Destinatário: CNPEM - Prof. Dr. Adalberto Fazzio (At. Sra. Elisabeth de Oliveira). Rua Giuseppe Máximo Scolfaro, 10.000. Bairro: Polo II de Alta Tecnologia. CEP 13083-970. Campinas, SP.- (Nº.Objeto:JU460433234br)"/>
    <s v="Sim"/>
    <n v="12.75"/>
    <m/>
    <n v="12.75"/>
    <n v="0"/>
    <n v="1"/>
    <x v="0"/>
  </r>
  <r>
    <x v="7"/>
    <d v="2020-02-13T00:00:00"/>
    <n v="13448"/>
    <s v="FMT"/>
    <s v="Almoxarifado"/>
    <s v="Requisição de Almoxarifado"/>
    <s v="Sim"/>
    <n v="376.4"/>
    <m/>
    <n v="376.4"/>
    <n v="0"/>
    <n v="2"/>
    <x v="1"/>
  </r>
  <r>
    <x v="7"/>
    <d v="2020-02-20T00:00:00"/>
    <n v="13435"/>
    <s v="FMT"/>
    <s v="(ECT) Empresa Brasileira de Correios e Telégrafos"/>
    <s v="Destinatário: Lydia Mair International Office at LMU Munich - Geschwister-Scholl-Platz (Alemanha)- 805539 - Munich/Germany Remetente: Prof. Dr. Julio Antonio Larrea Jiménez - (Nº.Objeto:EB127044422br)"/>
    <s v="Sim"/>
    <n v="200.7"/>
    <m/>
    <n v="200.7"/>
    <n v="0"/>
    <n v="2"/>
    <x v="1"/>
  </r>
  <r>
    <x v="7"/>
    <d v="2020-02-20T00:00:00"/>
    <n v="13489"/>
    <s v="FMT"/>
    <s v="(ECT) Empresa Brasileira de Correios e Telégrafos"/>
    <s v="Encaminhamento de uma correspondência na modalidade SEDEX-AR. Remetente: Profa. Marilia Junqueira Caldas. Destinatário: Fundação de Apoio à Física e à Química de São Carlos - FAFQ Endereço: Rua Princesa Isabel, 25 - Jardim Paraíso - CEP 13561-140, São Carlos - SP - A/C Fernanda/Priscila - (Nº.Objeto:DV777001151br)"/>
    <s v="Sim"/>
    <n v="17.75"/>
    <m/>
    <n v="17.75"/>
    <n v="0"/>
    <n v="2"/>
    <x v="1"/>
  </r>
  <r>
    <x v="7"/>
    <d v="2020-03-04T00:00:00"/>
    <n v="13540"/>
    <s v="FMT"/>
    <s v="(ECT) Empresa Brasileira de Correios e Telégrafos"/>
    <s v="Envio de uma correspondência na modalidade registrada e com AR. Remetente: Sandra Regina Ribeiro Rodrigues (Prof. Dr. Antonio Domingues dos Santos). Destinatário: CNPEM - Prof. Dr. Adalberto Fazzio (At. Sra. Elisabeth de Oliveira). Rua Giuseppe Máximo Scolfaro, 10.000. Bairro: Polo II de Alta Tecnologia. CEP 13083-970. Campinas, SP. - (Nº.Objeto:JU460439016br)"/>
    <s v="Sim"/>
    <n v="15.55"/>
    <m/>
    <n v="15.55"/>
    <n v="0"/>
    <n v="3"/>
    <x v="2"/>
  </r>
  <r>
    <x v="7"/>
    <d v="2020-03-09T00:00:00"/>
    <n v="13593"/>
    <s v="FMT"/>
    <s v="Almoxarifado"/>
    <s v="Requisição do Almoxarifado"/>
    <s v="Sim"/>
    <n v="328.26"/>
    <m/>
    <n v="328.26"/>
    <n v="0"/>
    <n v="3"/>
    <x v="2"/>
  </r>
  <r>
    <x v="7"/>
    <d v="2020-03-16T00:00:00"/>
    <n v="13628"/>
    <s v="FMT"/>
    <s v="(ECT) Empresa Brasileira de Correios e Telégrafos"/>
    <s v="SEDEX - CAPES - Setor Bancário Norte, Quadra 2, Bloco L, Lote 06, 2º andar - CEP. 70040-020 - DF - (Nº.Objeto:JU460435062br)"/>
    <s v="Sim"/>
    <n v="9.1999999999999993"/>
    <m/>
    <n v="9.1999999999999993"/>
    <n v="0"/>
    <n v="3"/>
    <x v="2"/>
  </r>
  <r>
    <x v="7"/>
    <d v="2020-05-15T00:00:00"/>
    <n v="13756"/>
    <s v="FMT"/>
    <s v="Almoxarifado"/>
    <s v="Requisição de Almoxarifado"/>
    <s v="Sim"/>
    <n v="142.07"/>
    <m/>
    <n v="142.07"/>
    <n v="0"/>
    <n v="5"/>
    <x v="8"/>
  </r>
  <r>
    <x v="7"/>
    <d v="2020-11-05T00:00:00"/>
    <n v="14123"/>
    <s v="FMT"/>
    <s v="Almoxarifado"/>
    <s v="Requisição de Almoxarifado"/>
    <s v="Sim"/>
    <n v="56.16"/>
    <m/>
    <n v="56.16"/>
    <n v="0"/>
    <n v="11"/>
    <x v="6"/>
  </r>
  <r>
    <x v="7"/>
    <d v="2020-11-05T00:00:00"/>
    <n v="14124"/>
    <s v="FMT"/>
    <s v="Almoxrifado"/>
    <s v="Requisição de Almoxarifado"/>
    <s v="Sim"/>
    <n v="0.06"/>
    <m/>
    <n v="0.06"/>
    <n v="0"/>
    <n v="11"/>
    <x v="6"/>
  </r>
  <r>
    <x v="7"/>
    <d v="2020-12-23T00:00:00"/>
    <n v="14235"/>
    <s v="FMT"/>
    <s v="Fechamento do exercício"/>
    <s v="Recolhimento fechamento do Exercício 2020"/>
    <s v="Sim"/>
    <n v="31111.51"/>
    <m/>
    <n v="31111.51"/>
    <n v="0"/>
    <n v="12"/>
    <x v="5"/>
  </r>
  <r>
    <x v="8"/>
    <d v="2020-02-21T00:00:00"/>
    <n v="13533"/>
    <s v="FEP"/>
    <s v="Crystal Viagens e Turismo e Eventos Ltda."/>
    <s v="pagamento de contrato de passagem aérea - Prof. Ewout Ter Harr - RC 88773."/>
    <s v="Sim"/>
    <n v="437.41"/>
    <m/>
    <n v="437.41"/>
    <n v="0"/>
    <n v="2"/>
    <x v="1"/>
  </r>
  <r>
    <x v="8"/>
    <d v="2020-09-30T00:00:00"/>
    <n v="14013"/>
    <s v="FEP"/>
    <s v="Itopro Instalação e Manutenção de Ar Condicionado"/>
    <s v="SERVICO DE MANUTENCAO EM EQUIPAMENTO CONDICIONADOR DE AR - NE 03521338/2020 - Grupo 404 - Projetos Especiais - Grad"/>
    <s v="Sim"/>
    <n v="400"/>
    <m/>
    <n v="400"/>
    <n v="0"/>
    <n v="9"/>
    <x v="4"/>
  </r>
  <r>
    <x v="9"/>
    <d v="2020-01-17T00:00:00"/>
    <n v="13285"/>
    <s v="FEP"/>
    <s v="Fuad Daher Saad"/>
    <s v="Aquisição de produtos para montar experimentos Show de Física."/>
    <s v="Sim"/>
    <n v="1696.89"/>
    <m/>
    <n v="1696.89"/>
    <n v="0"/>
    <n v="1"/>
    <x v="0"/>
  </r>
  <r>
    <x v="9"/>
    <d v="2020-02-13T00:00:00"/>
    <n v="13490"/>
    <s v="FEP"/>
    <s v="Fuad Daher Saad"/>
    <s v="Reembolso para o Prof. Fuad Daher Saad, referente à compra imediata de diversos materiais, conforme notas fiscais, para utilização na confecção de experimentos junto ao Laboratório de Demonstrações deste Instituto."/>
    <s v="Sim"/>
    <n v="3021.36"/>
    <m/>
    <n v="3021.36"/>
    <n v="0"/>
    <n v="2"/>
    <x v="1"/>
  </r>
  <r>
    <x v="9"/>
    <d v="2020-02-21T00:00:00"/>
    <n v="13523"/>
    <s v="FEP"/>
    <s v="Fuad Daher Saad"/>
    <s v="Reembolso para o Prof. Fuad Daher Saad, referente à compra imediata de diversos materiais, conforme notas fiscais, para utilização na secretaria do Show de Física deste Instituto."/>
    <s v="Sim"/>
    <n v="860.76"/>
    <m/>
    <n v="860.76"/>
    <n v="0"/>
    <n v="2"/>
    <x v="1"/>
  </r>
  <r>
    <x v="9"/>
    <d v="2020-03-19T00:00:00"/>
    <n v="13668"/>
    <s v="FEP"/>
    <s v="Fuad Daher Saad"/>
    <s v="Reembolso para o Prof. Fuad Daher Saad, referente à compra imediata de diversos materiais, conforme notas fiscais, para utilização na confecção de experimentos junto ao Laboratório de Demonstrações deste Instituto."/>
    <s v="Sim"/>
    <n v="2393.6999999999998"/>
    <m/>
    <n v="2393.6999999999998"/>
    <n v="0"/>
    <n v="3"/>
    <x v="2"/>
  </r>
  <r>
    <x v="10"/>
    <d v="2020-03-20T00:00:00"/>
    <n v="13683"/>
    <s v="FAP"/>
    <s v="Fernando Gonçalves Morais"/>
    <s v="Pgto Diária N° 202000030 - Destino: La Paz/-Bolívia Convênio: 0 Saida Prevista: 04/02/2020 - 00:01 Término Prevista: 08/02/2020 - 23:59 Diárias Internacionais: 5 - Finalidade da Diária Ir à estação Chacaltaya, Bolívia de 3 a 8 de fevereiro de 2020 para Calibrar o Instrumento do IFUSP, Aerosol Chemical Speciator Monitor (ACSM, Aerodyne Res. Inc.,). Complemento do valor nas GOs 13682 e 13684 Valor total = R$ 6.223,88"/>
    <s v="Sim"/>
    <n v="557.13"/>
    <m/>
    <n v="557.13"/>
    <n v="0"/>
    <n v="3"/>
    <x v="2"/>
  </r>
  <r>
    <x v="11"/>
    <d v="2020-01-21T00:00:00"/>
    <n v="13309"/>
    <s v="FNC"/>
    <s v="Antonio Ferreira da Silva"/>
    <s v="Professor visitante da Universidade Federal da Bahia a fim de colaborar com o Prof. José F. D. Chubaci De 01/02/2020 a 31/01/2021 - Processo: 19.1.971.43.0"/>
    <s v="Sim"/>
    <n v="197454.84"/>
    <m/>
    <n v="197454.84"/>
    <n v="0"/>
    <n v="1"/>
    <x v="0"/>
  </r>
  <r>
    <x v="11"/>
    <d v="2020-02-05T00:00:00"/>
    <n v="13412"/>
    <s v="FNC"/>
    <s v="Crystal Viagens"/>
    <s v="Referente a compra de passagem aérea em nome de Prof. Antônio Ferreira da Silva."/>
    <s v="Sim"/>
    <n v="1321.66"/>
    <m/>
    <n v="1321.66"/>
    <n v="0"/>
    <n v="2"/>
    <x v="1"/>
  </r>
  <r>
    <x v="12"/>
    <d v="2020-02-27T00:00:00"/>
    <n v="13539"/>
    <s v="FAP"/>
    <s v="Refrishopping Comércio e Serviços em Refrigeração"/>
    <s v="Conserto de ar condicionado, instalado no LAMFI (patrimônio 043-22725)."/>
    <s v="Sim"/>
    <n v="600"/>
    <m/>
    <n v="600"/>
    <n v="0"/>
    <n v="2"/>
    <x v="1"/>
  </r>
  <r>
    <x v="13"/>
    <d v="2020-01-24T00:00:00"/>
    <n v="13331"/>
    <s v="FMT"/>
    <s v="Transposição interna"/>
    <s v="Transferido para RI - Convênio Vencido - GC 3036"/>
    <s v="Sim"/>
    <n v="18128.07"/>
    <m/>
    <n v="18128.07"/>
    <n v="0"/>
    <n v="1"/>
    <x v="0"/>
  </r>
  <r>
    <x v="14"/>
    <d v="2020-01-08T00:00:00"/>
    <n v="13248"/>
    <s v="FAP"/>
    <s v="(ECT) Empresa Brasileira de Correios e Telégrafos"/>
    <s v="Envio de SEDEX, a pedido do Prof. Henrique Barbosa para Prof. Cleo Quaresma - Anannindema, PA (CEP 67033-000) - (Nº.Objeto:OD702070405br)"/>
    <s v="Sim"/>
    <n v="48.5"/>
    <m/>
    <n v="48.5"/>
    <n v="0"/>
    <n v="1"/>
    <x v="0"/>
  </r>
  <r>
    <x v="14"/>
    <d v="2020-01-13T00:00:00"/>
    <n v="13258"/>
    <s v="FAP"/>
    <s v="(ECT) Empresa Brasileira de Correios e Telégrafos"/>
    <s v="Sedex a pedido do Prof.Iberê Caldas para FAPESP (05468-901) - (Objeto:OD701960462br)"/>
    <s v="Sim"/>
    <n v="15.9"/>
    <m/>
    <n v="15.9"/>
    <n v="0"/>
    <n v="1"/>
    <x v="0"/>
  </r>
  <r>
    <x v="14"/>
    <d v="2020-01-22T00:00:00"/>
    <n v="13286"/>
    <s v="FAP"/>
    <s v="(ECT) Empresa Brasileira de Correios e Telégrafos"/>
    <s v="Envio de correspondência via SEDEX, a pedido do Prof.Paulo Artaxo, para UFMT - 78060-900- Cuiabá, MT - (Nº.Objeto:OD363304678br)"/>
    <s v="Sim"/>
    <n v="109.29"/>
    <m/>
    <n v="109.29"/>
    <n v="0"/>
    <n v="1"/>
    <x v="0"/>
  </r>
  <r>
    <x v="14"/>
    <d v="2020-01-22T00:00:00"/>
    <n v="13296"/>
    <s v="FAP"/>
    <s v="(ECT) Empresa Brasileira de Correios e Telégrafos"/>
    <s v="Sedex, a pedido do Prof. Henrique Barbosa, para Sra. ALessandra Lobão - CGPDI - 12630-000 Cachoeira Paulista, SP - (Nº.Objeto:OD363306444br)"/>
    <s v="Sim"/>
    <n v="17.75"/>
    <m/>
    <n v="17.75"/>
    <n v="0"/>
    <n v="1"/>
    <x v="0"/>
  </r>
  <r>
    <x v="14"/>
    <d v="2020-01-31T00:00:00"/>
    <n v="13326"/>
    <s v="FAP"/>
    <s v="(ECT) Empresa Brasileira de Correios e Telégrafos"/>
    <s v="EMS, a pedido do Prof. Henrique Barbosa para Prof. Boris Barja Gonzalez - 6210427 - Punta Arenas, Chile. - (Nº.Objeto:EB127045365br)"/>
    <s v="Sim"/>
    <n v="134"/>
    <m/>
    <n v="134"/>
    <n v="0"/>
    <n v="1"/>
    <x v="0"/>
  </r>
  <r>
    <x v="14"/>
    <d v="2020-02-07T00:00:00"/>
    <n v="13416"/>
    <s v="FAP"/>
    <s v="(ECT) Empresa Brasileira de Correios e Telégrafos"/>
    <s v="SEDEX a pedido do Prof. José Helder Facundo Severo para FAPESP - 05468-901 - São Paulo, SP - (Nº.Objeto:OD701440419br)"/>
    <s v="Sim"/>
    <n v="9.2899999999999991"/>
    <m/>
    <n v="9.2899999999999991"/>
    <n v="0"/>
    <n v="2"/>
    <x v="1"/>
  </r>
  <r>
    <x v="14"/>
    <d v="2020-02-13T00:00:00"/>
    <n v="13472"/>
    <s v="FAP"/>
    <s v="Almoxarifado"/>
    <s v="Requisição de Almoxarifado"/>
    <s v="Sim"/>
    <n v="264.99"/>
    <m/>
    <n v="264.99"/>
    <n v="0"/>
    <n v="2"/>
    <x v="1"/>
  </r>
  <r>
    <x v="14"/>
    <d v="2020-02-19T00:00:00"/>
    <n v="13409"/>
    <s v="FAP"/>
    <s v="Valdemir Elias da Silva"/>
    <s v="Reembolso ao funcionário Valdemir Elias da Silva, pelo pagamento do Cupom Fiscal 2324, Oswaldo Ricardo da Silva Junior, referente compra de uma bomba, em caráter emergencial, para uso imediato no tanque existente no Ed. Basílio Jafet. Esse equipamento será pago pelos departamentos FEP e FAP em iguais proporções."/>
    <s v="Sim"/>
    <n v="180"/>
    <m/>
    <n v="180"/>
    <n v="0"/>
    <n v="2"/>
    <x v="1"/>
  </r>
  <r>
    <x v="14"/>
    <d v="2020-02-28T00:00:00"/>
    <n v="13541"/>
    <s v="FAP"/>
    <s v="Elza da Silva"/>
    <s v="Itens para a Reunião de Conselho DFAP"/>
    <s v="Sim"/>
    <n v="57.94"/>
    <m/>
    <n v="57.94"/>
    <n v="0"/>
    <n v="2"/>
    <x v="1"/>
  </r>
  <r>
    <x v="14"/>
    <d v="2020-03-06T00:00:00"/>
    <n v="13583"/>
    <s v="FAP"/>
    <s v="(ECT) Empresa Brasileira de Correios e Telégrafos"/>
    <s v="a A pedido do Profº Iberê L. Caldas envio de Carta registrada para CAPES - Brasília/DF cep:70040-020 - (Nº.Objeto:JU460435062br)"/>
    <s v="Sim"/>
    <n v="9.1999999999999993"/>
    <m/>
    <n v="9.1999999999999993"/>
    <n v="0"/>
    <n v="3"/>
    <x v="2"/>
  </r>
  <r>
    <x v="14"/>
    <d v="2020-03-09T00:00:00"/>
    <n v="13604"/>
    <s v="FAP"/>
    <s v="P.R.A.PISOS, RASPAGEM E APLICAÇÃO"/>
    <s v="Conserto emergencial do piso da sala 224A/BJ (raspagem, reposição de tacos danificados, aplicação de cascolac). Realocação de docentes DFAP com futuras contratações."/>
    <s v="Sim"/>
    <n v="1500"/>
    <m/>
    <n v="1500"/>
    <n v="0"/>
    <n v="3"/>
    <x v="2"/>
  </r>
  <r>
    <x v="14"/>
    <d v="2020-03-09T00:00:00"/>
    <n v="13608"/>
    <s v="FAP"/>
    <s v="Almoxarifado"/>
    <s v="Requisição do Almoxarifado"/>
    <s v="Sim"/>
    <n v="106.3"/>
    <m/>
    <n v="106.3"/>
    <n v="0"/>
    <n v="3"/>
    <x v="2"/>
  </r>
  <r>
    <x v="14"/>
    <d v="2020-03-09T00:00:00"/>
    <n v="13619"/>
    <s v="FAP"/>
    <s v="Almoxarifado"/>
    <s v="Requisição do Almoxarifado"/>
    <s v="Sim"/>
    <n v="39.86"/>
    <m/>
    <n v="39.86"/>
    <n v="0"/>
    <n v="3"/>
    <x v="2"/>
  </r>
  <r>
    <x v="14"/>
    <d v="2020-03-09T00:00:00"/>
    <n v="13620"/>
    <s v="FAP"/>
    <s v="Almoxarifado"/>
    <s v="Requisição do Almoxarifado"/>
    <s v="Sim"/>
    <n v="120.44"/>
    <m/>
    <n v="120.44"/>
    <n v="0"/>
    <n v="3"/>
    <x v="2"/>
  </r>
  <r>
    <x v="14"/>
    <d v="2020-03-09T00:00:00"/>
    <n v="13621"/>
    <s v="FAP"/>
    <s v="Almoxarifado"/>
    <s v="Requisição do Almoxarifado"/>
    <s v="Sim"/>
    <n v="70.36"/>
    <m/>
    <n v="70.36"/>
    <n v="0"/>
    <n v="3"/>
    <x v="2"/>
  </r>
  <r>
    <x v="14"/>
    <d v="2020-03-09T00:00:00"/>
    <n v="13622"/>
    <s v="FAP"/>
    <s v="Almoxarifado"/>
    <s v="Requisição do Almoxarifado"/>
    <s v="Sim"/>
    <n v="240.87"/>
    <m/>
    <n v="240.87"/>
    <n v="0"/>
    <n v="3"/>
    <x v="2"/>
  </r>
  <r>
    <x v="14"/>
    <d v="2020-03-09T00:00:00"/>
    <n v="13623"/>
    <s v="FAP"/>
    <s v="Almoxarifado"/>
    <s v="Requisição do Almoxarifado"/>
    <s v="Sim"/>
    <n v="1.5"/>
    <m/>
    <n v="1.5"/>
    <n v="0"/>
    <n v="3"/>
    <x v="2"/>
  </r>
  <r>
    <x v="14"/>
    <d v="2020-03-13T00:00:00"/>
    <n v="13644"/>
    <s v="FAP"/>
    <s v="Ricardo Ichiwaki"/>
    <s v="Aquisição de 02 &quot;Limpa Contato&quot;, para uso no DFAP."/>
    <s v="Sim"/>
    <n v="25.56"/>
    <m/>
    <n v="25.56"/>
    <n v="0"/>
    <n v="3"/>
    <x v="2"/>
  </r>
  <r>
    <x v="14"/>
    <d v="2020-03-23T00:00:00"/>
    <n v="13685"/>
    <s v="FAP"/>
    <s v="CORREIOS"/>
    <s v="Correspondência registrada, solicitada pelo Profº Alexandre Correia, p/ o Centro Polar e Climático/Porto Alegre/RS."/>
    <s v="Não"/>
    <n v="0"/>
    <m/>
    <n v="0"/>
    <n v="0"/>
    <n v="3"/>
    <x v="2"/>
  </r>
  <r>
    <x v="14"/>
    <d v="2020-05-15T00:00:00"/>
    <n v="13755"/>
    <s v="FAP"/>
    <s v="Almoxarifado"/>
    <s v="Requisição de Almoxarifado"/>
    <s v="Sim"/>
    <n v="15.6"/>
    <m/>
    <n v="15.6"/>
    <n v="0"/>
    <n v="5"/>
    <x v="8"/>
  </r>
  <r>
    <x v="14"/>
    <d v="2020-06-02T00:00:00"/>
    <n v="13781"/>
    <s v="FAP"/>
    <s v="Indumed Com. de Import. e Export. de Prod. Medicos"/>
    <s v="ADiantamento - Aquisição de Eletrodo Adulto (peça única) com sensor de RCP para uso imediato do laboratorios de filmes Finos do DEpto. FAP - Profa. Maria Cecília Salvadori."/>
    <s v="Sim"/>
    <n v="2076"/>
    <m/>
    <n v="2076"/>
    <n v="0"/>
    <n v="6"/>
    <x v="3"/>
  </r>
  <r>
    <x v="14"/>
    <d v="2020-07-08T00:00:00"/>
    <n v="13831"/>
    <s v="FAP"/>
    <s v="Naty Flex Comércio de Móveis para Escritório Eire"/>
    <s v="Aquisição de cadeiras para o Departamento de Física Aplicada - Processo 20.1.00206.43.3 - NE 2457911 e NE 2457920"/>
    <s v="Sim"/>
    <n v="3029"/>
    <m/>
    <n v="3029"/>
    <n v="0"/>
    <n v="7"/>
    <x v="9"/>
  </r>
  <r>
    <x v="14"/>
    <d v="2020-07-10T00:00:00"/>
    <n v="13835"/>
    <s v="FAP"/>
    <s v="A.H.D GONÇALVES COMERCIAL"/>
    <s v="Aquisição emergencial de 04 memória 08GB DDR3 1600 DESK, para melhorias em micros do DFAP. Nota Fiscal 1955 de 10/julho/20."/>
    <s v="Sim"/>
    <n v="1060"/>
    <m/>
    <n v="1060"/>
    <n v="0"/>
    <n v="7"/>
    <x v="9"/>
  </r>
  <r>
    <x v="14"/>
    <d v="2020-07-13T00:00:00"/>
    <n v="13836"/>
    <s v="FAP"/>
    <s v="Bite &amp; Byte Com. e Assessoria de Informática"/>
    <s v="Compra emergencial de 03 HD SSD 480 Gb Adata ASU630SS-480GQ-R, para rotinas do DFAP."/>
    <s v="Sim"/>
    <n v="1458"/>
    <m/>
    <n v="1458"/>
    <n v="0"/>
    <n v="7"/>
    <x v="9"/>
  </r>
  <r>
    <x v="14"/>
    <d v="2020-07-25T00:00:00"/>
    <n v="13878"/>
    <s v="FAP"/>
    <s v="JOSÉ ROBERTO DOS SANTOS - CHAVEIRO"/>
    <s v="Conserto emergencial da fechadura da sala 3052/Laboratório - Ala II - Sala da Profª Valéria S. Dias."/>
    <s v="Sim"/>
    <n v="30"/>
    <m/>
    <n v="30"/>
    <n v="0"/>
    <n v="7"/>
    <x v="9"/>
  </r>
  <r>
    <x v="14"/>
    <d v="2020-09-30T00:00:00"/>
    <n v="14017"/>
    <s v="FAP"/>
    <s v="Transposição interna"/>
    <s v="Ref. SERVIÇO DE INSTALACAO/MONTAGEM EQUIPAMENTO CONDICIONADOR DE AR - NE 03521354/2020 - Desp. Manut. Predial - Contrapartida GO 14016 e GC 3190."/>
    <s v="Sim"/>
    <n v="1600"/>
    <m/>
    <n v="1600"/>
    <n v="0"/>
    <n v="9"/>
    <x v="4"/>
  </r>
  <r>
    <x v="14"/>
    <d v="2020-09-30T00:00:00"/>
    <n v="14018"/>
    <s v="FAP"/>
    <s v="Itopro Instalação e Manutenção de Ar Condicionado"/>
    <s v="Aquisição CONDICIONADOR DE AR NE 03521362/2020 - Processo: 20.1.00275.43.5"/>
    <s v="Sim"/>
    <n v="3280"/>
    <m/>
    <n v="3280"/>
    <n v="0"/>
    <n v="9"/>
    <x v="4"/>
  </r>
  <r>
    <x v="14"/>
    <d v="2020-10-08T00:00:00"/>
    <n v="14031"/>
    <s v="FAP"/>
    <s v="ITOPRO Instalacao e Manutencao de Ar Condicionado"/>
    <s v="NE.03601498 - Conserto de aparelho de ar condicionado da sala do Prof. Ricardo Galvão - RC 123374 - DC 150215."/>
    <s v="Sim"/>
    <n v="998"/>
    <m/>
    <n v="998"/>
    <n v="0"/>
    <n v="10"/>
    <x v="11"/>
  </r>
  <r>
    <x v="14"/>
    <d v="2020-10-28T00:00:00"/>
    <n v="14110"/>
    <s v="FAP"/>
    <s v="Transposição interna"/>
    <s v="Remanejamento N° 2020 50397761 - Complemento de valor de informática para Aquisição Notebook - NOTA DE EMPENHO 3621421/2020 - GC 3209"/>
    <s v="Sim"/>
    <n v="1439.46"/>
    <m/>
    <n v="1439.46"/>
    <n v="0"/>
    <n v="10"/>
    <x v="11"/>
  </r>
  <r>
    <x v="14"/>
    <d v="2020-11-05T00:00:00"/>
    <n v="14127"/>
    <s v="FAP"/>
    <s v="Almoxarifado"/>
    <s v="Requisição de Almoxarifado"/>
    <s v="Sim"/>
    <n v="11.08"/>
    <m/>
    <n v="11.08"/>
    <n v="0"/>
    <n v="11"/>
    <x v="6"/>
  </r>
  <r>
    <x v="14"/>
    <d v="2020-11-05T00:00:00"/>
    <n v="14137"/>
    <s v="FAP"/>
    <s v="Almoxarifado"/>
    <s v="Requisição de Almoxarifado"/>
    <s v="Sim"/>
    <n v="8.7799999999999994"/>
    <m/>
    <n v="8.7799999999999994"/>
    <n v="0"/>
    <n v="11"/>
    <x v="6"/>
  </r>
  <r>
    <x v="14"/>
    <d v="2020-11-05T00:00:00"/>
    <n v="14142"/>
    <s v="FAP"/>
    <s v="Almoxarifado"/>
    <s v="Requisição de Almoxarifado"/>
    <s v="Sim"/>
    <n v="120.44"/>
    <m/>
    <n v="120.44"/>
    <n v="0"/>
    <n v="11"/>
    <x v="6"/>
  </r>
  <r>
    <x v="14"/>
    <d v="2020-11-05T00:00:00"/>
    <n v="14143"/>
    <s v="FAP"/>
    <s v="Almoxarifado"/>
    <s v="Requisição de Almoxarifado"/>
    <s v="Sim"/>
    <n v="22.97"/>
    <m/>
    <n v="22.97"/>
    <n v="0"/>
    <n v="11"/>
    <x v="6"/>
  </r>
  <r>
    <x v="14"/>
    <d v="2020-11-12T00:00:00"/>
    <n v="14100"/>
    <s v="FAP"/>
    <s v="(ECT) Empresa Brasileira de Correios e Telégrafos"/>
    <s v="Envio de Prestação de Contas à FAPESP cep: 05468-901 - do Profº Iberê L. Caldas (registrada).(N.Objeto:OD786264615br)"/>
    <s v="Sim"/>
    <n v="10.91"/>
    <m/>
    <n v="10.91"/>
    <n v="0"/>
    <n v="11"/>
    <x v="6"/>
  </r>
  <r>
    <x v="14"/>
    <d v="2020-11-24T00:00:00"/>
    <n v="14172"/>
    <s v="FAP"/>
    <s v="(ECT) Empresa Brasileira de Correios e Telégrafos"/>
    <s v="Carta registrada à FAPESP - Prestação de Contas Projeto 2014/20107-7 (Profª ROSANGELA ITRI) - (Nº.Objeto:OD786285394br)"/>
    <s v="Sim"/>
    <n v="10.91"/>
    <m/>
    <n v="10.91"/>
    <n v="0"/>
    <n v="11"/>
    <x v="6"/>
  </r>
  <r>
    <x v="14"/>
    <d v="2020-12-23T00:00:00"/>
    <n v="14231"/>
    <s v="FAP"/>
    <s v="Fechamento do exercício"/>
    <s v="Recolhimento fechamento do Exercício 2020"/>
    <s v="Sim"/>
    <n v="7158.82"/>
    <m/>
    <n v="7158.82"/>
    <n v="0"/>
    <n v="12"/>
    <x v="5"/>
  </r>
  <r>
    <x v="15"/>
    <d v="2020-03-27T00:00:00"/>
    <n v="13692"/>
    <s v="FNC"/>
    <s v="Marcia de Almeida Rizzutto"/>
    <s v="Pgto Diária N° 201900149 - Destino: Ribeirão Preto/SP-Brasil - Saída Prevista: 05/11/2019 - 6:00 - Término Prevista: 06/11/2019 - 13:00 Diárias Nacionais: Completa - Finalidade da Diária: participar da XVIII Semana de Física da FFCLRP/USP"/>
    <s v="Sim"/>
    <n v="397.95"/>
    <m/>
    <n v="397.95"/>
    <n v="0"/>
    <n v="3"/>
    <x v="2"/>
  </r>
  <r>
    <x v="16"/>
    <d v="2020-01-17T00:00:00"/>
    <n v="13284"/>
    <s v="FNC"/>
    <s v="Sec Figueiredo Ltda EPP"/>
    <s v="Serviço de despacho aduaneiro referente a NE.05160826 - aquisição de bomba de alto vácuo turbomolecular - RC 164882 - DC 82886 - importação. Processo: 19.1.00261.43.2 - NE 119792/2020"/>
    <s v="Sim"/>
    <n v="5600.57"/>
    <m/>
    <n v="5600.57"/>
    <n v="0"/>
    <n v="1"/>
    <x v="0"/>
  </r>
  <r>
    <x v="16"/>
    <d v="2020-03-06T00:00:00"/>
    <n v="13586"/>
    <s v="FNC"/>
    <s v="Veeco Process Equipment Inc"/>
    <s v="Pagamento indenizatório referente a serviços de manutenção em peça enviada à fabricante para testes e reparos Serviço de manutenção de fonte Iônica - importação NE 929050 - Processo: 19.1.983.43.8"/>
    <s v="Sim"/>
    <n v="23580"/>
    <m/>
    <n v="23580"/>
    <n v="0"/>
    <n v="3"/>
    <x v="2"/>
  </r>
  <r>
    <x v="16"/>
    <d v="2020-04-13T00:00:00"/>
    <n v="13707"/>
    <s v="FNC"/>
    <s v="Banco do Brasil"/>
    <s v="NE.01390457 - Pagamento indenizatório referente a serviço de manutenção em peça enviada à fabricante para teste e reparos."/>
    <s v="Sim"/>
    <n v="10"/>
    <m/>
    <n v="10"/>
    <n v="0"/>
    <n v="4"/>
    <x v="7"/>
  </r>
  <r>
    <x v="16"/>
    <d v="2020-06-02T00:00:00"/>
    <n v="13783"/>
    <s v="FNC"/>
    <s v="Sec Figueiredo Ltda EPP"/>
    <s v="NE 2011638/2020 complementar a NE 971320/2019 - referente a liberação de equipamento na Aduana - Processo: 18.1.880.43.3"/>
    <s v="Sim"/>
    <n v="1578.19"/>
    <m/>
    <n v="1578.19"/>
    <n v="0"/>
    <n v="6"/>
    <x v="3"/>
  </r>
  <r>
    <x v="16"/>
    <d v="2020-06-19T00:00:00"/>
    <n v="13806"/>
    <s v="FNC"/>
    <s v="Edwards Vaccum"/>
    <s v="NE 2192993 / 2020 - Referente ao Complemento da NE 5160826/2019 - GO 12077 / 2019 - devido variação cambial - aquisição de bomba de alto vácuo turbomolecular - RC 164882 - DC 82886 - importação."/>
    <s v="Sim"/>
    <n v="9165.4699999999993"/>
    <m/>
    <n v="9165.4699999999993"/>
    <n v="0"/>
    <n v="6"/>
    <x v="3"/>
  </r>
  <r>
    <x v="16"/>
    <d v="2020-06-19T00:00:00"/>
    <n v="13807"/>
    <s v="FNC"/>
    <s v="Banco do Brasil"/>
    <s v="NE 02193230/2020 - Pagamento de despesas e tarifas de importação ref. DC 82886/2019 - NE 5160826/2019 e NE 2192993/2020 - Ref. GO 13806"/>
    <s v="Sim"/>
    <n v="663.67"/>
    <m/>
    <n v="663.67"/>
    <n v="0"/>
    <n v="6"/>
    <x v="3"/>
  </r>
  <r>
    <x v="16"/>
    <d v="2020-11-06T00:00:00"/>
    <n v="14145"/>
    <s v="FNC"/>
    <s v="HORIBA INSTRUMENTS BRASIL LTDA"/>
    <s v="NE.04060180 - Serviço de manutenção espectrofluorímetro - DC 176001/2020 - Despesa lançada na Manutenção Predial GO 14144 Contrapartida GC 3219"/>
    <s v="Sim"/>
    <n v="2700"/>
    <m/>
    <n v="2700"/>
    <n v="0"/>
    <n v="11"/>
    <x v="6"/>
  </r>
  <r>
    <x v="16"/>
    <d v="2020-11-06T00:00:00"/>
    <n v="14147"/>
    <s v="FNC"/>
    <s v="Edwards Vaccum"/>
    <s v="NE.04059972 / 04059980 - Serviço de manutenção de bomba de vácuo tipo scroll XDS35l com substituição dos acessórios de vedação e passagem de ar (bellows). - Prof. Chubaci - Contrapartida - GO 14146 e GC 3220"/>
    <s v="Sim"/>
    <n v="17200"/>
    <m/>
    <n v="17200"/>
    <n v="0"/>
    <n v="11"/>
    <x v="6"/>
  </r>
  <r>
    <x v="17"/>
    <m/>
    <n v="14007"/>
    <s v="FGE"/>
    <s v="Mikiya Muramatsu"/>
    <s v="Aquisição de produtos, para uso imediato na confecção de experimentos, em conjunto com a Sra.Profa.Dra.Valeria de Marco, da Geografia - USP, cujo projeto é com 5 escolas da Barra do Turvo -SP, no programa &quot;Aprender na Comunidade&quot;, em colaboração na parte de Ensino de Ciências na construção de lunetas com cano de PVC.( lentes e canos PVC)."/>
    <s v="Sim"/>
    <n v="1027.6300000000001"/>
    <m/>
    <n v="1027.6300000000001"/>
    <n v="0"/>
    <n v="1"/>
    <x v="0"/>
  </r>
  <r>
    <x v="17"/>
    <m/>
    <n v="14026"/>
    <s v="FGE"/>
    <s v="Dioptro Óptica de Precisão Ltda - ME"/>
    <s v="Aquisição de Lentes, para uso imediato na confecção de experimentos, em conjunto com a Sra.Profa.Dra.Valeria de Marco, da Geografia - USP, cujo projeto é com 5 escolas da Barra do Turvo -SP, no programa &quot;Aprender na Comunidade&quot;, em colaboração na parte de Ensino de Ciências na construção de lunetas com cano de PVC.( lentes e canos PVC)."/>
    <s v="Sim"/>
    <n v="1344"/>
    <m/>
    <n v="1344"/>
    <n v="0"/>
    <n v="1"/>
    <x v="0"/>
  </r>
  <r>
    <x v="17"/>
    <m/>
    <n v="14045"/>
    <s v="FGE"/>
    <s v="Mikiya Muramatsu"/>
    <s v="Aquisição de cartucho de toner e papel sulfite para uso imediato na confecção de experimentos, em conjunto com a Sra.Profa.Dra.Valeria de Marco, da Geografia - USP, cujo projeto é com 5 escolas da Barra do Turvo -SP, no programa &quot;Aprender na Comunidade&quot;, em colaboração na parte de Ensino de Ciências."/>
    <s v="Sim"/>
    <n v="301.7"/>
    <m/>
    <n v="301.7"/>
    <n v="0"/>
    <n v="1"/>
    <x v="0"/>
  </r>
  <r>
    <x v="17"/>
    <d v="2020-10-13T00:00:00"/>
    <n v="14047"/>
    <s v="FGE"/>
    <s v="Reitoria"/>
    <s v="Grupo 4040 - Remanejamento N° 2020 50370162 - Devolução de saldo não gasto ref. o Remanejamento 50347225 / 2020"/>
    <s v="Sim"/>
    <n v="26.67"/>
    <m/>
    <n v="26.67"/>
    <n v="0"/>
    <n v="10"/>
    <x v="11"/>
  </r>
  <r>
    <x v="18"/>
    <m/>
    <n v="13495"/>
    <s v="FNC"/>
    <s v="Queller Informática e Com. Ltda"/>
    <s v="Aquisição de uma bateria para No Break de uso da secretaria do FNC, conforme DANFE 1531 - do fornecedor em anexo."/>
    <s v="Sim"/>
    <n v="115"/>
    <m/>
    <n v="115"/>
    <n v="0"/>
    <n v="1"/>
    <x v="0"/>
  </r>
  <r>
    <x v="18"/>
    <m/>
    <n v="13648"/>
    <s v="FNC"/>
    <s v="Anelk Com. de Papeis e Plásticos Ind. Ltda."/>
    <s v="Aquisição de lençol guarnital a ser utilizado na confecção de guarnições e diversos para o Lab. Pelletron"/>
    <s v="Sim"/>
    <n v="200"/>
    <m/>
    <n v="200"/>
    <n v="0"/>
    <n v="1"/>
    <x v="0"/>
  </r>
  <r>
    <x v="18"/>
    <m/>
    <n v="13985"/>
    <s v="FNC"/>
    <s v="Antonio Carlos Tromba"/>
    <s v="Reembolso de despesas referente à confecção de cópia de chaves do laboratório de alvos, do Departamento de Física Nuclear."/>
    <s v="Sim"/>
    <n v="10"/>
    <m/>
    <n v="10"/>
    <n v="0"/>
    <n v="1"/>
    <x v="0"/>
  </r>
  <r>
    <x v="18"/>
    <m/>
    <n v="14102"/>
    <s v="FNC"/>
    <s v="Antonio Aparecido de Souza - ME"/>
    <s v="Despesas com serviço de chaveiro (troca de segredos e copias de chaves), conforme comprovante anexo."/>
    <s v="Sim"/>
    <n v="156"/>
    <m/>
    <n v="156"/>
    <n v="0"/>
    <n v="1"/>
    <x v="0"/>
  </r>
  <r>
    <x v="18"/>
    <m/>
    <n v="14226"/>
    <s v="FNC"/>
    <s v="Dmitri M. Guitman"/>
    <s v="Correspondencia SEDEX para FAPESP: Rua nPio XI, 1500"/>
    <s v="Sim"/>
    <n v="1"/>
    <m/>
    <n v="1"/>
    <n v="0"/>
    <n v="1"/>
    <x v="0"/>
  </r>
  <r>
    <x v="18"/>
    <d v="2020-01-08T00:00:00"/>
    <n v="13246"/>
    <s v="FNC"/>
    <s v="(ECT) Empresa Brasileira de Correios e Telégrafos"/>
    <s v="Enviar sedex para: Prof. Dr. Francisco C.A da Silva CASEC - Inst. de Radiologia e Dosimetria - IRD Av. Salvador Allende, S/Nº - Barra da Tijuca CEP. 22783-127 - Rio de janeiro - RJ - (Nº.Objeto:OD702070388br)"/>
    <s v="Sim"/>
    <n v="26.94"/>
    <m/>
    <n v="26.94"/>
    <n v="0"/>
    <n v="1"/>
    <x v="0"/>
  </r>
  <r>
    <x v="18"/>
    <d v="2020-01-08T00:00:00"/>
    <n v="13247"/>
    <s v="FNC"/>
    <s v="(ECT) Empresa Brasileira de Correios e Telégrafos"/>
    <s v="Envio de SEDEX para: Prof. Dr. Roberto Meigikos UFF - Universidade Federal Fluminense Av. General Milton Tavares de Souza, S/Nº Gragoatá - Niteroi - Rio de Janeiro CEP . 24210-346 - (NºObjeto:OD702070391br)"/>
    <s v="Sim"/>
    <n v="26.94"/>
    <m/>
    <n v="26.94"/>
    <n v="0"/>
    <n v="1"/>
    <x v="0"/>
  </r>
  <r>
    <x v="18"/>
    <d v="2020-01-21T00:00:00"/>
    <n v="13295"/>
    <s v="FNC"/>
    <s v="Gilda Galvão"/>
    <s v="Reembolso referente a aquisição de agenda 2020 para uso na secretaria do FNC."/>
    <s v="Sim"/>
    <n v="29.9"/>
    <m/>
    <n v="29.9"/>
    <n v="0"/>
    <n v="1"/>
    <x v="0"/>
  </r>
  <r>
    <x v="18"/>
    <d v="2020-01-23T00:00:00"/>
    <n v="13310"/>
    <s v="FNC"/>
    <s v="Antonio Aparecido de Souza ME"/>
    <s v="Confecção de carimbo automático a ser utilizado no Lab. Dosimetria do FNC, conforme NFS-e 7149 do fornecedor em anexo."/>
    <s v="Sim"/>
    <n v="33"/>
    <m/>
    <n v="33"/>
    <n v="0"/>
    <n v="1"/>
    <x v="0"/>
  </r>
  <r>
    <x v="18"/>
    <d v="2020-01-23T00:00:00"/>
    <n v="13312"/>
    <s v="FNC"/>
    <s v="ECT - Empresa Brasileira de Correios e Telegráfos"/>
    <s v="Enviar Sedex para: CNPq –SEINF - SHIS QI 01, Conj. B, Bl. A, Sl. 07 - Edifício Santos Dumont Lago Sul, Brasília - DF - 71.605-001 - A/C: Eliane dos Santos Silva - Serviço de Infraestrutura e Patrimônio - OD363308745br"/>
    <s v="Sim"/>
    <n v="26.94"/>
    <m/>
    <n v="26.94"/>
    <n v="0"/>
    <n v="1"/>
    <x v="0"/>
  </r>
  <r>
    <x v="18"/>
    <d v="2020-02-06T00:00:00"/>
    <n v="13357"/>
    <s v="FNC"/>
    <s v="ECT - Empresa Brasileira de Correios e Telegráfos"/>
    <s v="ENVIAR SEDEX PARA: ÁREA COMERCIAL - Av. Prof. Lineu Prestes, 2.242 - Cidade Universitária - SP - SP - CEP.: 05508-000 - (Nº.Objeto:OD702005866br)"/>
    <s v="Sim"/>
    <n v="9.2899999999999991"/>
    <m/>
    <n v="9.2899999999999991"/>
    <n v="0"/>
    <n v="2"/>
    <x v="1"/>
  </r>
  <r>
    <x v="18"/>
    <d v="2020-02-13T00:00:00"/>
    <n v="13479"/>
    <s v="FNC"/>
    <s v="Almoxarifado"/>
    <s v="Requisição de Almoxarifado"/>
    <s v="Sim"/>
    <n v="193.71"/>
    <m/>
    <n v="193.71"/>
    <n v="0"/>
    <n v="2"/>
    <x v="1"/>
  </r>
  <r>
    <x v="18"/>
    <d v="2020-02-13T00:00:00"/>
    <n v="13460"/>
    <s v="FNC"/>
    <s v="Almoxarifado"/>
    <s v="Requisição de Almoxarifado"/>
    <s v="Sim"/>
    <n v="42.26"/>
    <m/>
    <n v="42.26"/>
    <n v="0"/>
    <n v="2"/>
    <x v="1"/>
  </r>
  <r>
    <x v="18"/>
    <d v="2020-02-13T00:00:00"/>
    <n v="13478"/>
    <s v="FNC"/>
    <s v="Almoxarifado"/>
    <s v="Requisição de Almoxarifado"/>
    <s v="Sim"/>
    <n v="192.39"/>
    <m/>
    <n v="192.39"/>
    <n v="0"/>
    <n v="2"/>
    <x v="1"/>
  </r>
  <r>
    <x v="18"/>
    <d v="2020-02-13T00:00:00"/>
    <n v="13480"/>
    <s v="FNC"/>
    <s v="Almoxarifado"/>
    <s v="Requisição de Almoxarifado"/>
    <s v="Sim"/>
    <n v="122.74"/>
    <m/>
    <n v="122.74"/>
    <n v="0"/>
    <n v="2"/>
    <x v="1"/>
  </r>
  <r>
    <x v="18"/>
    <d v="2020-02-13T00:00:00"/>
    <n v="13481"/>
    <s v="FNC"/>
    <s v="Almoxarifado"/>
    <s v="Requisição de Almoxarifado"/>
    <s v="Sim"/>
    <n v="481.75"/>
    <m/>
    <n v="481.75"/>
    <n v="0"/>
    <n v="2"/>
    <x v="1"/>
  </r>
  <r>
    <x v="18"/>
    <d v="2020-02-13T00:00:00"/>
    <n v="13483"/>
    <s v="FNC"/>
    <s v="Almoxarifado"/>
    <s v="Requisição de Almoxarifado"/>
    <s v="Sim"/>
    <n v="60.44"/>
    <m/>
    <n v="60.44"/>
    <n v="0"/>
    <n v="2"/>
    <x v="1"/>
  </r>
  <r>
    <x v="18"/>
    <d v="2020-03-04T00:00:00"/>
    <n v="13553"/>
    <s v="FNC"/>
    <s v="ECT - Empresa Brasileira de Correios e Telegráfos"/>
    <s v="SEDEX PARA: CASEC - INST.DE RAD.E DOSIMETRIA - IRD - Av. Salvador Allende, s/n - Barra da Tijuca - CEP.: 22.783-127 - RJ - RJ - (NºObjeto:OD577134395br)"/>
    <s v="Sim"/>
    <n v="26.94"/>
    <m/>
    <n v="26.94"/>
    <n v="0"/>
    <n v="3"/>
    <x v="2"/>
  </r>
  <r>
    <x v="18"/>
    <d v="2020-03-09T00:00:00"/>
    <n v="13590"/>
    <s v="FNC"/>
    <s v="Almoxarifado"/>
    <s v="Requisição do Almoxarifado"/>
    <s v="Sim"/>
    <n v="41.29"/>
    <m/>
    <n v="41.29"/>
    <n v="0"/>
    <n v="3"/>
    <x v="2"/>
  </r>
  <r>
    <x v="18"/>
    <d v="2020-03-09T00:00:00"/>
    <n v="13599"/>
    <s v="FNC"/>
    <s v="Almoxarifado"/>
    <s v="Requisição do Almoxarifado"/>
    <s v="Sim"/>
    <n v="99.98"/>
    <m/>
    <n v="99.98"/>
    <n v="0"/>
    <n v="3"/>
    <x v="2"/>
  </r>
  <r>
    <x v="18"/>
    <d v="2020-03-10T00:00:00"/>
    <n v="13563"/>
    <s v="FNC"/>
    <s v="Empresa Brasileira de Correios e Telégrafos"/>
    <s v="Sedex para: Sapra Landauer - A/C Yvone Mascarenhas Rua Cid Silva César, 600 13562-900 São Carlos - SP - (Nº.Objeto:OD667005261br)"/>
    <s v="Sim"/>
    <n v="17.75"/>
    <m/>
    <n v="17.75"/>
    <n v="0"/>
    <n v="3"/>
    <x v="2"/>
  </r>
  <r>
    <x v="18"/>
    <d v="2020-03-19T00:00:00"/>
    <n v="13672"/>
    <s v="FNC"/>
    <s v="Mixpel Distribuidora - EIRELI"/>
    <s v="NE.01114999 - Pregão - compra de livros atas - RC 67229 - DC 31178."/>
    <s v="Sim"/>
    <n v="59.5"/>
    <m/>
    <n v="59.5"/>
    <n v="0"/>
    <n v="3"/>
    <x v="2"/>
  </r>
  <r>
    <x v="18"/>
    <d v="2020-05-15T00:00:00"/>
    <n v="13749"/>
    <s v="FNC"/>
    <s v="Almoxarifado"/>
    <s v="Requisição de Almoxarifado"/>
    <s v="Sim"/>
    <n v="113.55"/>
    <m/>
    <n v="113.55"/>
    <n v="0"/>
    <n v="5"/>
    <x v="8"/>
  </r>
  <r>
    <x v="18"/>
    <d v="2020-05-15T00:00:00"/>
    <n v="13750"/>
    <s v="FNC"/>
    <s v="Almoxarifado"/>
    <s v="Requisição de Almoxarifado"/>
    <s v="Sim"/>
    <n v="88.11"/>
    <m/>
    <n v="88.11"/>
    <n v="0"/>
    <n v="5"/>
    <x v="8"/>
  </r>
  <r>
    <x v="18"/>
    <d v="2020-05-15T00:00:00"/>
    <n v="13760"/>
    <s v="FNC"/>
    <s v="Almoxarifado"/>
    <s v="Requisição de Almoxarifado"/>
    <s v="Sim"/>
    <n v="136.53"/>
    <m/>
    <n v="136.53"/>
    <n v="0"/>
    <n v="5"/>
    <x v="8"/>
  </r>
  <r>
    <x v="18"/>
    <d v="2020-05-15T00:00:00"/>
    <n v="13765"/>
    <s v="FNC"/>
    <s v="Almoxarifado"/>
    <s v="Requisição de Almoxarifado"/>
    <s v="Sim"/>
    <n v="50.43"/>
    <m/>
    <n v="50.43"/>
    <n v="0"/>
    <n v="5"/>
    <x v="8"/>
  </r>
  <r>
    <x v="18"/>
    <d v="2020-05-15T00:00:00"/>
    <n v="13767"/>
    <s v="FNC"/>
    <s v="Almoxarifado"/>
    <s v="Requisição de Almoxarifado"/>
    <s v="Sim"/>
    <n v="23.5"/>
    <m/>
    <n v="23.5"/>
    <n v="0"/>
    <n v="5"/>
    <x v="8"/>
  </r>
  <r>
    <x v="18"/>
    <d v="2020-11-05T00:00:00"/>
    <n v="14135"/>
    <s v="FNC"/>
    <s v="Almoxarifado"/>
    <s v="Requisição de Almoxarifado"/>
    <s v="Sim"/>
    <n v="36.130000000000003"/>
    <m/>
    <n v="36.130000000000003"/>
    <n v="0"/>
    <n v="11"/>
    <x v="6"/>
  </r>
  <r>
    <x v="18"/>
    <d v="2020-12-23T00:00:00"/>
    <n v="14236"/>
    <s v="FNC"/>
    <s v="Fechamento do exercício"/>
    <s v="Recolhimento fechamento do Exercício 2020"/>
    <s v="Sim"/>
    <n v="36905.11"/>
    <m/>
    <n v="36905.11"/>
    <n v="0"/>
    <n v="12"/>
    <x v="5"/>
  </r>
  <r>
    <x v="19"/>
    <d v="2020-02-20T00:00:00"/>
    <n v="13516"/>
    <s v="FNC"/>
    <s v="Nilberto Heder Medina"/>
    <s v="Pagamento referente a taxa de visto para conferência - UGPN Annual Conference 2020 - conforme ofício AUCANI-06.2020, anexo."/>
    <s v="Sim"/>
    <n v="423.05"/>
    <m/>
    <n v="423.05"/>
    <n v="0"/>
    <n v="2"/>
    <x v="1"/>
  </r>
  <r>
    <x v="19"/>
    <d v="2020-03-09T00:00:00"/>
    <n v="13632"/>
    <s v="FNC"/>
    <s v="Crystal Viagens e Turismo Ltda"/>
    <s v="Passagem aérea internacional para participação no UGPN - Fatura 825"/>
    <s v="Sim"/>
    <n v="7934.74"/>
    <m/>
    <n v="7934.74"/>
    <n v="0"/>
    <n v="3"/>
    <x v="2"/>
  </r>
  <r>
    <x v="20"/>
    <d v="2020-02-05T00:00:00"/>
    <n v="13414"/>
    <s v="FGE"/>
    <s v="Monitores Bolsistas"/>
    <s v="Pgto Monitores bolsistas - Grupo: 404 - Projetos Especiais de Graduação - Programa aprender na comunidade - Processo: 19.1.566.43.8 - NE 0400262/2020 - Obs. Valor total R$ 11.200,00 menos Valor anulado parcialmente R$ 1.600,00 = R$ 9.600,00"/>
    <s v="Sim"/>
    <n v="9600"/>
    <m/>
    <n v="9600"/>
    <n v="0"/>
    <n v="2"/>
    <x v="1"/>
  </r>
  <r>
    <x v="20"/>
    <d v="2020-03-05T00:00:00"/>
    <n v="13571"/>
    <s v="FGE"/>
    <s v="Transposição interna"/>
    <s v="REMANEJAMENTO 50166301 / 2020 - Grupo 404 - Projetos Especiais - Graduação - Ressarcimento de grupo orçamentário, em virtude de pagamento de bolsas do edital &quot;Programa Aprender na Comunidade&quot; (fale conosco 197308). Devido a Devolução da Economia Orçamentária ter ocorrido no dia 30/01/2020, não foi possível pagar com o recurso recebido 4 monitores do projeto que trabalharam no mês de Janeiro de 2020, por este motivo o Diretor pagou com recursos do Orçamento do Grupo Básico 43.000 essa despesa. Contrapartida GC 3117"/>
    <s v="Sim"/>
    <n v="1600"/>
    <m/>
    <n v="1600"/>
    <n v="0"/>
    <n v="3"/>
    <x v="2"/>
  </r>
  <r>
    <x v="21"/>
    <m/>
    <n v="13852"/>
    <s v="ATF-COMPRAS"/>
    <s v="Queller Informática &amp; Comercio Ltda - ME"/>
    <s v="Adiantamento - aquisição de cartuchos de tinta para impressora para uso do setor de compras."/>
    <s v="Sim"/>
    <n v="292"/>
    <m/>
    <n v="292"/>
    <n v="0"/>
    <n v="1"/>
    <x v="0"/>
  </r>
  <r>
    <x v="21"/>
    <m/>
    <n v="13854"/>
    <s v="DIR"/>
    <s v="David Barg Filho"/>
    <s v="Aquisição de materiais antifurto para serem instalados nas salas de aula do IF, garantindo que o os controles remotos dos projetos de vídeo não sejam furtados ou levados para outras dependências."/>
    <s v="Sim"/>
    <n v="1042.8"/>
    <m/>
    <n v="1042.8"/>
    <n v="0"/>
    <n v="1"/>
    <x v="0"/>
  </r>
  <r>
    <x v="21"/>
    <m/>
    <n v="13953"/>
    <s v="ATF-COMPRAS"/>
    <s v="JT Publicidade Comunicação e Assessoria Eireli"/>
    <s v="Publicação, em jornal, do Edital TP 01/2020"/>
    <s v="Sim"/>
    <n v="230"/>
    <m/>
    <n v="230"/>
    <n v="0"/>
    <n v="1"/>
    <x v="0"/>
  </r>
  <r>
    <x v="21"/>
    <m/>
    <n v="13994"/>
    <s v="ATO"/>
    <s v="Edurdo Ureshino"/>
    <s v="Utilização emergencial para troca de chave de boia da caixa d'água do Edifício Principal Ala 2."/>
    <s v="Sim"/>
    <n v="244.7"/>
    <m/>
    <n v="244.7"/>
    <n v="0"/>
    <n v="1"/>
    <x v="0"/>
  </r>
  <r>
    <x v="21"/>
    <m/>
    <n v="13995"/>
    <s v="ATO"/>
    <s v="Edurdo Ureshino"/>
    <s v="Utilização emergencial da troca da chave de boia do reservatório do Edifício Principal Ala 2 (reservatório norte). (01 chave de boia de 11/2&quot;; 01 fita veda rosca; 02 bucha de redução de 2 x 11/2&quot;)"/>
    <s v="Sim"/>
    <n v="226.17"/>
    <m/>
    <n v="226.17"/>
    <n v="0"/>
    <n v="1"/>
    <x v="0"/>
  </r>
  <r>
    <x v="21"/>
    <d v="2020-01-09T00:00:00"/>
    <n v="13250"/>
    <s v="DIR"/>
    <s v="(ECT) Empresa Brasileira de Correios e Telégrafos"/>
    <s v="Pagamento de envio de 3 correspondências via SEDEX - 1º Fortaleza - CEP:60320-630 - (Nº.Objeto:OD701956967br) 2º Goiãnia - CEP:74280-210 - (Nº.Objeto:OD702071074br) 3º S.Paulo - cep:54090-002 - (Nº.Objeto:OD702071065br)"/>
    <s v="Sim"/>
    <n v="84.73"/>
    <m/>
    <n v="84.73"/>
    <n v="0"/>
    <n v="1"/>
    <x v="0"/>
  </r>
  <r>
    <x v="21"/>
    <d v="2020-01-14T00:00:00"/>
    <n v="13260"/>
    <s v="DIR"/>
    <s v="Sueli Lima"/>
    <s v="Reembolso no valor de R$ 90,94 (noventa reais e noventa e quatro centavos), referente a compra de biscoitos diversos e de açucares, para reuniões da Diretoria, conforme nota fiscal anexa."/>
    <s v="Sim"/>
    <n v="90.94"/>
    <m/>
    <n v="90.94"/>
    <n v="0"/>
    <n v="1"/>
    <x v="0"/>
  </r>
  <r>
    <x v="21"/>
    <d v="2020-01-14T00:00:00"/>
    <n v="13262"/>
    <s v="ATA-EXPEDIENTE"/>
    <s v="Larbak Soluções Empresariais Eireli - ME"/>
    <s v="NE 00277010/2020 - Compra de caixas de arquivo morto (400 unidades) para Assistência Técnica Administrativa (Seção de Expediente e Protocolo). Pregão Eletrônico - RC 552548/2019 - DC 235682/2019. Proc. 2019.1.961.43.4"/>
    <s v="Sim"/>
    <n v="6308"/>
    <m/>
    <n v="6308"/>
    <n v="0"/>
    <n v="1"/>
    <x v="0"/>
  </r>
  <r>
    <x v="21"/>
    <d v="2020-01-14T00:00:00"/>
    <n v="13264"/>
    <s v="ATA"/>
    <s v="Simpress Comércio, Locação e Serviços S/A"/>
    <s v="NE.00081540 - Contrato de Serviços de Impressão e Reprografia Corporativa - Exercício 2020 - Contrato 01/2018 - RUSP."/>
    <s v="Sim"/>
    <n v="79964.800000000003"/>
    <m/>
    <n v="79964.800000000003"/>
    <n v="0"/>
    <n v="1"/>
    <x v="0"/>
  </r>
  <r>
    <x v="21"/>
    <d v="2020-01-14T00:00:00"/>
    <n v="13266"/>
    <s v="ATA-LIMP"/>
    <s v="Desintec Serviços Técnicos Ltda"/>
    <s v="NE.00081922/2020 - Terceiro Termo Aditivo de Contrato de Serviços de Dedetização - Exercício 2020."/>
    <s v="Sim"/>
    <n v="8328.02"/>
    <m/>
    <n v="8328.02"/>
    <n v="0"/>
    <n v="1"/>
    <x v="0"/>
  </r>
  <r>
    <x v="21"/>
    <d v="2020-01-15T00:00:00"/>
    <n v="13270"/>
    <s v="DIR-CCIF"/>
    <s v="Reitoria - Estagiários"/>
    <s v="Solicitação: 1222/2019 Remanejamentos 50226940/2020 e 50231243/2020 - Setor: Seção Técnica de Informática Solicitante: 3061449-1 Antonio Carlos Hernandes Valor da Bolsa: 682,49 Previsão Orçamentária: 4.094,94 + 1.584,00 (auxílio transporte) Duração: 6 meses Jornada: 20 Horas Doc. Mov. Verba: 202000090050 Processo: 18.1.1208.43.7 Aluno: 10830478 - Carlos Henrique Camillo da Silva Data de Cadastro: 19/02/2020 10:15"/>
    <s v="Sim"/>
    <n v="5678.94"/>
    <m/>
    <n v="5678.94"/>
    <n v="0"/>
    <n v="1"/>
    <x v="0"/>
  </r>
  <r>
    <x v="21"/>
    <d v="2020-01-15T00:00:00"/>
    <n v="13271"/>
    <s v="DIR-CCEX"/>
    <s v="Reitoria - Estagiários"/>
    <s v="Remanejamento N° 2020 50095544 - Solicitação: 13/2020 Setor: Serviço Técnico de Comunicação, Pesquisa e Cultura e Extensão Solicitante: 3472142-1 Maria Luísa Pestilla Tippi Valor da Bolsa: 1.025,15 Previsão Orçamentária: 12.301,80 + 3.096,00 (auxílio transporte) Duração: 12 meses Jornada: 30 Horas Doc. Mov. Verba: 202000090514 Processo: 19.1.1096.43.5 Aluno: 9897049 - Leticia Lanza de Oliveira Data de Cadastro: 05/02/2020 09:51 - Remanejamento N° 2020 50141120 - Complementação R$ 72,00 de recurso para estágio do aluno Leticia Lanza de Oliveira. Referente à solicitação 13/2020"/>
    <s v="Sim"/>
    <n v="15469.8"/>
    <m/>
    <n v="15469.8"/>
    <n v="0"/>
    <n v="1"/>
    <x v="0"/>
  </r>
  <r>
    <x v="21"/>
    <d v="2020-01-15T00:00:00"/>
    <n v="13272"/>
    <s v="DIR-CCEX"/>
    <s v="Reitoria - Estagiários"/>
    <s v="Solicitação: 14/2020 - Remanejamento N° 2020 50161580 - Setor: Serviço Técnico de Comunicação, Pesquisa e Cultura e Extensão Solicitante: 3472142-1 Maria Luísa Pestilla Tippi Valor da Bolsa: 1.025,15 Previsão Orçamentária: 6.150,90 + 1.548,00 (auxílio transporte) Duração: 6 meses Jornada: 30 Horas Doc. Mov. Verba: 202000090654 Processo: 19.1.1095.43.9 Aluno: 11237961 - Felipe Pereira Alonso Data de Cadastro: 18/02/2020 02:20"/>
    <s v="Sim"/>
    <n v="7698.9"/>
    <m/>
    <n v="7698.9"/>
    <n v="0"/>
    <n v="1"/>
    <x v="0"/>
  </r>
  <r>
    <x v="21"/>
    <d v="2020-01-15T00:00:00"/>
    <n v="13275"/>
    <s v="DIR"/>
    <s v="Empresa Brasileira de Correios e Telégrafos - EBCT"/>
    <s v="NE.00096369 - &quot;Contrato de Serviços de Correio - Exercício 2020&quot; - GC 2972 - Ajuste."/>
    <s v="Sim"/>
    <n v="0"/>
    <m/>
    <n v="0"/>
    <n v="0"/>
    <n v="1"/>
    <x v="0"/>
  </r>
  <r>
    <x v="21"/>
    <d v="2020-01-15T00:00:00"/>
    <n v="13279"/>
    <s v="DIR"/>
    <s v="Sec Figueiredo Ltda EPP"/>
    <s v="Anulado devido ao fechamento do Exercício 2020 - Contrato de serviços de despachante aduaneiro - Exercício 2020"/>
    <s v="Sim"/>
    <n v="0"/>
    <m/>
    <n v="0"/>
    <n v="0"/>
    <n v="1"/>
    <x v="0"/>
  </r>
  <r>
    <x v="21"/>
    <d v="2020-01-15T00:00:00"/>
    <n v="13277"/>
    <s v="DIR"/>
    <s v="NOG Comércio de Brindes Eireli"/>
    <s v="Aquisição de canecas plasticas para uso no Curso de Verão."/>
    <s v="Sim"/>
    <n v="630"/>
    <m/>
    <n v="630"/>
    <n v="0"/>
    <n v="1"/>
    <x v="0"/>
  </r>
  <r>
    <x v="21"/>
    <d v="2020-01-16T00:00:00"/>
    <n v="13261"/>
    <s v="AAA-CPG"/>
    <s v="(ECT) Empresa Brasileira de Correios e Telégrafos"/>
    <s v="envio de 2 correspondências via Sedex: -Universidade Federal de Goiás, em Goiânia - PAULA HOMEM DE MELLO (CEP 74690-900) - (Nº.Objeto:OD363301124br) -Universidade Federal do ABC, em Santo André, SP - MARCOS ANTONIO DE CASTRO (CEP: 09210-580)- Nº.Objeto:OD363301124BR)"/>
    <s v="Sim"/>
    <n v="45.94"/>
    <m/>
    <n v="45.94"/>
    <n v="0"/>
    <n v="1"/>
    <x v="0"/>
  </r>
  <r>
    <x v="21"/>
    <d v="2020-01-16T00:00:00"/>
    <n v="13280"/>
    <s v="DIR"/>
    <s v="Cecil Chow Robilotta"/>
    <s v="reembolso do cupom fiscal 038145 - ref. compra de material para o Lab. de Demonstração."/>
    <s v="Sim"/>
    <n v="54.39"/>
    <m/>
    <n v="54.39"/>
    <n v="0"/>
    <n v="1"/>
    <x v="0"/>
  </r>
  <r>
    <x v="21"/>
    <d v="2020-01-17T00:00:00"/>
    <n v="13293"/>
    <s v="DIR"/>
    <s v="Rafael Medeiros da Silva"/>
    <s v="Destino: Campinas/SP-Brasil - Saida Prevista: 28/11/2019 - 08:30 Término Prevista: 28/11/2019 - 18:00 Diárias Nacionais: Completas: 0 - Simples: 1 - Finalidade da Diária: Levar a professora Lucy Vitoria , para participar de uma reunião no instituto de Física da Unicamp em Campinas. Despesa de exercício anterior."/>
    <s v="Sim"/>
    <n v="106.12"/>
    <m/>
    <n v="106.12"/>
    <n v="0"/>
    <n v="1"/>
    <x v="0"/>
  </r>
  <r>
    <x v="21"/>
    <d v="2020-01-20T00:00:00"/>
    <n v="13294"/>
    <s v="ATA"/>
    <s v="Eduardo Ureshino"/>
    <s v="Compra de cabo flexível solic. 3/2020, grelha de águas pluviais (p BJF), lâmpada 12w 15/2020, caixa+tomada de sobrepor para o lab. 107 BJF"/>
    <s v="Sim"/>
    <n v="241.54"/>
    <m/>
    <n v="241.54"/>
    <n v="0"/>
    <n v="1"/>
    <x v="0"/>
  </r>
  <r>
    <x v="21"/>
    <d v="2020-01-20T00:00:00"/>
    <n v="13299"/>
    <s v="DIR"/>
    <s v="Transposição interna"/>
    <s v="Docentes de mentoria referente ao segundo semestre de 2019 - GC 2965, 2966, 2967 e 2968"/>
    <s v="Sim"/>
    <n v="6000"/>
    <m/>
    <n v="6000"/>
    <n v="0"/>
    <n v="1"/>
    <x v="0"/>
  </r>
  <r>
    <x v="21"/>
    <d v="2020-01-20T00:00:00"/>
    <n v="13301"/>
    <s v="ATA"/>
    <s v="Eduardo Ureshino"/>
    <s v="Sifão, filtro e mangueira"/>
    <s v="Sim"/>
    <n v="120.76"/>
    <m/>
    <n v="120.76"/>
    <n v="0"/>
    <n v="1"/>
    <x v="0"/>
  </r>
  <r>
    <x v="21"/>
    <d v="2020-01-21T00:00:00"/>
    <n v="13304"/>
    <s v="DIR"/>
    <s v="Transposição Interna"/>
    <s v="Ref a contrato de combustível - GC 2971 - Ajuste."/>
    <s v="Sim"/>
    <n v="3603.94"/>
    <m/>
    <n v="3603.94"/>
    <n v="0"/>
    <n v="1"/>
    <x v="0"/>
  </r>
  <r>
    <x v="21"/>
    <d v="2020-01-21T00:00:00"/>
    <n v="13308"/>
    <s v="ATA"/>
    <s v="Transposição Interna"/>
    <s v="Contrato de Intermediação e Agenciamento de Transporte de Passageiro – Exercício 2020 - GC 2974 - Ajuste."/>
    <s v="Sim"/>
    <n v="13643.33"/>
    <m/>
    <n v="13643.33"/>
    <n v="0"/>
    <n v="1"/>
    <x v="0"/>
  </r>
  <r>
    <x v="21"/>
    <d v="2020-01-22T00:00:00"/>
    <n v="13281"/>
    <s v="AAA-CPG"/>
    <s v="Correios"/>
    <s v="Envio de 2 correspondências por Sedex para a UNESP São Paulo (CEP 01140-070)-(Nº.Objeto:OD701962361br) para a UNICAMP (CEP 13083-859)-(Nº.Objeto:OD701962375br)"/>
    <s v="Sim"/>
    <n v="18.579999999999998"/>
    <m/>
    <n v="18.579999999999998"/>
    <n v="0"/>
    <n v="1"/>
    <x v="0"/>
  </r>
  <r>
    <x v="21"/>
    <d v="2020-01-23T00:00:00"/>
    <n v="13320"/>
    <s v="DIR"/>
    <s v="Viação Vale do Tietê Ltda"/>
    <s v="Anulado - NE 00278432/2020 - Locação de ônibus p/Labor Nac de Luz Síncrotron - Campinas-SP - Semana de Recepção de Calouros - RC 2473/2020 - DC 7455/2020. Proc. 20.1.20.43.7 - Anulado a pedido do Diretor."/>
    <s v="Sim"/>
    <n v="0"/>
    <m/>
    <n v="0"/>
    <n v="0"/>
    <n v="1"/>
    <x v="0"/>
  </r>
  <r>
    <x v="21"/>
    <d v="2020-01-24T00:00:00"/>
    <n v="13324"/>
    <s v="DIR"/>
    <s v="Renata Cristian Mattar Bonato"/>
    <s v="Aquisição de teclado e mouse para uso imediato no CCIFUSP."/>
    <s v="Sim"/>
    <n v="403.9"/>
    <m/>
    <n v="403.9"/>
    <n v="0"/>
    <n v="1"/>
    <x v="0"/>
  </r>
  <r>
    <x v="21"/>
    <d v="2020-01-27T00:00:00"/>
    <n v="13318"/>
    <s v="AAA-CPG-I"/>
    <s v="(ECT) Empresa Brasileira de Correios e Telégrafos"/>
    <s v="Solicito envio via sedex de exemplar para banca aos Professores:- Prof. Dr. Ivanildo Amaro de Araújo, CEP: 22020010 - (Nº.Objeto:OD363308975br) Maurício Urban Kleinke, CEP:13.083.859 - (Nº.Objeto:OD363308989br)"/>
    <s v="Sim"/>
    <n v="40.35"/>
    <m/>
    <n v="40.35"/>
    <n v="0"/>
    <n v="1"/>
    <x v="0"/>
  </r>
  <r>
    <x v="21"/>
    <d v="2020-01-27T00:00:00"/>
    <n v="13354"/>
    <s v="DIR"/>
    <s v="Transposição interna"/>
    <s v="Transferência referente ao saldo do Exercício Anterior do Grupo Básico para os Recursos Docentes - Saldo recolhido em 2019 e que foi devolvido como USP Eficiente em 2020."/>
    <s v="Sim"/>
    <n v="89254.05"/>
    <m/>
    <n v="89254.05"/>
    <n v="0"/>
    <n v="1"/>
    <x v="0"/>
  </r>
  <r>
    <x v="21"/>
    <d v="2020-01-27T00:00:00"/>
    <n v="13355"/>
    <s v="DIR"/>
    <s v="Transposição interna"/>
    <s v="Créditos CPG - Divida/Proex 2019 - GC 3040"/>
    <s v="Sim"/>
    <n v="50000"/>
    <m/>
    <n v="50000"/>
    <n v="0"/>
    <n v="1"/>
    <x v="0"/>
  </r>
  <r>
    <x v="21"/>
    <d v="2020-01-27T00:00:00"/>
    <n v="13356"/>
    <s v="DIR"/>
    <s v="Instituto de Matemática e Estatística"/>
    <s v="Ref. serviços gráficos executados durante os meses de outubro, novembro e dezembro de 2019. Remanejamento N° 2020 50058908."/>
    <s v="Sim"/>
    <n v="14068.85"/>
    <m/>
    <n v="14068.85"/>
    <n v="0"/>
    <n v="1"/>
    <x v="0"/>
  </r>
  <r>
    <x v="21"/>
    <d v="2020-01-27T00:00:00"/>
    <n v="13358"/>
    <s v="DIR"/>
    <s v="Sabor da Vitória Com. Ind. de Alimentos e Eventos"/>
    <s v="NE.00299952/2020 - Ata Registro de Preços - Serviço de buffet - Semana de Recepção aos Calouros - RC 28010/2020 - DC 2607/2020 - Reserva 299820/2020 - Proc. 20.1.004.43.1"/>
    <s v="Sim"/>
    <n v="5200"/>
    <m/>
    <n v="5200"/>
    <n v="0"/>
    <n v="1"/>
    <x v="0"/>
  </r>
  <r>
    <x v="21"/>
    <d v="2020-01-27T00:00:00"/>
    <n v="13359"/>
    <s v="DIR"/>
    <s v="Crystal Viagens e Turismo Ltda"/>
    <s v="NE.00115789 Internacionais GO 13283 e NE.00115754 Nacionais GO 13282- &quot;Contrato de Agenciamento de Passagens Aéreas Internacionais - Exercício 2020&quot;."/>
    <s v="Sim"/>
    <n v="54271.56"/>
    <m/>
    <n v="54271.56"/>
    <n v="0"/>
    <n v="1"/>
    <x v="0"/>
  </r>
  <r>
    <x v="21"/>
    <d v="2020-01-28T00:00:00"/>
    <n v="13360"/>
    <s v="DIR"/>
    <s v="São Locação Venda de Máquinas de Café Limitada"/>
    <s v="Compra de 10 pacotes de café em grão, para máquina da Diretoria"/>
    <s v="Sim"/>
    <n v="320"/>
    <m/>
    <n v="320"/>
    <n v="0"/>
    <n v="1"/>
    <x v="0"/>
  </r>
  <r>
    <x v="21"/>
    <d v="2020-01-28T00:00:00"/>
    <n v="13361"/>
    <s v="ATF"/>
    <s v="Naypi Serviços de Despachos Ltda."/>
    <s v="Pagamento da despachante para renovação das licenças junto a polícia civil."/>
    <s v="Sim"/>
    <n v="800"/>
    <m/>
    <n v="800"/>
    <n v="0"/>
    <n v="1"/>
    <x v="0"/>
  </r>
  <r>
    <x v="21"/>
    <d v="2020-01-28T00:00:00"/>
    <n v="13362"/>
    <s v="ATA"/>
    <s v="Rafael Medeiros da Silva"/>
    <s v="Reembolso referente a compra de Cola PB-QLT-Poliuretano para o conserto do farol da Van - DJP:5640."/>
    <s v="Sim"/>
    <n v="29.88"/>
    <m/>
    <n v="29.88"/>
    <n v="0"/>
    <n v="1"/>
    <x v="0"/>
  </r>
  <r>
    <x v="21"/>
    <d v="2020-01-28T00:00:00"/>
    <n v="13363"/>
    <s v="ATA-LIMP"/>
    <s v="Chaveiro goiás"/>
    <s v="Adiantamento - aquisição de serviço de chaveiro para produção de cópia de chave para o setor de limpeza."/>
    <s v="Sim"/>
    <n v="48"/>
    <m/>
    <n v="48"/>
    <n v="0"/>
    <n v="1"/>
    <x v="0"/>
  </r>
  <r>
    <x v="21"/>
    <d v="2020-01-28T00:00:00"/>
    <n v="13366"/>
    <s v="ATF-CONV"/>
    <s v="Chaveiro goiás"/>
    <s v="Adiantamento - Aquisição de serviço de chaveiro para confecção de carimbos para a seção de conv~enios"/>
    <s v="Sim"/>
    <n v="20"/>
    <m/>
    <n v="20"/>
    <n v="0"/>
    <n v="1"/>
    <x v="0"/>
  </r>
  <r>
    <x v="21"/>
    <d v="2020-01-28T00:00:00"/>
    <n v="13367"/>
    <s v="AAA-CPG-I"/>
    <s v="Chaveiro goiás"/>
    <s v="Adiantamento - aquisição de serviço de confecção de carimbos para serem usados na CPGI."/>
    <s v="Sim"/>
    <n v="945"/>
    <m/>
    <n v="945"/>
    <n v="0"/>
    <n v="1"/>
    <x v="0"/>
  </r>
  <r>
    <x v="21"/>
    <d v="2020-01-28T00:00:00"/>
    <n v="13368"/>
    <s v="ATF"/>
    <s v="Chaveiro goiás"/>
    <s v="Adiantamento - aquisição de serviço de chaveiro para produção de cópiia de chave da copa da ATF para o funcionário Alexandre Negri."/>
    <s v="Sim"/>
    <n v="8"/>
    <m/>
    <n v="8"/>
    <n v="0"/>
    <n v="1"/>
    <x v="0"/>
  </r>
  <r>
    <x v="21"/>
    <d v="2020-01-29T00:00:00"/>
    <n v="13364"/>
    <s v="FGE"/>
    <s v="Mikiya Muramatsu"/>
    <s v="Gasto no 19º USP-Escola, Notas fiscais nº 21591 - Leroy Merlin e 8570 -BR5 Comercio de Alumínio Eireli Cursos : - Física Moderna para alunos do ensino fundamental - Física dos instrumentos musicais"/>
    <s v="Sim"/>
    <n v="326.58999999999997"/>
    <m/>
    <n v="326.58999999999997"/>
    <n v="0"/>
    <n v="1"/>
    <x v="0"/>
  </r>
  <r>
    <x v="21"/>
    <d v="2020-01-30T00:00:00"/>
    <n v="13313"/>
    <s v="AAA-CPG"/>
    <s v="(ECT) Empresa Brasileira de Correios e Telégrafos"/>
    <s v="Envio de uma correspondência via Sedex para: Djalma Rosa Mendes Jr. Universidade Federal Fluminense (CEP: 24210-346) - (Nº.Objeto:OD363307351br)"/>
    <s v="Sim"/>
    <n v="28.07"/>
    <m/>
    <n v="28.07"/>
    <n v="0"/>
    <n v="1"/>
    <x v="0"/>
  </r>
  <r>
    <x v="21"/>
    <d v="2020-01-30T00:00:00"/>
    <n v="13317"/>
    <s v="AAA-CPG"/>
    <s v="(ECT) Empresa Brasileira de Correios e Telégrafos"/>
    <s v="Envio de 2 correspondências via Sedex tradicional para a Alex Gomes - UFABC - Santo André/SP (CEP: 09210-580)- (Nº.Objeto:OD363307348br) José Roberto S.Nascimento - Universidade Federal da Paraíba/PB (CEP: 58051-090)- (Nº.Objeto:OD363307334br)"/>
    <s v="Sim"/>
    <n v="69.349999999999994"/>
    <m/>
    <n v="69.349999999999994"/>
    <n v="0"/>
    <n v="1"/>
    <x v="0"/>
  </r>
  <r>
    <x v="21"/>
    <d v="2020-01-31T00:00:00"/>
    <n v="13322"/>
    <s v="DIR"/>
    <s v="(ECT) Empresa Brasileira de Correios e Telégrafos"/>
    <s v="Correspondência via carta registrada com A/R,para RAS - Rua Rosa dos Ventos,159-Vila Nova Cachoeirinha -cep:02612-000-SP - (Nº.Objeto:JU460435495br)"/>
    <s v="Sim"/>
    <n v="12.75"/>
    <m/>
    <n v="12.75"/>
    <n v="0"/>
    <n v="1"/>
    <x v="0"/>
  </r>
  <r>
    <x v="21"/>
    <d v="2020-01-31T00:00:00"/>
    <n v="13323"/>
    <s v="DIR"/>
    <s v="(ECT) Empresa Brasileira de Correios e Telégrafos"/>
    <s v="Correspondência via carta registrada com A/R,para Igor Queiroz - rua Palmeira das Bermudas nº 737 - Jardim Ipê Cep-08161-160-SP - (Nº.Objeto:JU460435500br)"/>
    <s v="Sim"/>
    <n v="12.75"/>
    <m/>
    <n v="12.75"/>
    <n v="0"/>
    <n v="1"/>
    <x v="0"/>
  </r>
  <r>
    <x v="21"/>
    <d v="2020-01-31T00:00:00"/>
    <n v="13325"/>
    <s v="AAA-CPG-I"/>
    <s v="(ECT) Empresa Brasileira de Correios e Telégrafos"/>
    <s v="Envio via sedex de exemplar de defesa para os professores: - Stefannie de Sá Ibraim, Mariana - MG CEP: 35420-000 - (Nº.Objeto:OD363307325br) - Danusa Munford, S.André/SP CEP: 09210-580 - (Nº.Objeto:OD363307317br)"/>
    <s v="Sim"/>
    <n v="56.11"/>
    <m/>
    <n v="56.11"/>
    <n v="0"/>
    <n v="1"/>
    <x v="0"/>
  </r>
  <r>
    <x v="21"/>
    <d v="2020-02-03T00:00:00"/>
    <n v="13385"/>
    <s v="ATA-GRAF"/>
    <s v="Instituto de Matemática e Estatística"/>
    <s v="Ref. locação da máquina durante os meses de outubro, novembro e dezembro de 2019 - Remanejamento N° 2020 50087126"/>
    <s v="Sim"/>
    <n v="4539.6899999999996"/>
    <m/>
    <n v="4539.6899999999996"/>
    <n v="0"/>
    <n v="2"/>
    <x v="1"/>
  </r>
  <r>
    <x v="21"/>
    <d v="2020-02-04T00:00:00"/>
    <n v="13398"/>
    <s v="ATA-LIMP"/>
    <s v="Ana Karoline Ormeni Gaspar - ME"/>
    <s v="NEO 00372404, 003742412 e 00372420/2020 - Compra de materiais e utensílios de limpeza. RC 597355/2020 - DC 8095/2020. Proc. 2020.1.22.43.0"/>
    <s v="Sim"/>
    <n v="2042.28"/>
    <m/>
    <n v="2042.28"/>
    <n v="0"/>
    <n v="2"/>
    <x v="1"/>
  </r>
  <r>
    <x v="21"/>
    <d v="2020-02-04T00:00:00"/>
    <n v="13400"/>
    <s v="DIR-CPESQ"/>
    <s v="Amelia Aparecida Ferrari Genova"/>
    <s v="Compras de produtos (crachás e pastas) a serem utilizadas no Curso de Verão 2020."/>
    <s v="Sim"/>
    <n v="318.76"/>
    <m/>
    <n v="318.76"/>
    <n v="0"/>
    <n v="2"/>
    <x v="1"/>
  </r>
  <r>
    <x v="21"/>
    <d v="2020-02-05T00:00:00"/>
    <n v="13404"/>
    <s v="DIR"/>
    <s v="Transposição interna"/>
    <s v="Cobrir despesa de ajuda de custo a colaborador eventual GOs 13395, 13394, 13393 e 13392 - RD Curso de Verão GC 3083"/>
    <s v="Sim"/>
    <n v="1700"/>
    <m/>
    <n v="1700"/>
    <n v="0"/>
    <n v="2"/>
    <x v="1"/>
  </r>
  <r>
    <x v="21"/>
    <d v="2020-02-05T00:00:00"/>
    <n v="13410"/>
    <s v="FGE"/>
    <s v="Prof. Mikyia Muramatsu"/>
    <s v="Material adquirido para o Curso de Física Moderna para Ensino Fundamental - 19o. Encontro USP-Escola de 13 a 17 de janeiro de 2020."/>
    <s v="Sim"/>
    <n v="71.5"/>
    <m/>
    <n v="71.5"/>
    <n v="0"/>
    <n v="2"/>
    <x v="1"/>
  </r>
  <r>
    <x v="21"/>
    <d v="2020-02-05T00:00:00"/>
    <n v="13418"/>
    <s v="DIR-CCIF"/>
    <s v="Reitoria - Estagiários"/>
    <s v="Remanejamento N° 2020 50141147- Solicitação: 154/2020 Setor: Seção Técnica de Informática Solicitante: 3061449-1 Antonio Carlos Hernandes Valor da Bolsa: 682,49 Previsão Orçamentária: 8.189,88 + 3.168,00 (auxílio transporte) Duração: 12 meses Jornada: 20 Horas Doc. Mov. Verba: 202000400556 Processo: 19.1.164.43.7 Aluno: 9774240 - Bruno Prates Data de Cadastro: 19/02/2020 15:28"/>
    <s v="Sim"/>
    <n v="11357.88"/>
    <m/>
    <n v="11357.88"/>
    <n v="0"/>
    <n v="2"/>
    <x v="1"/>
  </r>
  <r>
    <x v="21"/>
    <d v="2020-02-05T00:00:00"/>
    <n v="13421"/>
    <s v="DIR"/>
    <s v="Reitoria"/>
    <s v="REMANEJAMENTO 50088386 / 2020 - Remanejamento referente à requisição de material 202000041319 - Bobina de papel para relógio de ponto"/>
    <s v="Sim"/>
    <n v="193.29"/>
    <m/>
    <n v="193.29"/>
    <n v="0"/>
    <n v="2"/>
    <x v="1"/>
  </r>
  <r>
    <x v="21"/>
    <d v="2020-02-05T00:00:00"/>
    <n v="13422"/>
    <s v="DIR"/>
    <s v="Reitoria"/>
    <s v="REMANEJAMENTO 50090526 / 2020 - Reembolso referente ao INSS recolhimento centralizado pelo Sistema de Pagamentos de Serviços, Prestador e Tomador - período outubro a dezembro/2019."/>
    <s v="Sim"/>
    <n v="418.5"/>
    <m/>
    <n v="418.5"/>
    <n v="0"/>
    <n v="2"/>
    <x v="1"/>
  </r>
  <r>
    <x v="21"/>
    <d v="2020-02-06T00:00:00"/>
    <n v="13371"/>
    <s v="AAA-CPG-I"/>
    <s v="(ECT) Empresa Brasileira de Correios e Telégrafos"/>
    <s v="Envio de exemplar de qualificação da aluna Giuliana via sedex para o Prof. Francisco Rômulo Monte Ferreira, CEP: 21.941.590 - (Nº.Objeto:OD363307731br)"/>
    <s v="Sim"/>
    <n v="28.07"/>
    <m/>
    <n v="28.07"/>
    <n v="0"/>
    <n v="2"/>
    <x v="1"/>
  </r>
  <r>
    <x v="21"/>
    <d v="2020-02-06T00:00:00"/>
    <n v="13425"/>
    <s v="DIR"/>
    <s v="Carlos Roberto Marques"/>
    <s v="Aquisição de materiais, para uso imediato (madeiras) para fechamento e ajustes de bancada, junto ao Laboratório de Demonstrações do IF."/>
    <s v="Sim"/>
    <n v="1875.3"/>
    <m/>
    <n v="1875.3"/>
    <n v="0"/>
    <n v="2"/>
    <x v="1"/>
  </r>
  <r>
    <x v="21"/>
    <d v="2020-02-06T00:00:00"/>
    <n v="13427"/>
    <s v="DIR"/>
    <s v="Reitoria - Estagiários"/>
    <s v="Solicitação: 158/2020 Setor: Física Matemática Solicitante: 73962-1 Elcio Abdalla Valor da Bolsa: 682,49 Previsão Orçamentária: 8.189,88 + 3.096,00 (auxílio transporte) Duração: 12 meses Jornada: 20 Horas Doc. Mov. Verba: Processo: Aluno: Data de Cadastro: 06/02/2020 15:27"/>
    <s v="Sim"/>
    <n v="11285.88"/>
    <m/>
    <n v="11285.88"/>
    <n v="0"/>
    <n v="2"/>
    <x v="1"/>
  </r>
  <r>
    <x v="21"/>
    <d v="2020-02-06T00:00:00"/>
    <n v="13428"/>
    <s v="DIR-SBI"/>
    <s v="Chaveiro Dinora"/>
    <s v="Adiantamento - Aquisição de serviço de confecção de carimbos para a Biblioteca."/>
    <s v="Sim"/>
    <n v="176"/>
    <m/>
    <n v="176"/>
    <n v="0"/>
    <n v="2"/>
    <x v="1"/>
  </r>
  <r>
    <x v="21"/>
    <d v="2020-02-07T00:00:00"/>
    <n v="13408"/>
    <s v="AAA-CPG-I"/>
    <s v="(ECT) Empresa Brasileira de Correios e Telégrafos"/>
    <s v="Envio de sedex para Prof. Sérgio Henrique Bezerra de Sousa Leal UFABC - CEP: 09210-580 - (Nº.Objeto:OD701440422br)"/>
    <s v="Sim"/>
    <n v="9.2899999999999991"/>
    <m/>
    <n v="9.2899999999999991"/>
    <n v="0"/>
    <n v="2"/>
    <x v="1"/>
  </r>
  <r>
    <x v="21"/>
    <d v="2020-02-07T00:00:00"/>
    <n v="13423"/>
    <s v="ATF"/>
    <s v="(ECT) Empresa Brasileira de Correios e Telégrafos"/>
    <s v="Envio de Sedex 10 com AR para NÁDIA ELAINE PEREIRA Caixa postal 13504 CEP 03331-970 São Paulo - SP - (Nº.Objeto:SX177311395br) Documentos para despachante"/>
    <s v="Sim"/>
    <n v="34.450000000000003"/>
    <m/>
    <n v="34.450000000000003"/>
    <n v="0"/>
    <n v="2"/>
    <x v="1"/>
  </r>
  <r>
    <x v="21"/>
    <d v="2020-02-07T00:00:00"/>
    <n v="13424"/>
    <s v="AAA-CPG"/>
    <s v="(ECT) Empresa Brasileira de Correios e Telégrafos"/>
    <s v="Envio de 2 correspondências, via SEDEX Convencional, aos profs. Dmitry Vasilevich (Santo Andre/SP, 09210-580)- (Nº.Objeto:OD701440396br) Valdecir Marvulle (Santo Andre/SP, 09210-580)- (Nº.Objeto:OD701440405br) Motivo: Envio de exemplar impresso da dissertação aos membros titulares da banca de defesa."/>
    <s v="Sim"/>
    <n v="19.7"/>
    <m/>
    <n v="19.7"/>
    <n v="0"/>
    <n v="2"/>
    <x v="1"/>
  </r>
  <r>
    <x v="21"/>
    <d v="2020-02-07T00:00:00"/>
    <n v="13433"/>
    <s v="DIR-NITRO"/>
    <s v="White Martins Gases Industriais Ltda"/>
    <s v="Locação de Tanques e aquisição de Nitrogênio Líquido - Processo: 20.1.71.43.0 - NE 82481/20 e NE 82490/20 - ANULAÇÃO FIM DE EXERCÍCIO - R$ 87,34"/>
    <s v="Sim"/>
    <n v="26443.93"/>
    <m/>
    <n v="26443.93"/>
    <n v="0"/>
    <n v="2"/>
    <x v="1"/>
  </r>
  <r>
    <x v="21"/>
    <d v="2020-02-10T00:00:00"/>
    <n v="13434"/>
    <s v="DIR"/>
    <s v="Monitores Bolsistas"/>
    <s v="Folha de pagamento referente a Monitores Bolsistas Exercício 2020 - NE 123021 /2020 - Processo: 20.1.10.43.1"/>
    <s v="Sim"/>
    <n v="496026.77"/>
    <m/>
    <n v="496026.77"/>
    <n v="0"/>
    <n v="2"/>
    <x v="1"/>
  </r>
  <r>
    <x v="21"/>
    <d v="2020-02-11T00:00:00"/>
    <n v="13437"/>
    <s v="DIR"/>
    <s v="Reitoria - Estagiários"/>
    <s v="Solicitação: 204/2020 - Remanejamento N° 2020 50309781 - Setor: Física Experimental Solicitante: 3560046-1 Andre Machado Rodrigues Valor da Bolsa: 682,49 Previsão Orçamentária: 8.189,88 + 3.168,00 (auxílio transporte) Duração: 12 meses Jornada: 20 Horas Doc. Mov. Verba: 202000489085 Processo: 20.1.178.43.0 Aluno: 9318758 - Claikson Benedito"/>
    <s v="Sim"/>
    <n v="11285.88"/>
    <m/>
    <n v="11285.88"/>
    <n v="0"/>
    <n v="2"/>
    <x v="1"/>
  </r>
  <r>
    <x v="21"/>
    <d v="2020-02-11T00:00:00"/>
    <n v="13438"/>
    <s v="DIR"/>
    <s v="Tatiana Werner - EPP"/>
    <s v="NE 489565/2020 - Compra &amp; confecção de camisetas comemorativas: Recepção de calouros e celebração IFUSP 50 ANOS. RC 23388/2020 - DC 10910/2020 - Reserva 488062/2020 - Proc. 20.1.31.43.9"/>
    <s v="Sim"/>
    <n v="5980"/>
    <m/>
    <n v="5980"/>
    <n v="0"/>
    <n v="2"/>
    <x v="1"/>
  </r>
  <r>
    <x v="21"/>
    <d v="2020-02-11T00:00:00"/>
    <n v="13439"/>
    <s v="DIR"/>
    <s v="R SIGNS Impressões Digitais Eireli"/>
    <s v="NE 489719/2020 - Confecção e instalação do Mural Adesivo IFUSP. Evento &quot;50 anos IFUSP&quot;. RC 66486/2020 - DC22713 - Reserva 488160/2020 - Proc. 20.1.73.43.3"/>
    <s v="Sim"/>
    <n v="2265"/>
    <m/>
    <n v="2265"/>
    <n v="0"/>
    <n v="2"/>
    <x v="1"/>
  </r>
  <r>
    <x v="21"/>
    <d v="2020-02-12T00:00:00"/>
    <n v="13443"/>
    <s v="ATA-VEICULO"/>
    <s v="Rafael Medeiros da Silva"/>
    <s v="Pagamento do Seguro DPVAT 2020 DOS SEGUINTES CARROS OFICIAIS: UF da Placa Placa Veículo Exercício Renavam Categoria Veículo Marca/Modelo Data Vencimento desejada SP EEF-8005 2020 184060460 01 VW-GOL 15/2/2020 SP EEF-9004 2020 270244824 01 VW-PARATI 15/2/2020 SP EEF-3918 2020 193494558 01 CHEVROLET-ASTRA 15/2/2020 SP DJP-5640 2020 914322710 04 RENAULT-MASTER 15/2/2020 SP DJP-0094 2020 123750296 10 FORD-F350 15/2/2020"/>
    <s v="Sim"/>
    <n v="29.47"/>
    <m/>
    <n v="29.47"/>
    <n v="0"/>
    <n v="2"/>
    <x v="1"/>
  </r>
  <r>
    <x v="21"/>
    <d v="2020-02-12T00:00:00"/>
    <n v="13444"/>
    <s v="FGE"/>
    <s v="Prof. Mikiya Muramatsu"/>
    <s v="Conjunto de lentes para a construção de luneta para a Semana do Calouro."/>
    <s v="Sim"/>
    <n v="600"/>
    <m/>
    <n v="600"/>
    <n v="0"/>
    <n v="2"/>
    <x v="1"/>
  </r>
  <r>
    <x v="21"/>
    <d v="2020-02-12T00:00:00"/>
    <n v="13442"/>
    <s v="DIR"/>
    <s v="Manfredo Harri Tabacniks"/>
    <s v="Pgto Diária N° 202000011 - Destino: São Carlos/SP-Brasil - Convênio: 0 - Saida Prevista: 19/02/2020 - 06:00 Término Prevista: 19/02/2020 - 20:00 Diárias Nacionais: Completas: 0 - Simples: 1 - Finalidade da Diária: Reunião com o Prof. Dr. Vanderlei Bagnato, Diretor do IFSC, para tratar de Gestão do IFSC, visitar a Unidade, conhecer alguns procedimentos administrativos (falar com pessoal técnico administrativo, se necessário). Visitar salas de aulas, laboratório didático, biblioteca. Na CG particularmente, conhecer os cursos de graduação do IFSC."/>
    <s v="Sim"/>
    <n v="209.84"/>
    <m/>
    <n v="209.84"/>
    <n v="0"/>
    <n v="2"/>
    <x v="1"/>
  </r>
  <r>
    <x v="21"/>
    <d v="2020-02-13T00:00:00"/>
    <n v="13456"/>
    <s v="DIR-CCEX"/>
    <s v="Almoxarifado"/>
    <s v="Requisição de Almoxarifado"/>
    <s v="Sim"/>
    <n v="44.26"/>
    <m/>
    <n v="44.26"/>
    <n v="0"/>
    <n v="2"/>
    <x v="1"/>
  </r>
  <r>
    <x v="21"/>
    <d v="2020-02-13T00:00:00"/>
    <n v="13459"/>
    <s v="DIR-CCEX"/>
    <s v="Almoxarifado"/>
    <s v="Requisição de Almoxarifado"/>
    <s v="Sim"/>
    <n v="55.31"/>
    <m/>
    <n v="55.31"/>
    <n v="0"/>
    <n v="2"/>
    <x v="1"/>
  </r>
  <r>
    <x v="21"/>
    <d v="2020-02-13T00:00:00"/>
    <n v="13488"/>
    <s v="ATA"/>
    <s v="Lavanderia Butantã Express"/>
    <s v="Serviço de lavagem de cadeiras de auditório (patrimônio em anexo), carpetes e cortinas dos Auditórios Norte e Novo I do Prédio Principal do Instituto de Física. Serviço solicitado em caráter emergencial, tendo em vista as fortes chuvas que aconteceram nos meses de janeiro e fevereiro, que culminaram em infiltrações com consequente aparecimento de mofo e forte odor. Soma-se, ainda, o fato do início do período letivo ser na semana seguinte, dia 17/02/2020."/>
    <s v="Sim"/>
    <n v="5274"/>
    <m/>
    <n v="5274"/>
    <n v="0"/>
    <n v="2"/>
    <x v="1"/>
  </r>
  <r>
    <x v="21"/>
    <d v="2020-02-13T00:00:00"/>
    <n v="13446"/>
    <s v="ATA-LIMP"/>
    <s v="Almoxarifado"/>
    <s v="Requisição de Almoxarifado"/>
    <s v="Sim"/>
    <n v="1309.4100000000001"/>
    <m/>
    <n v="1309.4100000000001"/>
    <n v="0"/>
    <n v="2"/>
    <x v="1"/>
  </r>
  <r>
    <x v="21"/>
    <d v="2020-02-13T00:00:00"/>
    <n v="13447"/>
    <s v="ATA-LIMP"/>
    <s v="Almoxarifado"/>
    <s v="Requisição de Almoxarifado"/>
    <s v="Sim"/>
    <n v="742.41"/>
    <m/>
    <n v="742.41"/>
    <n v="0"/>
    <n v="2"/>
    <x v="1"/>
  </r>
  <r>
    <x v="21"/>
    <d v="2020-02-13T00:00:00"/>
    <n v="13449"/>
    <s v="ATA-LIMP"/>
    <s v="Almoxarifado"/>
    <s v="Requisição de Almoxarifado"/>
    <s v="Sim"/>
    <n v="1643.99"/>
    <m/>
    <n v="1643.99"/>
    <n v="0"/>
    <n v="2"/>
    <x v="1"/>
  </r>
  <r>
    <x v="21"/>
    <d v="2020-02-13T00:00:00"/>
    <n v="13450"/>
    <s v="ATA-LIMP"/>
    <s v="Almoxarifado"/>
    <s v="Requisição de Almoxarifado"/>
    <s v="Sim"/>
    <n v="62.2"/>
    <m/>
    <n v="62.2"/>
    <n v="0"/>
    <n v="2"/>
    <x v="1"/>
  </r>
  <r>
    <x v="21"/>
    <d v="2020-02-13T00:00:00"/>
    <n v="13451"/>
    <s v="ATA"/>
    <s v="Almoxarifado"/>
    <s v="Requisição de Almoxarifado"/>
    <s v="Sim"/>
    <n v="261.14999999999998"/>
    <m/>
    <n v="261.14999999999998"/>
    <n v="0"/>
    <n v="2"/>
    <x v="1"/>
  </r>
  <r>
    <x v="21"/>
    <d v="2020-02-13T00:00:00"/>
    <n v="13452"/>
    <s v="ATA-LIMP"/>
    <s v="Almoxarifado"/>
    <s v="Requisição de Almoxarifado"/>
    <s v="Sim"/>
    <n v="93.34"/>
    <m/>
    <n v="93.34"/>
    <n v="0"/>
    <n v="2"/>
    <x v="1"/>
  </r>
  <r>
    <x v="21"/>
    <d v="2020-02-13T00:00:00"/>
    <n v="13453"/>
    <s v="ATO-MP"/>
    <s v="Almoxarifado"/>
    <s v="Requisição de Almoxarifado"/>
    <s v="Sim"/>
    <n v="127.56"/>
    <m/>
    <n v="127.56"/>
    <n v="0"/>
    <n v="2"/>
    <x v="1"/>
  </r>
  <r>
    <x v="21"/>
    <d v="2020-02-13T00:00:00"/>
    <n v="13454"/>
    <s v="ATA-LIMP"/>
    <s v="Almoxarifado"/>
    <s v="Requisição de Almoxarifado"/>
    <s v="Sim"/>
    <n v="1355.42"/>
    <m/>
    <n v="1355.42"/>
    <n v="0"/>
    <n v="2"/>
    <x v="1"/>
  </r>
  <r>
    <x v="21"/>
    <d v="2020-02-13T00:00:00"/>
    <n v="13455"/>
    <s v="ATF-ALMOX"/>
    <s v="Almoxarifado"/>
    <s v="Requisição de Almoxarifado"/>
    <s v="Sim"/>
    <n v="456.29"/>
    <m/>
    <n v="456.29"/>
    <n v="0"/>
    <n v="2"/>
    <x v="1"/>
  </r>
  <r>
    <x v="21"/>
    <d v="2020-02-13T00:00:00"/>
    <n v="13457"/>
    <s v="ATF-ALMOX"/>
    <s v="Almoxarifado"/>
    <s v="Requisição de Almoxarifado"/>
    <s v="Sim"/>
    <n v="485.13"/>
    <m/>
    <n v="485.13"/>
    <n v="0"/>
    <n v="2"/>
    <x v="1"/>
  </r>
  <r>
    <x v="21"/>
    <d v="2020-02-13T00:00:00"/>
    <n v="13458"/>
    <s v="DIR-CCIF"/>
    <s v="Almoxarifado"/>
    <s v="Requisição de Almoxarifado"/>
    <s v="Sim"/>
    <n v="30.99"/>
    <m/>
    <n v="30.99"/>
    <n v="0"/>
    <n v="2"/>
    <x v="1"/>
  </r>
  <r>
    <x v="21"/>
    <d v="2020-02-13T00:00:00"/>
    <n v="13461"/>
    <s v="DIR"/>
    <s v="Almoxarifado"/>
    <s v="Requisição de Almoxarifado"/>
    <s v="Sim"/>
    <n v="16.71"/>
    <m/>
    <n v="16.71"/>
    <n v="0"/>
    <n v="2"/>
    <x v="1"/>
  </r>
  <r>
    <x v="21"/>
    <d v="2020-02-13T00:00:00"/>
    <n v="13463"/>
    <s v="DIR"/>
    <s v="Almoxarifado"/>
    <s v="Requisição de Almoxarifado"/>
    <s v="Sim"/>
    <n v="45"/>
    <m/>
    <n v="45"/>
    <n v="0"/>
    <n v="2"/>
    <x v="1"/>
  </r>
  <r>
    <x v="21"/>
    <d v="2020-02-13T00:00:00"/>
    <n v="13465"/>
    <s v="AAA-SAL"/>
    <s v="Almoxarifado"/>
    <s v="Requisição de Almoxarifado"/>
    <s v="Sim"/>
    <n v="128.97999999999999"/>
    <m/>
    <n v="128.97999999999999"/>
    <n v="0"/>
    <n v="2"/>
    <x v="1"/>
  </r>
  <r>
    <x v="21"/>
    <d v="2020-02-13T00:00:00"/>
    <n v="13466"/>
    <s v="DIR"/>
    <s v="Gustavo Alberto Burdman"/>
    <s v="Pgto Diária N° 202000013 - Destino: São Carlos/SP-Brasil - Convênio: 0 - Saida Prevista: 19/02/2020 - 06:00 Término Prevista: 19/02/2020 - 22:00 Diárias Nacionais: Completas: 0 - Simples: 1 - Finalidade da Diária: Visita ao Instituto de Física de São Carlos na qualidade de Vice-Diretor do IFUSP."/>
    <s v="Sim"/>
    <n v="165.66"/>
    <m/>
    <n v="165.66"/>
    <n v="0"/>
    <n v="2"/>
    <x v="1"/>
  </r>
  <r>
    <x v="21"/>
    <d v="2020-02-13T00:00:00"/>
    <n v="13467"/>
    <s v="DIR-SBI"/>
    <s v="Almoxarifado"/>
    <s v="Requisição de Almoxarifado"/>
    <s v="Sim"/>
    <n v="599.63"/>
    <m/>
    <n v="599.63"/>
    <n v="0"/>
    <n v="2"/>
    <x v="1"/>
  </r>
  <r>
    <x v="21"/>
    <d v="2020-02-13T00:00:00"/>
    <n v="13468"/>
    <s v="FMA"/>
    <s v="Almoxarifado"/>
    <s v="Requisição de Almoxarifado"/>
    <s v="Sim"/>
    <n v="702.37"/>
    <m/>
    <n v="702.37"/>
    <n v="0"/>
    <n v="2"/>
    <x v="1"/>
  </r>
  <r>
    <x v="21"/>
    <d v="2020-02-13T00:00:00"/>
    <n v="13469"/>
    <s v="ATA"/>
    <s v="Almoxarifado"/>
    <s v="Requisição de Almoxarifado"/>
    <s v="Sim"/>
    <n v="261.14999999999998"/>
    <m/>
    <n v="261.14999999999998"/>
    <n v="0"/>
    <n v="2"/>
    <x v="1"/>
  </r>
  <r>
    <x v="21"/>
    <d v="2020-02-13T00:00:00"/>
    <n v="13470"/>
    <s v="ATA"/>
    <s v="Almoxarifado"/>
    <s v="Requisição de Almoxarifado"/>
    <s v="Sim"/>
    <n v="5.88"/>
    <m/>
    <n v="5.88"/>
    <n v="0"/>
    <n v="2"/>
    <x v="1"/>
  </r>
  <r>
    <x v="21"/>
    <d v="2020-02-13T00:00:00"/>
    <n v="13471"/>
    <s v="ATA-SV"/>
    <s v="Almoxarifado"/>
    <s v="Requisição de Almoxarifado"/>
    <s v="Sim"/>
    <n v="96.76"/>
    <m/>
    <n v="96.76"/>
    <n v="0"/>
    <n v="2"/>
    <x v="1"/>
  </r>
  <r>
    <x v="21"/>
    <d v="2020-02-13T00:00:00"/>
    <n v="13473"/>
    <s v="DIR-LDID"/>
    <s v="Almoxarifado"/>
    <s v="Requisição de Almoxarifado"/>
    <s v="Sim"/>
    <n v="424.56"/>
    <m/>
    <n v="424.56"/>
    <n v="0"/>
    <n v="2"/>
    <x v="1"/>
  </r>
  <r>
    <x v="21"/>
    <d v="2020-02-13T00:00:00"/>
    <n v="13474"/>
    <s v="AAA"/>
    <s v="Almoxarifado"/>
    <s v="Requisição de Almoxarifado"/>
    <s v="Sim"/>
    <n v="204.01"/>
    <m/>
    <n v="204.01"/>
    <n v="0"/>
    <n v="2"/>
    <x v="1"/>
  </r>
  <r>
    <x v="21"/>
    <d v="2020-02-13T00:00:00"/>
    <n v="13477"/>
    <s v="AAA-CPG-I"/>
    <s v="Almoxarifado"/>
    <s v="Requisição de Almoxarifado"/>
    <s v="Sim"/>
    <n v="115.82"/>
    <m/>
    <n v="115.82"/>
    <n v="0"/>
    <n v="2"/>
    <x v="1"/>
  </r>
  <r>
    <x v="21"/>
    <d v="2020-02-13T00:00:00"/>
    <n v="13486"/>
    <s v="ATA-LIMP"/>
    <s v="Almoxarifado"/>
    <s v="Requisição de Almoxarifado"/>
    <s v="Sim"/>
    <n v="1332.37"/>
    <m/>
    <n v="1332.37"/>
    <n v="0"/>
    <n v="2"/>
    <x v="1"/>
  </r>
  <r>
    <x v="21"/>
    <d v="2020-02-13T00:00:00"/>
    <n v="13487"/>
    <s v="ATA"/>
    <s v="Almoxarifado"/>
    <s v="Requisição de Almoxarifado"/>
    <s v="Sim"/>
    <n v="15.19"/>
    <m/>
    <n v="15.19"/>
    <n v="0"/>
    <n v="2"/>
    <x v="1"/>
  </r>
  <r>
    <x v="21"/>
    <d v="2020-02-13T00:00:00"/>
    <n v="13493"/>
    <s v="DIR"/>
    <s v="Naty Flex Comércio de Móveis p/ Escrit. Ltda - ME"/>
    <s v="NE.00514900 - aquisição de armários para acervo do Prof. Ivã Gurgel - RC 38130 - DC 22322."/>
    <s v="Sim"/>
    <n v="5890"/>
    <m/>
    <n v="5890"/>
    <n v="0"/>
    <n v="2"/>
    <x v="1"/>
  </r>
  <r>
    <x v="21"/>
    <d v="2020-02-14T00:00:00"/>
    <n v="13498"/>
    <s v="ATA-GRAF"/>
    <s v="Instituto de Matemática e Estatística"/>
    <s v="Referente a serviços gráficos executados durante o mês de janeiro de 2020 - Remanejamento N° 2020 50118145."/>
    <s v="Sim"/>
    <n v="2522.6799999999998"/>
    <m/>
    <n v="2522.6799999999998"/>
    <n v="0"/>
    <n v="2"/>
    <x v="1"/>
  </r>
  <r>
    <x v="21"/>
    <d v="2020-02-17T00:00:00"/>
    <n v="13499"/>
    <s v="DIR"/>
    <s v="David Bärg Filho"/>
    <s v="Aquisição emergencial de cabo e conversor HDMI, para ser instalado no Auditório Abraão de Moraes, para que o mesmo volte a ser utilizado em aulas."/>
    <s v="Sim"/>
    <n v="1246"/>
    <m/>
    <n v="1246"/>
    <n v="0"/>
    <n v="2"/>
    <x v="1"/>
  </r>
  <r>
    <x v="21"/>
    <d v="2020-02-18T00:00:00"/>
    <n v="13430"/>
    <s v="ATA-SV"/>
    <s v="ZEUSTEC COMERCIO E ASSISTÊNCIA TÉCNICA LTDA ME"/>
    <s v="Conserto e manutenção do motor da cancela do Estacionamento do Edifício Mário Schenberg. Nº Patrimônio 043-008.611"/>
    <s v="Sim"/>
    <n v="650"/>
    <m/>
    <n v="650"/>
    <n v="0"/>
    <n v="2"/>
    <x v="1"/>
  </r>
  <r>
    <x v="21"/>
    <d v="2020-02-18T00:00:00"/>
    <n v="13507"/>
    <s v="ATF-ALMOX"/>
    <s v="São Jeronimo Distribuidora de Alimentos Eireli"/>
    <s v="NEE 544477/2020 - Compra de garrafas de água mineral. RC 75612/2020 - DC 24856/2020 - Reserva 544167/2020. Proc. 20.1.80.43.0"/>
    <s v="Sim"/>
    <n v="932.9"/>
    <m/>
    <n v="932.9"/>
    <n v="0"/>
    <n v="2"/>
    <x v="1"/>
  </r>
  <r>
    <x v="21"/>
    <d v="2020-02-18T00:00:00"/>
    <n v="13510"/>
    <s v="ATA-VEICULO"/>
    <s v="Rafael Medeiros da Silva"/>
    <s v="Pgto Diária N° 202000022 - Destino: São Carlos/SP-Brasil - Convênio: 0 - Saida Prevista: 13/02/2020 - 09:30 Término Prevista: 13/02/2020 - 18:00 Diárias Nacionais: Completas: 0 - Simples: 1 - Finalidade da Diária: Transporte de equipamento para manutenção, na empresa Quantum Tech em São Carlos -SP."/>
    <s v="Sim"/>
    <n v="110.44"/>
    <m/>
    <n v="110.44"/>
    <n v="0"/>
    <n v="2"/>
    <x v="1"/>
  </r>
  <r>
    <x v="21"/>
    <d v="2020-02-19T00:00:00"/>
    <n v="13514"/>
    <s v="ATF-ALMOX"/>
    <s v="M.F. Comércio, Gerenciamento e Serviços EIRELI"/>
    <s v="NE.01116134 - Pregão - compra de pedras sanitárias - RC 80730 - DC 29955."/>
    <s v="Sim"/>
    <n v="4377.6000000000004"/>
    <m/>
    <n v="4377.6000000000004"/>
    <n v="0"/>
    <n v="2"/>
    <x v="1"/>
  </r>
  <r>
    <x v="21"/>
    <d v="2020-02-20T00:00:00"/>
    <n v="13432"/>
    <s v="AAA-CPG"/>
    <s v="(ECT) Empresa Brasileira de Correios e Telégrafos"/>
    <s v="Envio de 01 (uma) correspondência, via SEDEX Convencional, ao Prof. Djalma Rosa Mendes Junior (Niterói/RJ, 24241-080) - (Nº.Objeto:OD701953603br) Motivo: envio de exemplar para membro titular da banca."/>
    <s v="Sim"/>
    <n v="28.07"/>
    <m/>
    <n v="28.07"/>
    <n v="0"/>
    <n v="2"/>
    <x v="1"/>
  </r>
  <r>
    <x v="21"/>
    <d v="2020-02-20T00:00:00"/>
    <n v="13436"/>
    <s v="FAP"/>
    <s v="(ECT) Empresa Brasileira de Correios e Telégrafos"/>
    <s v="Envio de uma Antena GPS para manutenção do site de pesquisas do IFUSP em Cuiabá. Destinatário Prof. José de Souza Nogueira (Prof. Paraná) Programa de Pós-Graduação em Física Ambiental - Instituto Física Universidade Federal de Mato Grosso/UFMT Av. Fernando Corrêa, 2367, Bloco Física Ambiental, Bairro Boa Esperança CEP: 78060-900 - Cuiabá – Mato Grosso - (Nº.Objeto:OD701446181br)"/>
    <s v="Sim"/>
    <n v="37.72"/>
    <m/>
    <n v="37.72"/>
    <n v="0"/>
    <n v="2"/>
    <x v="1"/>
  </r>
  <r>
    <x v="21"/>
    <d v="2020-02-20T00:00:00"/>
    <n v="13441"/>
    <s v="AAA"/>
    <s v="(ECT) Empresa Brasileira de Correios e Telégrafos"/>
    <s v="EMS para Universität Duisburg-Essen, Alemanha - envio de minutas de convênio para assinatura - (Nº.Objeto:EB127044436br)"/>
    <s v="Sim"/>
    <n v="200.7"/>
    <m/>
    <n v="200.7"/>
    <n v="0"/>
    <n v="2"/>
    <x v="1"/>
  </r>
  <r>
    <x v="21"/>
    <d v="2020-02-20T00:00:00"/>
    <n v="13445"/>
    <s v="FAP"/>
    <s v="(ECT) Empresa Brasileira de Correios e Telégrafos"/>
    <s v="Envio de Amostras de coleta de ar atmosférico para: Prof. Gilberto Fillmann/Amaro Universidade Federal do Rio Grande Lab. de Microcontaminantes Orgânicos e Ecotoxicologia Aquática (CONECO) Av. Itália km 8 - Carreiros Rio Grande - RS CEP:96203-900 - (Nº.Objeto:DV776998020br)"/>
    <s v="Sim"/>
    <n v="67.37"/>
    <m/>
    <n v="67.37"/>
    <n v="0"/>
    <n v="2"/>
    <x v="1"/>
  </r>
  <r>
    <x v="21"/>
    <d v="2020-02-20T00:00:00"/>
    <n v="13494"/>
    <s v="AAA-CPG-I"/>
    <s v="(ECT) Empresa Brasileira de Correios e Telégrafos"/>
    <s v="Envio de exemplar de qualificação via Sedex para: - Profa. Renata de Paula Orofino, CEP: 09210-580 - (Nº.Objeto:DV777001165br) - Prof. João Rodrigo Santos da Silva,CEP: 09210-580 - (Nº.Objeto:DV777001179br)"/>
    <s v="Sim"/>
    <n v="19.7"/>
    <m/>
    <n v="19.7"/>
    <n v="0"/>
    <n v="2"/>
    <x v="1"/>
  </r>
  <r>
    <x v="21"/>
    <d v="2020-02-20T00:00:00"/>
    <n v="13513"/>
    <s v="AAA-CPG"/>
    <s v="(ECT) Empresa Brasileira de Correios e Telégrafos"/>
    <s v="Envio de 02 correspondências (via SEDEX Convencional) aos Profs. Nadja Simão magalhães (Diadema/SP, 09913-030) - (Nº.OBJETO:OD666964085BR) Alioscka Augusto Sousa (São Paulo/SP, 04044-020 - (Nº.OBJETO:OD666964077BR) Encaminhando exemplares impressos aos membros titulares da banca de defesa."/>
    <s v="Sim"/>
    <n v="20.82"/>
    <m/>
    <n v="20.82"/>
    <n v="0"/>
    <n v="2"/>
    <x v="1"/>
  </r>
  <r>
    <x v="21"/>
    <d v="2020-02-20T00:00:00"/>
    <n v="13520"/>
    <s v="DIR"/>
    <s v="Joao Carlos Barbosa dos Santos - ME"/>
    <s v="Conserto emergencial do cofre da seção de convênios - Patrimônio Nº 043.021232"/>
    <s v="Sim"/>
    <n v="280"/>
    <m/>
    <n v="280"/>
    <n v="0"/>
    <n v="2"/>
    <x v="1"/>
  </r>
  <r>
    <x v="21"/>
    <d v="2020-02-21T00:00:00"/>
    <n v="13528"/>
    <s v="DIR"/>
    <s v="Sabor da Vitória Comércio e Indústria de Alimentos"/>
    <s v="Ata Registro de preço - Fornecimento de alimentação preparada (Buffet) - RC 92355 - DC 32034. Nota de Empenho cancelada, devido a não realização do evento (Covid-19)"/>
    <s v="Sim"/>
    <n v="0"/>
    <m/>
    <n v="0"/>
    <n v="0"/>
    <n v="2"/>
    <x v="1"/>
  </r>
  <r>
    <x v="21"/>
    <d v="2020-02-21T00:00:00"/>
    <n v="13532"/>
    <s v="DIR"/>
    <s v="Transposição Interna"/>
    <s v="pagamento de contrato de passagem aérea - Prof. Ivanildo A. Araujo - RC 86614 - Ajuste da GC 3107."/>
    <s v="Sim"/>
    <n v="919.98"/>
    <m/>
    <n v="919.98"/>
    <n v="0"/>
    <n v="2"/>
    <x v="1"/>
  </r>
  <r>
    <x v="21"/>
    <d v="2020-02-21T00:00:00"/>
    <n v="13534"/>
    <s v="DIR"/>
    <s v="Despesa Tesouraria"/>
    <s v="Referente as GOs 13285, 13249 e 13490 do Processo: 20.1.3.43.5 da Tesouraria - Contrapartida GC 3108"/>
    <s v="Sim"/>
    <n v="4918.25"/>
    <m/>
    <n v="4918.25"/>
    <n v="0"/>
    <n v="2"/>
    <x v="1"/>
  </r>
  <r>
    <x v="21"/>
    <d v="2020-02-21T00:00:00"/>
    <n v="13529"/>
    <s v="DIR"/>
    <s v="Rafael Medeiros da Silva"/>
    <s v="Pgto Diária N° 202000020 - Destino: São Carlos/SP-Brasil - Convênio: 0 - Saída Prevista: 19/02/2020 - 06:00 Término Prevista: 19/02/2020 - 18:00 Diárias Nacionais: Completas: 0 - Simples: 1 - Finalidade da Diária: Conduzir o diretor e o vice do IFUSP para IF-São Carlos."/>
    <s v="Sim"/>
    <n v="110.44"/>
    <m/>
    <n v="110.44"/>
    <n v="0"/>
    <n v="2"/>
    <x v="1"/>
  </r>
  <r>
    <x v="21"/>
    <d v="2020-02-28T00:00:00"/>
    <n v="13515"/>
    <s v="AAA-CPG-I"/>
    <s v="(ECT) Empresa Brasileira de Correios e Telégrafos"/>
    <s v="Envio de duas correspondências com A/R para Instituto de Educação Carandá - CEP 040020-060 - (Nº.Objeto:JU120031486br) Fundação Polisaber CEP 03309-060 - (Nº.Objeto:JU120031490br)"/>
    <s v="Sim"/>
    <n v="34.15"/>
    <m/>
    <n v="34.15"/>
    <n v="0"/>
    <n v="2"/>
    <x v="1"/>
  </r>
  <r>
    <x v="21"/>
    <d v="2020-02-28T00:00:00"/>
    <n v="13524"/>
    <s v="AAA-CPG"/>
    <s v="(ECT) Empresa Brasileira de Correios e Telégrafos"/>
    <s v="Encaminho 08 (oito) correspondências via SEDEX Convencional: - Prof. Diogo Rodrigues Boito (São Carlos/SP, 13566-590) - (Nº.Objeto:OD352933099br) - Guilherme Matos Sipahi (São Carlos/SP, 13566-590)- (Nº.Objeto:OD352933108br) - Alberto Correa dos Reis (Rio de Janeiro/RJ, 22290-180)- (Nº.Objeto:OD352933125br) - Gerson Ferreira (Uberlândia/MG, 38408-100)- (Nº.Objeto:OD352933139br) - Luis Fernando Mercier Franco (Campinas/SP, 13025-152)- (Nº.Objeto:OD352933085br) - Patricia Soares Santiago (Registro/SP, 11900-000)- (Nº.Objeto:OD352933111br) - Dmitry Melnikov (Natal/RN, 59092-500)- (Nº.Objeto:OD352933142br) - Horatiu S. Nastase (São Paulo/SP, 01140-070)- (Nº.Objeto:OD352933071br) Enviando exemplares impressos aos membros titulares das bancas de defesa."/>
    <s v="Sim"/>
    <n v="205.06"/>
    <m/>
    <n v="205.06"/>
    <n v="0"/>
    <n v="2"/>
    <x v="1"/>
  </r>
  <r>
    <x v="21"/>
    <d v="2020-02-28T00:00:00"/>
    <n v="13549"/>
    <s v="ATA"/>
    <s v="A2G Comercial Ltda"/>
    <s v="NE. 00742465/2020 - Ata Registro de Preços - Compra de filtros para bebedouros. RC 96830/2020 - DC 33782/2020 - Reserva 742317/2020 - Proc. 20.1.95.43.7"/>
    <s v="Sim"/>
    <n v="1170"/>
    <m/>
    <n v="1170"/>
    <n v="0"/>
    <n v="2"/>
    <x v="1"/>
  </r>
  <r>
    <x v="21"/>
    <d v="2020-02-28T00:00:00"/>
    <n v="13550"/>
    <s v="ATA"/>
    <s v="Menezes e Rodrigues Comercial Ltda"/>
    <s v="NE. 00742651/2020 - ANULADO - Ata Registro de Preços - Compra de assentos sanitários. RC 96806/2020 - DC 33855/2020 - Reserva 742392/2020 - Proc. 20.1.96.43.3"/>
    <s v="Sim"/>
    <n v="0"/>
    <m/>
    <n v="0"/>
    <n v="0"/>
    <n v="2"/>
    <x v="1"/>
  </r>
  <r>
    <x v="21"/>
    <d v="2020-02-28T00:00:00"/>
    <n v="13542"/>
    <s v="DIR"/>
    <s v="Manfredo Harri Tabacniks"/>
    <s v="Pgto Diária N° 202000025 - Destino: Ribeirão Preto/SP-Brasil - Convênio: 0 - Saida Prevista: 26/02/2020 - 16:00 Término Prevista: 28/02/2020 - 14:30 Diárias Nacionais: Completas: 2 - Simples: 0 - Finalidade da Diária: Participar da reunião de Dirigentes na Faculdade de Filosofia, Ciências e Letras de Ribeirão Preto (FFCLRP-USP), em Ribeirão Preto, SP, no período de 26/02 a 28/02."/>
    <s v="Sim"/>
    <n v="1049.18"/>
    <m/>
    <n v="1049.18"/>
    <n v="0"/>
    <n v="2"/>
    <x v="1"/>
  </r>
  <r>
    <x v="21"/>
    <d v="2020-02-28T00:00:00"/>
    <n v="13543"/>
    <s v="DIR"/>
    <s v="Gustavo Alberto Burdman"/>
    <s v="Pgto Diária N° 202000027 - Destino: Ribeirão Preto/SP-Brasil - Convênio: 0 - Saida Prevista: 26/02/2020 - 16:00 Término Prevista: 28/02/2020 - 21:00 Diárias Nacionais: Completas: 2 - Simples: 0 - Finalidade da Diária: Participar da reunião de dirigentes da USP como Vice-Diretor do IFUSP."/>
    <s v="Sim"/>
    <n v="828.3"/>
    <m/>
    <n v="828.3"/>
    <n v="0"/>
    <n v="2"/>
    <x v="1"/>
  </r>
  <r>
    <x v="21"/>
    <d v="2020-03-02T00:00:00"/>
    <n v="13555"/>
    <s v="DIR"/>
    <s v="Fenix Comercial"/>
    <s v="Encadernações dos bonecos do Livreto IFUSP 50 anos."/>
    <s v="Sim"/>
    <n v="19.5"/>
    <m/>
    <n v="19.5"/>
    <n v="0"/>
    <n v="3"/>
    <x v="2"/>
  </r>
  <r>
    <x v="21"/>
    <d v="2020-03-03T00:00:00"/>
    <n v="13557"/>
    <s v="DIR"/>
    <s v="White Martins Gases Industriais Ltda"/>
    <s v="6º Termo de Aditivo de contrato de Locação de Tanques e Aquisição de Nitrogênio Líquido - Processo: 20.1.71.43.0 - Reforço das NE 82481/20 e NE 82490/20"/>
    <s v="Sim"/>
    <n v="137985.93"/>
    <m/>
    <n v="137985.93"/>
    <n v="0"/>
    <n v="3"/>
    <x v="2"/>
  </r>
  <r>
    <x v="21"/>
    <d v="2020-03-04T00:00:00"/>
    <n v="13547"/>
    <s v="AAA-CPG-I"/>
    <s v="(ECT) Empresa Brasileira de Correios e Telégrafos"/>
    <s v="Envio de exemplar via sedex para os Professores: - Prof Dr Antonio Augusto Passos Videira, CEP: 22251-040 - (Nº.Objeto:OD577139132br) - Profa. Dra. Nilva Lúcia Lombardi Sales,CEP: 38067-134 - (Nº.Objeto:OD577132647br)"/>
    <s v="Sim"/>
    <n v="71.900000000000006"/>
    <m/>
    <n v="71.900000000000006"/>
    <n v="0"/>
    <n v="3"/>
    <x v="2"/>
  </r>
  <r>
    <x v="21"/>
    <d v="2020-03-04T00:00:00"/>
    <n v="13564"/>
    <s v="DIR"/>
    <s v="Reitoria - Estagiários"/>
    <s v="*Remanejamento 50161601 Complementação de recurso para estágio do aluno Felipe Pereira Alonso. Referente à solicitação 14/2020 *Remanejamento 50161660 Complementação de recurso para estágio do aluno Bruno Prates. Referente à solicitação 118/2019 *Remanejamento 50161687 Complementação de recurso para estágio do aluno Bruno Prates. Referente à solicitação 118/2019 *Remanejamento 50161709 Complementação de recurso para estágio do aluno Lucas Barbosa Lima Lazaro. Referente à solicitação 188/2019 *Remanejamento 50161741 Complementação de recurso para estágio do aluno Caio Leonardo de Oliveira Pimentel. Referente à solicitação 1010/2019 *Remanejamento 50161768 Complementação de recurso para estágio do aluno Caio Leonardo de Oliveira Pimentel. Referente à solicitação 1010/2019 *Remanejamento 50161784 Complementação de recurso para estágio do aluno Joao Pedro Porro Palazzo. Referente à solicitação 839/2019 *Remanejamento 50161806 Complementação de recurso para estágio do aluno Joao Pedro Porro Palazzo. Referente à solicitação 839/2019 *Remanejamento 50161822 Complementação de recurso para estágio do aluno Lucas de Paula Lima Batista. Referente à solicitação 838/2019 *Remanejamento 50161849 Complementação de recurso para estágio do aluno Lucas de Paula Lima Batista. Referente à solicitação 838/2019 *Remanejamento 50161865 Complementação de recurso para estágio do aluno Icaro Vaz Freire. Referente à solicitação 825/2019 *Remanejamento 50161881 Complementação de recurso para estágio do aluno Icaro Vaz Freire. Referente à solicitação 825/2019 *Remanejamento 50161903 Complementação de recurso para estágio do aluno Mariana Ribeiro de Carvalho. Referente à solicitação 763/2019 *Remanejamento 50161920 Complementação de recurso para estágio do aluno Mariana Ribeiro de Carvalho. Referente à solicitação 763/2019 *Remanejamento 50161946 Complementação de recurso para estágio do aluno Mariana Petroucic Nunes. Referente à solicitação 569/2019 *Remanejamento 50161962 Complementação de recurso para estágio do aluno Mariana Petroucic Nunes. Referente à solicitação 569/2019 *Remanejamento 50161989 Complementação de recurso para estágio do aluno Giovana Maria de Sousa. Referente à solicitação 416/2019 *Remanejamento 50162004 Complementação de recurso para estágio do aluno Giovana Maria de Sousa. Referente à solicitação 416/2019 *Remanejamento 50162020 Complementação de recurso para estágio do aluno Caterine Silva e Souza. Referente à solicitação 343/2019 *Remanejamento 50162047 Complementação de recurso para estágio do aluno Lucas Barbosa Lima Lazaro. Referente à solicitação 188/2019 *Remanejamento 50162063 Complementação de recurso para estágio do aluno Irma Fernanda Moreira Brito. Referente à solicitação 211/2019 *Remanejamento 50162080 Complementação de recurso para estágio do aluno Irma Fernanda Moreira Brito. Referente à solicitação 211/2019 *Remanejamento 50162101 Complementação de recurso para estágio do aluno Felipe Moura dos Santos. Referente à solicitação 319/2019 *Remanejamento 50162128 Complementação de recurso para estágio do aluno Felipe Moura dos Santos. Referente à solicitação 319/2019 *Remanejamento 50162144 Complementação de recurso para estágio do aluno Caterine Silva e Souza. Referente à solicitação 343/2019"/>
    <s v="Sim"/>
    <n v="960"/>
    <m/>
    <n v="960"/>
    <n v="0"/>
    <n v="3"/>
    <x v="2"/>
  </r>
  <r>
    <x v="21"/>
    <d v="2020-03-04T00:00:00"/>
    <n v="13567"/>
    <s v="DIR"/>
    <s v="Centro de Estudos Educação e Sociedade"/>
    <s v="Pagamento dos serviços de publicação - NF 047"/>
    <s v="Sim"/>
    <n v="1000"/>
    <m/>
    <n v="1000"/>
    <n v="0"/>
    <n v="3"/>
    <x v="2"/>
  </r>
  <r>
    <x v="21"/>
    <d v="2020-03-04T00:00:00"/>
    <n v="13568"/>
    <s v="DIR"/>
    <s v="WILER-KAR COMÉRCIO E DECORAÇÕES LTDA"/>
    <s v="Compra de TNT para placa comemorativa do IFUSP 50 Anos"/>
    <s v="Sim"/>
    <n v="93.86"/>
    <m/>
    <n v="93.86"/>
    <n v="0"/>
    <n v="3"/>
    <x v="2"/>
  </r>
  <r>
    <x v="21"/>
    <d v="2020-03-05T00:00:00"/>
    <n v="13573"/>
    <s v="DIR"/>
    <s v="Reitoria - Estagiários"/>
    <s v="*Remanejamento 50166425 Complementação de recurso para estágio do aluno Carlos Henrique Camillo da Silva. Referente à solicitação 525/2019 *Remanejamento 50166441 Complementação de recurso para estágio do aluno Carlos Henrique Camillo da Silva. Referente à solicitação 525/2019 *Remanejamento 50166468 Complementação de recurso para estágio do aluno Ana Carolina Trolezi Braga. Referente à solicitação 837/2019 *Remanejamento 50166484 Complementação de recurso para estágio do aluno Ana Carolina Trolezi Braga. Referente à solicitação 837/2019"/>
    <s v="Sim"/>
    <n v="36"/>
    <m/>
    <n v="36"/>
    <n v="0"/>
    <n v="3"/>
    <x v="2"/>
  </r>
  <r>
    <x v="21"/>
    <d v="2020-03-05T00:00:00"/>
    <n v="13576"/>
    <s v="ATF-ALMOX"/>
    <s v="Dalen Suprimentos p/ Informática e Papelaria EIREL"/>
    <s v="NE.00829218 - Ata Registro de Preço - compra de materiais de escritório - RC 96148 - DC 34207."/>
    <s v="Sim"/>
    <n v="4786.16"/>
    <m/>
    <n v="4786.16"/>
    <n v="0"/>
    <n v="3"/>
    <x v="2"/>
  </r>
  <r>
    <x v="21"/>
    <d v="2020-03-06T00:00:00"/>
    <n v="13575"/>
    <s v="DIR-CCEX"/>
    <s v="Andréa Schlegel"/>
    <s v="Compra de 120 Crachás a ser utilizados no Curso Masterclasses e Curso EINSTEIN e o Jogo da Relatividade."/>
    <s v="Sim"/>
    <n v="187.13"/>
    <m/>
    <n v="187.13"/>
    <n v="0"/>
    <n v="3"/>
    <x v="2"/>
  </r>
  <r>
    <x v="21"/>
    <d v="2020-03-06T00:00:00"/>
    <n v="13579"/>
    <s v="DIR"/>
    <s v="Ednéia Alves Rezende"/>
    <s v="Reembolso pelo pagamento da DANFE 165309 - Kalunga Com. e Ind. Gráfica Ltda, referent6e compra de papel almaço quadriculado para uso em atividades de ensino com os calouros de 2020, do Prof. Vito Vanin. Essa despesa foi previamente autorizada pela diretoria do IF."/>
    <s v="Sim"/>
    <n v="57.6"/>
    <m/>
    <n v="57.6"/>
    <n v="0"/>
    <n v="3"/>
    <x v="2"/>
  </r>
  <r>
    <x v="21"/>
    <d v="2020-03-09T00:00:00"/>
    <n v="13617"/>
    <s v="ATO-MP"/>
    <s v="Almoxarifado"/>
    <s v="Requisição do Almoxarifado"/>
    <s v="Sim"/>
    <n v="679.65"/>
    <m/>
    <n v="679.65"/>
    <n v="0"/>
    <n v="3"/>
    <x v="2"/>
  </r>
  <r>
    <x v="21"/>
    <d v="2020-03-09T00:00:00"/>
    <n v="13589"/>
    <s v="ATA"/>
    <s v="Almoxarifado"/>
    <s v="Requisição do Almoxarifado"/>
    <s v="Sim"/>
    <n v="15.19"/>
    <m/>
    <n v="15.19"/>
    <n v="0"/>
    <n v="3"/>
    <x v="2"/>
  </r>
  <r>
    <x v="21"/>
    <d v="2020-03-09T00:00:00"/>
    <n v="13591"/>
    <s v="ATA-LIMP"/>
    <s v="Almoxarifado"/>
    <s v="Requisição do Almoxarifado"/>
    <s v="Sim"/>
    <n v="1445.14"/>
    <m/>
    <n v="1445.14"/>
    <n v="0"/>
    <n v="3"/>
    <x v="2"/>
  </r>
  <r>
    <x v="21"/>
    <d v="2020-03-09T00:00:00"/>
    <n v="13592"/>
    <s v="ATA-LIMP"/>
    <s v="Almoxarifado"/>
    <s v="Requisição do Almoxarifado"/>
    <s v="Sim"/>
    <n v="1793.97"/>
    <m/>
    <n v="1793.97"/>
    <n v="0"/>
    <n v="3"/>
    <x v="2"/>
  </r>
  <r>
    <x v="21"/>
    <d v="2020-03-09T00:00:00"/>
    <n v="13594"/>
    <s v="ATF-CONV"/>
    <s v="Almoxarifado"/>
    <s v="Requisição do Almoxarifado"/>
    <s v="Sim"/>
    <n v="26.37"/>
    <m/>
    <n v="26.37"/>
    <n v="0"/>
    <n v="3"/>
    <x v="2"/>
  </r>
  <r>
    <x v="21"/>
    <d v="2020-03-09T00:00:00"/>
    <n v="13595"/>
    <s v="ATA-EXPEDIENTE"/>
    <s v="Almoxarifado"/>
    <s v="Requisição do Almoxarifado"/>
    <s v="Sim"/>
    <n v="2365.5"/>
    <m/>
    <n v="2365.5"/>
    <n v="0"/>
    <n v="3"/>
    <x v="2"/>
  </r>
  <r>
    <x v="21"/>
    <d v="2020-03-09T00:00:00"/>
    <n v="13596"/>
    <s v="ATA-LIMP"/>
    <s v="Almoxarifado"/>
    <s v="Requisição do Almoxarifado"/>
    <s v="Sim"/>
    <n v="1817.02"/>
    <m/>
    <n v="1817.02"/>
    <n v="0"/>
    <n v="3"/>
    <x v="2"/>
  </r>
  <r>
    <x v="21"/>
    <d v="2020-03-09T00:00:00"/>
    <n v="13598"/>
    <s v="ATA-LIMP"/>
    <s v="Almoxarifado"/>
    <s v="Requisição do Almoxarifado"/>
    <s v="Sim"/>
    <n v="124.2"/>
    <m/>
    <n v="124.2"/>
    <n v="0"/>
    <n v="3"/>
    <x v="2"/>
  </r>
  <r>
    <x v="21"/>
    <d v="2020-03-09T00:00:00"/>
    <n v="13601"/>
    <s v="DIR-CCIF"/>
    <s v="Almoxarifado"/>
    <s v="Requisição do Almoxarifado"/>
    <s v="Sim"/>
    <n v="306.7"/>
    <m/>
    <n v="306.7"/>
    <n v="0"/>
    <n v="3"/>
    <x v="2"/>
  </r>
  <r>
    <x v="21"/>
    <d v="2020-03-09T00:00:00"/>
    <n v="13602"/>
    <s v="DIR"/>
    <s v="Almoxarifado"/>
    <s v="Requisição do Almoxarifado"/>
    <s v="Sim"/>
    <n v="144.32"/>
    <m/>
    <n v="144.32"/>
    <n v="0"/>
    <n v="3"/>
    <x v="2"/>
  </r>
  <r>
    <x v="21"/>
    <d v="2020-03-09T00:00:00"/>
    <n v="13609"/>
    <s v="ATA-LIMP"/>
    <s v="Almoxarifado"/>
    <s v="Requisição do Almoxarifado"/>
    <s v="Sim"/>
    <n v="1191.47"/>
    <m/>
    <n v="1191.47"/>
    <n v="0"/>
    <n v="3"/>
    <x v="2"/>
  </r>
  <r>
    <x v="21"/>
    <d v="2020-03-09T00:00:00"/>
    <n v="13610"/>
    <s v="ATA-DP"/>
    <s v="Almoxarifado"/>
    <s v="Requisição do Almoxarifado"/>
    <s v="Sim"/>
    <n v="1005.8"/>
    <m/>
    <n v="1005.8"/>
    <n v="0"/>
    <n v="3"/>
    <x v="2"/>
  </r>
  <r>
    <x v="21"/>
    <d v="2020-03-09T00:00:00"/>
    <n v="13611"/>
    <s v="ATA-DP"/>
    <s v="Almoxarifado"/>
    <s v="Requisição do Almoxarifado"/>
    <s v="Sim"/>
    <n v="4038.36"/>
    <m/>
    <n v="4038.36"/>
    <n v="0"/>
    <n v="3"/>
    <x v="2"/>
  </r>
  <r>
    <x v="21"/>
    <d v="2020-03-09T00:00:00"/>
    <n v="13612"/>
    <s v="ATO-MP"/>
    <s v="Almoxarifado"/>
    <s v="Requisição do Almoxarifado"/>
    <s v="Sim"/>
    <n v="94.95"/>
    <m/>
    <n v="94.95"/>
    <n v="0"/>
    <n v="3"/>
    <x v="2"/>
  </r>
  <r>
    <x v="21"/>
    <d v="2020-03-09T00:00:00"/>
    <n v="13613"/>
    <s v="ATO-MP"/>
    <s v="Almoxarifado"/>
    <s v="Requisição do Almoxarifado"/>
    <s v="Sim"/>
    <n v="1505.8"/>
    <m/>
    <n v="1505.8"/>
    <n v="0"/>
    <n v="3"/>
    <x v="2"/>
  </r>
  <r>
    <x v="21"/>
    <d v="2020-03-09T00:00:00"/>
    <n v="13614"/>
    <s v="ATO-MP"/>
    <s v="Almoxarifado"/>
    <s v="Requisição do Almoxarifado"/>
    <s v="Sim"/>
    <n v="480.31"/>
    <m/>
    <n v="480.31"/>
    <n v="0"/>
    <n v="3"/>
    <x v="2"/>
  </r>
  <r>
    <x v="21"/>
    <d v="2020-03-09T00:00:00"/>
    <n v="13616"/>
    <s v="ATF-COMPRAS"/>
    <s v="Requisição do Almoxarifado"/>
    <s v="Requisição do Almoxarifado"/>
    <s v="Sim"/>
    <n v="184.33"/>
    <m/>
    <n v="184.33"/>
    <n v="0"/>
    <n v="3"/>
    <x v="2"/>
  </r>
  <r>
    <x v="21"/>
    <d v="2020-03-09T00:00:00"/>
    <n v="13618"/>
    <s v="ATO-MP"/>
    <s v="Almoxarifado"/>
    <s v="Requisição do Almoxarifado"/>
    <s v="Sim"/>
    <n v="679.65"/>
    <m/>
    <n v="679.65"/>
    <n v="0"/>
    <n v="3"/>
    <x v="2"/>
  </r>
  <r>
    <x v="21"/>
    <d v="2020-03-09T00:00:00"/>
    <n v="13624"/>
    <s v="ATA-LIMP"/>
    <s v="Almoxarifado"/>
    <s v="Requisição do Almoxarifado"/>
    <s v="Sim"/>
    <n v="2358.81"/>
    <m/>
    <n v="2358.81"/>
    <n v="0"/>
    <n v="3"/>
    <x v="2"/>
  </r>
  <r>
    <x v="21"/>
    <d v="2020-03-09T00:00:00"/>
    <n v="13625"/>
    <s v="ATA-LIMP"/>
    <s v="Almoxarifado"/>
    <s v="Requisição do Almoxarifado"/>
    <s v="Sim"/>
    <n v="1142.0899999999999"/>
    <m/>
    <n v="1142.0899999999999"/>
    <n v="0"/>
    <n v="3"/>
    <x v="2"/>
  </r>
  <r>
    <x v="21"/>
    <d v="2020-03-09T00:00:00"/>
    <n v="13626"/>
    <s v="ATO-MP"/>
    <s v="Almoxarifado"/>
    <s v="Requisição do Almoxarifado"/>
    <s v="Sim"/>
    <n v="711.52"/>
    <m/>
    <n v="711.52"/>
    <n v="0"/>
    <n v="3"/>
    <x v="2"/>
  </r>
  <r>
    <x v="21"/>
    <d v="2020-03-09T00:00:00"/>
    <n v="13627"/>
    <s v="DIR-SBI"/>
    <s v="Almoxarifado"/>
    <s v="Requisição do Almoxarifado"/>
    <s v="Sim"/>
    <n v="96.75"/>
    <m/>
    <n v="96.75"/>
    <n v="0"/>
    <n v="3"/>
    <x v="2"/>
  </r>
  <r>
    <x v="21"/>
    <d v="2020-03-10T00:00:00"/>
    <n v="13560"/>
    <s v="AAA-CPG"/>
    <s v="(ECT) Empresa Brasileira de Correios e Telégrafos"/>
    <s v="Envio de 3 correspondências via SEDEX tradicional para Thiago Rafael - IFT-UNESP (CEP 01140-070) - (Nº.Objeto:OD667005289br) André P.Lessa - UFABC (CEP 09210-580)- (Nº.Objeto:OD667005275br) Chee S.Fong - UFABC (Cep:09210-580) - - (Nº.Objeto:OD667005301br) 1 via EMS para Word Education Services - Toronto (Canadá)- (Nº.Objeto:EB127045666br)"/>
    <s v="Sim"/>
    <n v="198.03"/>
    <m/>
    <n v="198.03"/>
    <n v="0"/>
    <n v="3"/>
    <x v="2"/>
  </r>
  <r>
    <x v="21"/>
    <d v="2020-03-10T00:00:00"/>
    <n v="13566"/>
    <s v="AAA-CPG"/>
    <s v="(ECT) Empresa Brasileira de Correios e Telégrafos"/>
    <s v="Envio de 1 correspondência via SEDEX tradicional para a UFRJ, no Rio de Janeiro (CEP:21941-972) - (Nº.Objeto:OD667005292br)"/>
    <s v="Sim"/>
    <n v="28.07"/>
    <m/>
    <n v="28.07"/>
    <n v="0"/>
    <n v="3"/>
    <x v="2"/>
  </r>
  <r>
    <x v="21"/>
    <d v="2020-03-10T00:00:00"/>
    <n v="13581"/>
    <s v="DIR"/>
    <s v="(ECT) Empresa Brasileira de Correios e Telégrafos"/>
    <s v="Sedex para Sra. Ana Angélica - cep:1816-000 - Salto de Pirapora/SP - (Nº.Objeto:OD667005995br)"/>
    <s v="Sim"/>
    <n v="17.86"/>
    <m/>
    <n v="17.86"/>
    <n v="0"/>
    <n v="3"/>
    <x v="2"/>
  </r>
  <r>
    <x v="21"/>
    <d v="2020-03-10T00:00:00"/>
    <n v="13634"/>
    <s v="DIR"/>
    <s v="Verônica Espinosa Pintos Lopes"/>
    <s v="Serviço de plotagem de arte de comunicação visual, a pedido do Diretor"/>
    <s v="Sim"/>
    <n v="120"/>
    <m/>
    <n v="120"/>
    <n v="0"/>
    <n v="3"/>
    <x v="2"/>
  </r>
  <r>
    <x v="21"/>
    <d v="2020-03-12T00:00:00"/>
    <n v="13635"/>
    <s v="ATA-VEICULO"/>
    <s v="João Carlos Esteves"/>
    <s v="Compra de (01)Bateria 60 AMP LD para o veículo oficial: Marca:GOL - placa:EEF-8005. Compra de (01)Bomba Manual para transfrência de combustível"/>
    <s v="Sim"/>
    <n v="288.8"/>
    <m/>
    <n v="288.8"/>
    <n v="0"/>
    <n v="3"/>
    <x v="2"/>
  </r>
  <r>
    <x v="21"/>
    <d v="2020-03-12T00:00:00"/>
    <n v="13639"/>
    <s v="DIR-SBI"/>
    <s v="Tiago Brito Alonso"/>
    <s v="Compra de materiais de escritório para a biblioteca, autorizada pelo Diretor. Solicitação de reembolso."/>
    <s v="Sim"/>
    <n v="315.06"/>
    <m/>
    <n v="315.06"/>
    <n v="0"/>
    <n v="3"/>
    <x v="2"/>
  </r>
  <r>
    <x v="21"/>
    <d v="2020-03-16T00:00:00"/>
    <n v="13584"/>
    <s v="AAA-CPG-I"/>
    <s v="Correio"/>
    <s v="Envio de exemplares via Sedex para os professores: - Prof. Ozias de Jesus Soares/CEP: 21040-900 - (Nº.Objeto:OD667006029br) -Profa Jéssica Norberto Rocha /CEP: 25802-220 - (Nº.Objeto:OD667006032br) -Prof. Peterson Lasaro Lopes /CEP:01109010 - (Nº.Objeto:OD667006015br) -Prof. Dr. Renato Eugenio da Silva Diniz /CEP: 18618-689 - (Nº.Objeto:OD667006001br)"/>
    <s v="Sim"/>
    <n v="104.14"/>
    <m/>
    <n v="104.14"/>
    <n v="0"/>
    <n v="3"/>
    <x v="2"/>
  </r>
  <r>
    <x v="21"/>
    <d v="2020-03-16T00:00:00"/>
    <n v="13636"/>
    <s v="ATA-DP"/>
    <s v="(ECT) Empresa Brasileira de Correios e Telégrafos"/>
    <s v="Envio de 03 (três) Telegramas Eletrônico Nacional, para o ex-servidor: Ricardo Conceição de Oliveira. Custo unitário R$ 26,41"/>
    <s v="Sim"/>
    <n v="79.23"/>
    <m/>
    <n v="79.23"/>
    <n v="0"/>
    <n v="3"/>
    <x v="2"/>
  </r>
  <r>
    <x v="21"/>
    <d v="2020-03-16T00:00:00"/>
    <n v="13637"/>
    <s v="AAA-CPG-I"/>
    <s v="(ECT) Empresa Brasileira de Correios e Telégrafos"/>
    <s v="Solicitação de envio via sedex de exemplar de banca para os professores: - Denise de Freitas, CEP: 13565-905 - (Nº.Objeto:OD667016635br) - Adriana Pugliese Netto Lamas,CEP: 09210-580 - (Nº.Objeto:OD667016658br) - Camila Martins , CEP: 85855-750 - (Nº.Objeto:OD667016661br) -Laísa M. Freire dos Santos, CEP: 21330-600 - (Nº.Objeto:OD667016644br)"/>
    <s v="Sim"/>
    <n v="128.52000000000001"/>
    <m/>
    <n v="128.52000000000001"/>
    <n v="0"/>
    <n v="3"/>
    <x v="2"/>
  </r>
  <r>
    <x v="21"/>
    <d v="2020-03-16T00:00:00"/>
    <n v="13641"/>
    <s v="AAA-CPG"/>
    <s v="(ECT) Empresa Brasileira de Correios e Telégrafos"/>
    <s v="Envio de 01 (uma) correspondência via SEDEX 10 ao Prof. Marcelo de Oliveira Cunha Terra (Campinas/SP, cep 13083-859) - (Nº.Objeto:OD667017477br) Justificativa: envio de exemplar impresso ao membro titular da banca de defesa."/>
    <s v="Sim"/>
    <n v="11.68"/>
    <m/>
    <n v="11.68"/>
    <n v="0"/>
    <n v="3"/>
    <x v="2"/>
  </r>
  <r>
    <x v="21"/>
    <d v="2020-03-16T00:00:00"/>
    <n v="13646"/>
    <s v="ATA-VEICULO"/>
    <s v="(ECT) Empresa Brasileira de Correios e Telégrafos"/>
    <s v="Envio de uma CR/AR para: DSV Depto.de sistema viário - cep: 05428-900 - (Nº.Objeto:JU460439807br)"/>
    <s v="Sim"/>
    <n v="15.55"/>
    <m/>
    <n v="15.55"/>
    <n v="0"/>
    <n v="3"/>
    <x v="2"/>
  </r>
  <r>
    <x v="21"/>
    <d v="2020-03-16T00:00:00"/>
    <n v="13647"/>
    <s v="AAA-CPG"/>
    <s v="(ECT) Empresa Brasileira de Correios e Telégrafos"/>
    <s v="Envio de 02 (duas) correspondências, via SEDEX Convencional, aos Profs. Sandra dos Santos Padula (São Paulo/SP, 01140-070)- (Nº.Objeto:OD667020136br) Tiago José Nunes da Silva (Santa Catarina/Florianópolis, 88040-900)- (Nº.Objeto:OD667020122br) Motivo: envio de exemplar impresso aos membros titulares da banca de defesa de aluno da CPG."/>
    <s v="Sim"/>
    <n v="37.96"/>
    <m/>
    <n v="37.96"/>
    <n v="0"/>
    <n v="3"/>
    <x v="2"/>
  </r>
  <r>
    <x v="21"/>
    <d v="2020-03-18T00:00:00"/>
    <n v="13662"/>
    <s v="ATA-SV"/>
    <s v="ZeusTec Comercio e Assistência Técnica Ltda ME"/>
    <s v="Conserto dos motores das cancelas de entrada do estacionamento ALA 1 - nº patrimônio 043-015.501 e da cancela de saída nº patrimônio 43-015502. NFe. 00001264 de 13/03/2020"/>
    <s v="Sim"/>
    <n v="1400"/>
    <m/>
    <n v="1400"/>
    <n v="0"/>
    <n v="3"/>
    <x v="2"/>
  </r>
  <r>
    <x v="21"/>
    <d v="2020-03-18T00:00:00"/>
    <n v="13665"/>
    <s v="DIR"/>
    <s v="Antonio Carlos Hernandes"/>
    <s v="Aquisicao emergencial de funil e Óleo Diesel para o Gerador do CCIFUSP."/>
    <s v="Sim"/>
    <n v="404.85"/>
    <m/>
    <n v="404.85"/>
    <n v="0"/>
    <n v="3"/>
    <x v="2"/>
  </r>
  <r>
    <x v="21"/>
    <d v="2020-03-18T00:00:00"/>
    <n v="13666"/>
    <s v="DIR-CPESQ"/>
    <s v="Amelia Aparecida Ferrari Genova"/>
    <s v="compra de café, açúcar e chás para os colóquios."/>
    <s v="Sim"/>
    <n v="83.22"/>
    <m/>
    <n v="83.22"/>
    <n v="0"/>
    <n v="3"/>
    <x v="2"/>
  </r>
  <r>
    <x v="21"/>
    <d v="2020-03-19T00:00:00"/>
    <n v="13669"/>
    <s v="DIR"/>
    <s v="Auto Posto k2 LTDA"/>
    <s v="Aquisição emergencial de 300 litros de Óleo Diesel para abastecimento do Gerador do CCIFUSP."/>
    <s v="Sim"/>
    <n v="1169.7"/>
    <m/>
    <n v="1169.7"/>
    <n v="0"/>
    <n v="3"/>
    <x v="2"/>
  </r>
  <r>
    <x v="21"/>
    <d v="2020-03-19T00:00:00"/>
    <n v="13671"/>
    <s v="DIR"/>
    <s v="Nova Alagoas Suprimentos p/ Escrit. EIRELI"/>
    <s v="NE.01114964 - ANULADO - Pregão - compra de caixas p/ arquivo morto - RC 74306 - DC 31178."/>
    <s v="Sim"/>
    <n v="0"/>
    <m/>
    <n v="0"/>
    <n v="0"/>
    <n v="3"/>
    <x v="2"/>
  </r>
  <r>
    <x v="21"/>
    <d v="2020-03-20T00:00:00"/>
    <n v="13680"/>
    <s v="DIR"/>
    <s v="Créditos Tesouraria"/>
    <s v="Ajustes de lançamentos referente as despesas realizadas no Grupo do Tesouro do processo de adiantamento nº 20.1.33.43.1, mas lançados nos RI dos professores - GO 13523, 13496, 13391, 13570, 13383 - Contrapartida RI Diretoria GC 3126"/>
    <s v="Sim"/>
    <n v="2549.4699999999998"/>
    <m/>
    <n v="2549.4699999999998"/>
    <n v="0"/>
    <n v="3"/>
    <x v="2"/>
  </r>
  <r>
    <x v="21"/>
    <d v="2020-03-20T00:00:00"/>
    <n v="13681"/>
    <s v="DIR"/>
    <s v="Transposição interna"/>
    <s v="Recurso transferido para despesas do laboratório didático - GC 3127"/>
    <s v="Sim"/>
    <n v="10000"/>
    <m/>
    <n v="10000"/>
    <n v="0"/>
    <n v="3"/>
    <x v="2"/>
  </r>
  <r>
    <x v="21"/>
    <d v="2020-03-23T00:00:00"/>
    <n v="13687"/>
    <s v="ATF-ALMOX"/>
    <s v="Muccio &amp; Muccio Ltda"/>
    <s v="Aquisição de material de limpeza para estoque"/>
    <s v="Sim"/>
    <n v="1548"/>
    <m/>
    <n v="1548"/>
    <n v="0"/>
    <n v="3"/>
    <x v="2"/>
  </r>
  <r>
    <x v="21"/>
    <d v="2020-03-23T00:00:00"/>
    <n v="13688"/>
    <s v="ATF-ALMOX"/>
    <s v="Eletridal Comercio de Materiais e Equiptos. e Serv"/>
    <s v="NE.01150731 - compra de rolos de papéis alumínio - RC 45225 - DC 18910."/>
    <s v="Sim"/>
    <n v="2496"/>
    <m/>
    <n v="2496"/>
    <n v="0"/>
    <n v="3"/>
    <x v="2"/>
  </r>
  <r>
    <x v="21"/>
    <d v="2020-03-26T00:00:00"/>
    <n v="13690"/>
    <s v="DIR"/>
    <s v="BRATECH LOCACAO E SERV EQ LTDA"/>
    <s v="Aquisição emergencial de um controle remoto para equipamento de VideoConferência, para ser possivel a instalação no Auditório Abraão de Moraes."/>
    <s v="Sim"/>
    <n v="430"/>
    <m/>
    <n v="430"/>
    <n v="0"/>
    <n v="3"/>
    <x v="2"/>
  </r>
  <r>
    <x v="21"/>
    <d v="2020-03-27T00:00:00"/>
    <n v="13585"/>
    <s v="DIR-CCEX"/>
    <s v="Lanchonete da Física"/>
    <s v="Serviço de lanche para o Evento Masterclasses nos dias 09, 12 e 13/03/2020"/>
    <s v="Sim"/>
    <n v="750"/>
    <m/>
    <n v="750"/>
    <n v="0"/>
    <n v="3"/>
    <x v="2"/>
  </r>
  <r>
    <x v="21"/>
    <d v="2020-04-01T00:00:00"/>
    <n v="13699"/>
    <s v="ATA"/>
    <s v="Instituto de Matemática e Estatística"/>
    <s v="Referentes a serviços gráficos executados durante o mês de fevereiro de 2020 - Remanejamento N° 2020 50207768."/>
    <s v="Sim"/>
    <n v="1327.23"/>
    <m/>
    <n v="1327.23"/>
    <n v="0"/>
    <n v="4"/>
    <x v="7"/>
  </r>
  <r>
    <x v="21"/>
    <d v="2020-04-17T00:00:00"/>
    <n v="13710"/>
    <s v="DIR"/>
    <s v="Reitoria - Estagiários"/>
    <s v="Solicitação: 407/2020 - Remanejamento N° 2020 50246909 - Setor: Diretoria Instituto de Física Solicitante: 5008157-1 Verônica Espinosa Pintos Lopes Valor da Bolsa: 1.025,15 Previsão Orçamentária: 12.301,80 + 3.168,00 (auxílio transporte) Duração: 12 meses Jornada: 30 Horas Doc. Mov. Verba: 202001534637 Processo: 20.1.189.43.1 Aluno: 9811495 - Raissa Melo de Souza"/>
    <s v="Sim"/>
    <n v="15469.8"/>
    <m/>
    <n v="15469.8"/>
    <n v="0"/>
    <n v="4"/>
    <x v="7"/>
  </r>
  <r>
    <x v="21"/>
    <d v="2020-04-23T00:00:00"/>
    <n v="13712"/>
    <s v="DIR"/>
    <s v="Créditos Tesouraria"/>
    <s v="Ajustes de lançamentos referente as despesas realizadas no Grupo do Tesouro do processo de adiantamento nº 20.1.91.43.1, mas lançados nos RI dos professores - GO 13663 e 13668 - Contrapartida RI Diretoria GC 3136"/>
    <s v="Sim"/>
    <n v="2778.7"/>
    <m/>
    <n v="2778.7"/>
    <n v="0"/>
    <n v="4"/>
    <x v="7"/>
  </r>
  <r>
    <x v="21"/>
    <d v="2020-04-23T00:00:00"/>
    <n v="13716"/>
    <s v="DIR"/>
    <s v="Créditos Tesouraria"/>
    <s v="Ajustes de lançamentos referente as despesas realizadas no Grupo do Tesouro do processo de adiantamento nº 20.1.81.43.0, mas lançados nos RI dos professores - GO 13697 - Contrapartida RI Diretoria GC 3137"/>
    <s v="Sim"/>
    <n v="2000"/>
    <m/>
    <n v="2000"/>
    <n v="0"/>
    <n v="4"/>
    <x v="7"/>
  </r>
  <r>
    <x v="21"/>
    <d v="2020-04-29T00:00:00"/>
    <n v="13651"/>
    <s v="AAA-CPG"/>
    <s v="(ECT) Empresa Brasileira de Correios e Telégrafos"/>
    <s v="Envio de 02 envelopes via SEDEX Convencional: - Roberto Fernando da Silva Andrade (Salvador/Bahia, 40.157-190) - (Nº.Objeto:OD754475661br) - José Ricardo Gonçalves de Mendonça (Jundiaí/SP, 13207-340)- - (Nº.Objeto:OD754475658br) Motivo: envio de exemplar impresso da tese ao membro titular da banca de defesa."/>
    <s v="Sim"/>
    <n v="50"/>
    <m/>
    <n v="50"/>
    <n v="0"/>
    <n v="4"/>
    <x v="7"/>
  </r>
  <r>
    <x v="21"/>
    <d v="2020-04-29T00:00:00"/>
    <n v="13654"/>
    <s v="AAA-CPG-I"/>
    <s v="(ECT) Empresa Brasileira de Correios e Telégrafos"/>
    <s v="envio de exemplares de defesa via sedex para: - Profa Mariana Guelero do Valle, CEP: 65080-805 - (Nº.Objeto:OD754478552br) -Profa Dra Adjane da Costa Tourinho e Silva, CEP:49100-000 - (Nº.Objeto:OD754478566br) -Prof. Marcos Antonio dos Santos Reigota ,CEP: 01532001 - (Nº.Objeto:OD754478570br)"/>
    <s v="Sim"/>
    <n v="134.59"/>
    <m/>
    <n v="134.59"/>
    <n v="0"/>
    <n v="4"/>
    <x v="7"/>
  </r>
  <r>
    <x v="21"/>
    <d v="2020-04-29T00:00:00"/>
    <n v="13657"/>
    <s v="AAA-CPG"/>
    <s v="(ECT) Empresa Brasileira de Correios e Telégrafos"/>
    <s v="Envio de 02 envelopes via Sedex Convencional: - Mario Cesar Baldiotti (Londrina/PR, 86061-270) - (Nº.Objeto:OD754478535br) - Olexandr Zhydenko (Santo André/SP, 09210-635) - (Nº.Objeto:OD754478549br) Motivo: envio de exemplares impressos das teses de doutorado aos membros titulares da banca de defesa."/>
    <s v="Sim"/>
    <n v="54.55"/>
    <m/>
    <n v="54.55"/>
    <n v="0"/>
    <n v="4"/>
    <x v="7"/>
  </r>
  <r>
    <x v="21"/>
    <d v="2020-04-29T00:00:00"/>
    <n v="13718"/>
    <s v="ATA-DP"/>
    <s v="(ECT) Empresa Brasileira de Correios e Telégrafos"/>
    <s v="Envio de 180 cartões VA - VEROCARD para os servidores, postados como Carta Registrada com aviso de recebimento,"/>
    <s v="Sim"/>
    <n v="1555"/>
    <m/>
    <n v="1555"/>
    <n v="0"/>
    <n v="4"/>
    <x v="7"/>
  </r>
  <r>
    <x v="21"/>
    <d v="2020-05-07T00:00:00"/>
    <n v="13734"/>
    <s v="DIR-SBI"/>
    <s v="AIP Publishing LLC"/>
    <s v="NE.01674137 - Renovação da Assinatura do Periódico American Journal of Physics 2020-2021 - RC 100340 - DC 62413."/>
    <s v="Sim"/>
    <n v="12980"/>
    <m/>
    <n v="12980"/>
    <n v="0"/>
    <n v="5"/>
    <x v="8"/>
  </r>
  <r>
    <x v="21"/>
    <d v="2020-05-08T00:00:00"/>
    <n v="13735"/>
    <s v="DIR-SBI"/>
    <s v="Banco do Brasil"/>
    <s v="NE.01682911 - Pagamento de despesas e tarifas de produtos importados."/>
    <s v="Sim"/>
    <n v="530"/>
    <m/>
    <n v="530"/>
    <n v="0"/>
    <n v="5"/>
    <x v="8"/>
  </r>
  <r>
    <x v="21"/>
    <d v="2020-05-13T00:00:00"/>
    <n v="13743"/>
    <s v="ATA"/>
    <s v="Eduardo Ureshino"/>
    <s v="Compra de duas brocas longas e um WD para uso na instalação dos refletores e também no cotidiano."/>
    <s v="Sim"/>
    <n v="289.7"/>
    <m/>
    <n v="289.7"/>
    <n v="0"/>
    <n v="5"/>
    <x v="8"/>
  </r>
  <r>
    <x v="21"/>
    <d v="2020-05-15T00:00:00"/>
    <n v="13754"/>
    <s v="DIR-SBI"/>
    <s v="Almoxarifado"/>
    <s v="Requisição de Almoxarifado"/>
    <s v="Sim"/>
    <n v="2.81"/>
    <m/>
    <n v="2.81"/>
    <n v="0"/>
    <n v="5"/>
    <x v="8"/>
  </r>
  <r>
    <x v="21"/>
    <d v="2020-05-15T00:00:00"/>
    <n v="13748"/>
    <s v="DIR-LDID"/>
    <s v="Almoxarifado"/>
    <s v="Requisição de Almoxarifado"/>
    <s v="Sim"/>
    <n v="458.17"/>
    <m/>
    <n v="458.17"/>
    <n v="0"/>
    <n v="5"/>
    <x v="8"/>
  </r>
  <r>
    <x v="21"/>
    <d v="2020-05-15T00:00:00"/>
    <n v="13751"/>
    <s v="ATA-LIMP"/>
    <s v="Almoxarifado"/>
    <s v="Requisição de Almoxarifado"/>
    <s v="Sim"/>
    <n v="124.14"/>
    <m/>
    <n v="124.14"/>
    <n v="0"/>
    <n v="5"/>
    <x v="8"/>
  </r>
  <r>
    <x v="21"/>
    <d v="2020-05-15T00:00:00"/>
    <n v="13752"/>
    <s v="ATA-LIMP"/>
    <s v="Almoxarifado"/>
    <s v="Requisição de Almoxarifado"/>
    <s v="Sim"/>
    <n v="1246.03"/>
    <m/>
    <n v="1246.03"/>
    <n v="0"/>
    <n v="5"/>
    <x v="8"/>
  </r>
  <r>
    <x v="21"/>
    <d v="2020-05-15T00:00:00"/>
    <n v="13753"/>
    <s v="DIR-OMC"/>
    <s v="Almoxarifado"/>
    <s v="Requisição de Almoxarifado"/>
    <s v="Sim"/>
    <n v="224.58"/>
    <m/>
    <n v="224.58"/>
    <n v="0"/>
    <n v="5"/>
    <x v="8"/>
  </r>
  <r>
    <x v="21"/>
    <d v="2020-05-15T00:00:00"/>
    <n v="13757"/>
    <s v="AAA-CPG-I"/>
    <s v="Almoxarifado"/>
    <s v="Requisição de Almoxarifado"/>
    <s v="Sim"/>
    <n v="45.38"/>
    <m/>
    <n v="45.38"/>
    <n v="0"/>
    <n v="5"/>
    <x v="8"/>
  </r>
  <r>
    <x v="21"/>
    <d v="2020-05-15T00:00:00"/>
    <n v="13758"/>
    <s v="AAA"/>
    <s v="Almoxarifado"/>
    <s v="Requisição de Almoxarifado"/>
    <s v="Sim"/>
    <n v="64.55"/>
    <m/>
    <n v="64.55"/>
    <n v="0"/>
    <n v="5"/>
    <x v="8"/>
  </r>
  <r>
    <x v="21"/>
    <d v="2020-05-15T00:00:00"/>
    <n v="13762"/>
    <s v="AAA-CPG"/>
    <s v="Almoxarifado"/>
    <s v="Requisição de Almoxarifado"/>
    <s v="Sim"/>
    <n v="166.99"/>
    <m/>
    <n v="166.99"/>
    <n v="0"/>
    <n v="5"/>
    <x v="8"/>
  </r>
  <r>
    <x v="21"/>
    <d v="2020-05-15T00:00:00"/>
    <n v="13763"/>
    <s v="DIR-CCIF"/>
    <s v="Requisição de Almoxarifado"/>
    <s v="Requisição de Almoxarifado"/>
    <s v="Sim"/>
    <n v="96.74"/>
    <m/>
    <n v="96.74"/>
    <n v="0"/>
    <n v="5"/>
    <x v="8"/>
  </r>
  <r>
    <x v="21"/>
    <d v="2020-05-15T00:00:00"/>
    <n v="13764"/>
    <s v="DIR-CCIF"/>
    <s v="Almoxarifado"/>
    <s v="Requisição de Almoxarifado"/>
    <s v="Sim"/>
    <n v="96.74"/>
    <m/>
    <n v="96.74"/>
    <n v="0"/>
    <n v="5"/>
    <x v="8"/>
  </r>
  <r>
    <x v="21"/>
    <d v="2020-05-15T00:00:00"/>
    <n v="13766"/>
    <s v="ATO-MP"/>
    <s v="Almoxarifado"/>
    <s v="Requisição de Almoxarifado"/>
    <s v="Sim"/>
    <n v="94.95"/>
    <m/>
    <n v="94.95"/>
    <n v="0"/>
    <n v="5"/>
    <x v="8"/>
  </r>
  <r>
    <x v="21"/>
    <d v="2020-05-15T00:00:00"/>
    <n v="13768"/>
    <s v="ATF-ALMOX"/>
    <s v="Almoxarifado"/>
    <s v="Requisição de Almoxarifado"/>
    <s v="Sim"/>
    <n v="497.77"/>
    <m/>
    <n v="497.77"/>
    <n v="0"/>
    <n v="5"/>
    <x v="8"/>
  </r>
  <r>
    <x v="21"/>
    <d v="2020-05-15T00:00:00"/>
    <n v="13769"/>
    <s v="AAA-CG"/>
    <s v="Almoxarifado"/>
    <s v="Requisição de Almoxarifado"/>
    <s v="Sim"/>
    <n v="481.75"/>
    <m/>
    <n v="481.75"/>
    <n v="0"/>
    <n v="5"/>
    <x v="8"/>
  </r>
  <r>
    <x v="21"/>
    <d v="2020-05-29T00:00:00"/>
    <n v="13777"/>
    <s v="ATA"/>
    <s v="Calhas São Jorge"/>
    <s v="Troca de calha emergencial da cobertura do auditório Novo II."/>
    <s v="Sim"/>
    <n v="3198.89"/>
    <m/>
    <n v="3198.89"/>
    <n v="0"/>
    <n v="5"/>
    <x v="8"/>
  </r>
  <r>
    <x v="21"/>
    <d v="2020-05-29T00:00:00"/>
    <n v="13778"/>
    <s v="DIR"/>
    <s v="Flacipel Remoções de Lixo Eirellli EPP"/>
    <s v="Aluguel de caçamba para recolhimento de entulho DC 81140 - NE 01985078/2020"/>
    <s v="Sim"/>
    <n v="1350"/>
    <m/>
    <n v="1350"/>
    <n v="0"/>
    <n v="5"/>
    <x v="8"/>
  </r>
  <r>
    <x v="21"/>
    <d v="2020-06-01T00:00:00"/>
    <n v="13780"/>
    <s v="ATF-ALMOX"/>
    <s v="Papel Master Sul Ltda"/>
    <s v="PAPEL HIGIENICO P/DISPENSER DE 1ªQUALIDADE, TOALHA DE PAPEL EM BOBINA - INSTITUCIONAL, TOALHA DE PAPEL-SIMPLES-INTERFOLHADA INSTITUCIONAL. Compra 81345/2020 - Registro de Preços-Compra Ata Ata Registro de Preços - 31/2020 - NE 02004720/2020."/>
    <s v="Sim"/>
    <n v="10241.6"/>
    <m/>
    <n v="10241.6"/>
    <n v="0"/>
    <n v="6"/>
    <x v="3"/>
  </r>
  <r>
    <x v="21"/>
    <d v="2020-06-04T00:00:00"/>
    <n v="13786"/>
    <s v="DIR"/>
    <s v="FLT ASSESSORIA EM TURISMO LTDA"/>
    <s v="Anulado- Fechamento do Exercício 2020 -Contrato de Fornecimento de Passagem Aérea Nacional NE 03533042/2020 e Internacional NE 03533050/2020 - Processo: 20.1.00571.01.8 - GC 3143"/>
    <s v="Sim"/>
    <n v="0"/>
    <m/>
    <n v="0"/>
    <n v="0"/>
    <n v="6"/>
    <x v="3"/>
  </r>
  <r>
    <x v="21"/>
    <d v="2020-06-08T00:00:00"/>
    <n v="13788"/>
    <s v="ATA"/>
    <s v="Reitoria - Estagiários"/>
    <s v="Solicitação: 475/2020 - Remanejamento: 2020 50256165 - Setor: Diretoria Instituto de Física Solicitante: 5008157-1 Veronica Espinosa Pintos Lopes Valor da Bolsa: 1.025,15 Previsão Orçamentária: 4.100,60 + 1.056,00 (auxílio transporte) Duração: 4 meses Jornada: 30 Horas Doc. Mov. Verba: 202002064871 Processo: 19.1.676.43.8 Aluno: 9811011 - Mariana Petroucic Nunes Data de Cadastro: 15/06/2020 13:05"/>
    <s v="Sim"/>
    <n v="5156.6000000000004"/>
    <m/>
    <n v="5156.6000000000004"/>
    <n v="0"/>
    <n v="6"/>
    <x v="3"/>
  </r>
  <r>
    <x v="21"/>
    <d v="2020-06-08T00:00:00"/>
    <n v="13789"/>
    <s v="DIR"/>
    <s v="Comercial Discon Ltda"/>
    <s v="PEDESTAL P/ISOLAMENTO,TUBULAR DE 2,5&quot;D,ALT.95CM,BASE FERRO FUND. 34CM - Processo: 20.1.00193.43.9 - NE 02068532/2020"/>
    <s v="Sim"/>
    <n v="2250"/>
    <m/>
    <n v="2250"/>
    <n v="0"/>
    <n v="6"/>
    <x v="3"/>
  </r>
  <r>
    <x v="21"/>
    <d v="2020-06-09T00:00:00"/>
    <n v="13775"/>
    <s v="ATA-DP"/>
    <s v="(ECT) Empresa Brasileira de Correios e Telégrafos"/>
    <s v="Envio de 14 (três) correspondências via Carta Nacional Registrada com AR, referente ao envio dos novos cartões alimentação da empresa Verocard. 27/05/2020 SUELI RODRIGUES 06075-220 SP 40 1 JU460441275 AR 9912272510 72032898 15,55 27/05/2020 GIANCARLO ESPOSITO DE SOUZA 05359-170 SP 38 1 JU460441301 AR 9912272510 72032898 15,55 27/05/2020 PAULO ROBERTO COSTA 06352-050 SP 38 1 JU460441315 AR 9912272510 72032898 15,55 03/06/2020 FERNANDO ASSIS GARCIA 05363-000 SP 40 1 JU460440663 AR 9912272510 72032898 15,55 03/06/2020 FABIO PATRICIO CAMARAO 06154-080 SP 40 1 JU460440677 AR 9912272510 72032898 15,55 03/06/2020 MARLON RESENDE FARIA 05501-020 SP 40 1 JU460440685 AR 9912272510 72032898 15,55 03/06/2020 ELOISA MADEIRA SZANTO 05460-000 SP 40 1 JU460440694 AR 9912272510 72032898 15,55 03/06/2020 CARLA GOLDMAN 05434-040 SP 56 1 JU460441213 AR 9912272510 72032898 16,65 03/06/2020 CARLOS MAC D. DE FIGUEIREDO 05402-300 SP 40 1 JU460441227 AR 9912272510 72032898 15,55 05/06/2020 ELLEU BINOTTO 03574-030 SP 40 1 JU460438585 AR 9912272510 72032898 15,55 05/06/2020 IGINO GIORDANI 08071-230 SP 42 1 JU460438599 AR 9912272510 72032898 15,55 05/06/2020 SERGIO ALEXANDRE DA SILVA 05398-011 SP 38 1 JU460438608 AR 9912272510 72032898 15,55 05/06/2020 PAULO TEOTONIO SOBRINHO 05352-050 SP 40 1 JU460446618 AR 9912272510 72032898 15,55 05/06/2020 JOSE LUCIANO MIRANDA 04707-050 SP 42 1 JU460446621 AR 9912272510 72032898 15,55 Tt grupo 14 218,80"/>
    <s v="Sim"/>
    <n v="218.8"/>
    <m/>
    <n v="218.8"/>
    <n v="0"/>
    <n v="6"/>
    <x v="3"/>
  </r>
  <r>
    <x v="21"/>
    <d v="2020-06-09T00:00:00"/>
    <n v="13776"/>
    <s v="ATA-DP"/>
    <s v="(ECT) Empresa Brasileira de Correios e Telégrafos"/>
    <s v="Envio de 03 (três) Telegramas Eletrônico Nacional para a família do Sr. Martins dos Reis Costa em decorrência ao trâmite do falecimento do mesmo. Cada telegrama R$ 26,41 - Total R$ 79,23"/>
    <s v="Sim"/>
    <n v="79.23"/>
    <m/>
    <n v="79.23"/>
    <n v="0"/>
    <n v="6"/>
    <x v="3"/>
  </r>
  <r>
    <x v="21"/>
    <d v="2020-06-09T00:00:00"/>
    <n v="13794"/>
    <s v="ATA-INFO"/>
    <s v="Reitoria - Estagiários"/>
    <s v="CANCELADO - Solicitação: 478/2020 Setor: Seção Técnica de Informática Solicitante: 3061449-1 Antonio Carlos Hernandes Valor da Bolsa: 682,49 Previsão Orçamentária: 8.189,88 + 3.168,00 (auxílio transporte) Duração: 12 meses Jornada: 20 Horas Reserva N° 2020 02124890"/>
    <s v="Sim"/>
    <n v="0"/>
    <m/>
    <n v="0"/>
    <n v="0"/>
    <n v="6"/>
    <x v="3"/>
  </r>
  <r>
    <x v="21"/>
    <d v="2020-06-10T00:00:00"/>
    <n v="13797"/>
    <s v="DIR"/>
    <s v="Naypi Serviços de Serviços de Despacho Ltda"/>
    <s v="Pagamento da despachante para renovação das licenças junto a polícia civil."/>
    <s v="Sim"/>
    <n v="800"/>
    <m/>
    <n v="800"/>
    <n v="0"/>
    <n v="6"/>
    <x v="3"/>
  </r>
  <r>
    <x v="21"/>
    <d v="2020-06-15T00:00:00"/>
    <n v="13800"/>
    <s v="FNC"/>
    <s v="Mult Comercial Ltda"/>
    <s v="Aquisição de peças de reposição, para uso imediato na montagem de experimentos (Detector Covid-19) junto ao Laboratório Acelerador Pelletron do IF."/>
    <s v="Sim"/>
    <n v="2015.8"/>
    <m/>
    <n v="2015.8"/>
    <n v="0"/>
    <n v="6"/>
    <x v="3"/>
  </r>
  <r>
    <x v="21"/>
    <d v="2020-06-16T00:00:00"/>
    <n v="13801"/>
    <s v="DIR"/>
    <s v="Transposição interna"/>
    <s v="Referente Aquisição 02 unidades de Disco externo de 2 TB (3,5&quot;) - Grupo 057 - Projetos Especiais - NE 1150642 / 2020 - DC 56286 /2020 - Processo: 20.1.00029.43. Contrapartida GO 13686 e GC 3146 - Remanejamento N° 2020 50256327."/>
    <s v="Sim"/>
    <n v="5040"/>
    <m/>
    <n v="5040"/>
    <n v="0"/>
    <n v="6"/>
    <x v="3"/>
  </r>
  <r>
    <x v="21"/>
    <d v="2020-06-16T00:00:00"/>
    <n v="13803"/>
    <s v="DIR"/>
    <s v="Reitoria - Estagiários"/>
    <s v="Solicitação: 489/2020 - Remanejamento N° 2020 50315609 - Setor: Serviço Técnico de Comunicação, Pesquisa e Cultura e Extensão Solicitante: 3472142-1 Maria Luísa Pestilla Tippi Valor da Bolsa: 1.025,15 Previsão Orçamentária: 12.301,80 + 3.168,00 (auxílio transporte) Duração: 12 meses Jornada: 30 Horas Doc. Mov. Verba: 202002155060 Processo: 19.1.1095.43.9 Aluno: 11237961 - Felipe Pereira Alonso Data de Cadastro: 28/08/2020 17:25"/>
    <s v="Sim"/>
    <n v="15469.8"/>
    <m/>
    <n v="15469.8"/>
    <n v="0"/>
    <n v="6"/>
    <x v="3"/>
  </r>
  <r>
    <x v="21"/>
    <d v="2020-06-23T00:00:00"/>
    <n v="13812"/>
    <s v="DIR"/>
    <s v="David Bärg Filho"/>
    <s v="Aquisição emergencial de 1 switch HDMI para o Auditório Norte e extrator de audio HDMI com cabos para ser instalado em todos os Auditórios do IF."/>
    <s v="Sim"/>
    <n v="1603.3"/>
    <m/>
    <n v="1603.3"/>
    <n v="0"/>
    <n v="6"/>
    <x v="3"/>
  </r>
  <r>
    <x v="21"/>
    <d v="2020-06-24T00:00:00"/>
    <n v="13793"/>
    <s v="ATA-DP"/>
    <s v="(ECT) Empresa Brasileira de Correios e Telégrafos"/>
    <s v="Envio de 02 (duas) correspondências via Carta Nacional Registrada com AR referente envio de Cartões Alimentações Verocard para os Docentes Juliana Sakamoto (CEP 05411-001)-(Nº.Objeto:JU460446649br) Jader Pereira (CEP 84020-020)-(Nº.Objeto:JU460446635br)"/>
    <s v="Sim"/>
    <n v="31.1"/>
    <m/>
    <n v="31.1"/>
    <n v="0"/>
    <n v="6"/>
    <x v="3"/>
  </r>
  <r>
    <x v="21"/>
    <d v="2020-06-30T00:00:00"/>
    <n v="13820"/>
    <s v="DIR"/>
    <s v="Créditos Tesouraria"/>
    <s v="Ajustes de lançamentos referente as despesas realizadas no Grupo do Tesouro do processo de adiantamento nº , mas lançados nos RI dos professores - GO 13814 - Contrapartida RI Diretoria GC 3149"/>
    <s v="Sim"/>
    <n v="1120"/>
    <m/>
    <n v="1120"/>
    <n v="0"/>
    <n v="6"/>
    <x v="3"/>
  </r>
  <r>
    <x v="21"/>
    <d v="2020-07-03T00:00:00"/>
    <n v="13823"/>
    <s v="ATA"/>
    <s v="Prado Comercial de Eletronicos e Servs. de Inst."/>
    <s v="NE.02863308 / 02863316 - Pregão - serviços de instalações e aquisições de condicionadores de ar - RC 38326 - DC 92258."/>
    <s v="Sim"/>
    <n v="13200"/>
    <m/>
    <n v="13200"/>
    <n v="0"/>
    <n v="7"/>
    <x v="9"/>
  </r>
  <r>
    <x v="21"/>
    <d v="2020-07-03T00:00:00"/>
    <n v="13825"/>
    <s v="FMA"/>
    <s v="Prado Comercial de Eletronicos e Servs. de Inst."/>
    <s v="NE.02683308 / 02683316 - Pregão - serviços de instalações e aquisições de condicionadores de ar para secretária DFMA - RC 156957 - DC 92258."/>
    <s v="Sim"/>
    <n v="7550"/>
    <m/>
    <n v="7550"/>
    <n v="0"/>
    <n v="7"/>
    <x v="9"/>
  </r>
  <r>
    <x v="21"/>
    <d v="2020-07-08T00:00:00"/>
    <n v="13821"/>
    <s v="ATA-DP"/>
    <s v="Correios"/>
    <s v="Envio de 08 (oito) correspondências via Carta Nacional Registrada com AR referente envio de Cartões Alimentação e Refeição. VALERIA SILVA 13208-620 - (N. Objeto:JU460447012br) EMERSON JOSE 01259-000 - (N. Objeto:JU460447026br) HUGO HENRIQUE 04310-010 - (N. Objeto:JU460447030br) VITORIO EMANUEL 03516-010 - (N. Objeto:JU460447043br) JAQUELINE DO NASCIMENTO 01232-000- (N. Objeto:JU460447057br) RENAN FERREIRA 09350-655 - (N. Objeto:JU460447065br) DANILO MUSTAFA 05386-360 - (N. Objeto:JU460447065br) RONE FLAVIO 04190-050. (N. Objeto:JU460447088br)"/>
    <s v="Sim"/>
    <n v="125.5"/>
    <m/>
    <n v="125.5"/>
    <n v="0"/>
    <n v="7"/>
    <x v="9"/>
  </r>
  <r>
    <x v="21"/>
    <d v="2020-07-08T00:00:00"/>
    <n v="13830"/>
    <s v="DIR-CCEX"/>
    <s v="Reitoria - Estagiários"/>
    <s v="Solicitação: 530/2020 - CANCELADA - Setor: Serviço Técnico de Comunicação, Pesquisa e Cultura e Extensão Solicitante: 3472142-1 Maria Luísa Pestilla Tippi Valor da Bolsa: 1.025,15 Previsão Orçamentária: 12.301,80 + 3.168,00 (auxílio transporte) Duração: 12 meses Jornada: 30 Horas Doc. Mov. Verba: Processo: Aluno: Data de Cadastro: 08/07/2020 15:18"/>
    <s v="Sim"/>
    <n v="0"/>
    <m/>
    <n v="0"/>
    <n v="0"/>
    <n v="7"/>
    <x v="9"/>
  </r>
  <r>
    <x v="21"/>
    <d v="2020-07-09T00:00:00"/>
    <n v="13833"/>
    <s v="DIR"/>
    <s v="Aparecida Candida de Souza Berrio"/>
    <s v="NE 2506017/2020 ANULADO - Reserva 2505975/2020 - Compra de pedestais para isolamento interno predial. Processo 20.1.00212.43.3 - RC 209465/2020 - DC 95959/2020. DIR/ATA"/>
    <s v="Sim"/>
    <n v="0"/>
    <m/>
    <n v="0"/>
    <n v="0"/>
    <n v="7"/>
    <x v="9"/>
  </r>
  <r>
    <x v="21"/>
    <d v="2020-07-14T00:00:00"/>
    <n v="13837"/>
    <s v="DIR"/>
    <s v="correios"/>
    <s v="carta registrada com aviso de recebimento para guarulhos - AMORIM DELFINO 07174-412 - JU460447220"/>
    <s v="Sim"/>
    <n v="15.55"/>
    <m/>
    <n v="15.55"/>
    <n v="0"/>
    <n v="7"/>
    <x v="9"/>
  </r>
  <r>
    <x v="21"/>
    <d v="2020-07-14T00:00:00"/>
    <n v="13840"/>
    <s v="DIR"/>
    <s v="David Bärg Filho"/>
    <s v="Aquisição emergencial de switch HDMI, cabos e dispositivo de segurança antifurto, Broca, Groza e Parafusos para os auditórios do IFUSP."/>
    <s v="Sim"/>
    <n v="1535.24"/>
    <m/>
    <n v="1535.24"/>
    <n v="0"/>
    <n v="7"/>
    <x v="9"/>
  </r>
  <r>
    <x v="21"/>
    <d v="2020-07-14T00:00:00"/>
    <n v="13838"/>
    <s v="DIR"/>
    <s v="Instituto de Matemática e Estatística"/>
    <s v="Remanejamento N° 2020 50278240 Ref. serviços gráficos executados durante o mês de março de 2020 e quantos aos meses de abril e maio de 2020 somente o rateio dos valores relativos a locação dos equipamentos."/>
    <s v="Sim"/>
    <n v="5435.47"/>
    <m/>
    <n v="5435.47"/>
    <n v="0"/>
    <n v="7"/>
    <x v="9"/>
  </r>
  <r>
    <x v="21"/>
    <d v="2020-07-22T00:00:00"/>
    <n v="13859"/>
    <s v="ATA-LIMP"/>
    <s v="Almoxarifado"/>
    <s v="Requisição do Almoxarifado"/>
    <s v="Sim"/>
    <n v="484.75"/>
    <m/>
    <n v="484.75"/>
    <n v="0"/>
    <n v="7"/>
    <x v="9"/>
  </r>
  <r>
    <x v="21"/>
    <d v="2020-07-22T00:00:00"/>
    <n v="13860"/>
    <s v="ATA-LIMP"/>
    <s v="Almoxarifado"/>
    <s v="Requisição do Almoxarifado"/>
    <s v="Sim"/>
    <n v="1619.99"/>
    <m/>
    <n v="1619.99"/>
    <n v="0"/>
    <n v="7"/>
    <x v="9"/>
  </r>
  <r>
    <x v="21"/>
    <d v="2020-07-22T00:00:00"/>
    <n v="13861"/>
    <s v="ATA-LIMP"/>
    <s v="Almoxarifado"/>
    <s v="Requisição do Almoxarifado"/>
    <s v="Sim"/>
    <n v="1633.15"/>
    <m/>
    <n v="1633.15"/>
    <n v="0"/>
    <n v="7"/>
    <x v="9"/>
  </r>
  <r>
    <x v="21"/>
    <d v="2020-07-22T00:00:00"/>
    <n v="13862"/>
    <s v="ATA-LIMP"/>
    <s v="Almoxarifado"/>
    <s v="Requisição do Almoxarifado"/>
    <s v="Sim"/>
    <n v="20.96"/>
    <m/>
    <n v="20.96"/>
    <n v="0"/>
    <n v="7"/>
    <x v="9"/>
  </r>
  <r>
    <x v="21"/>
    <d v="2020-07-22T00:00:00"/>
    <n v="13863"/>
    <s v="ATA-LIMP"/>
    <s v="Almoxarifado"/>
    <s v="Requisição do Almoxarifado"/>
    <s v="Sim"/>
    <n v="1214.98"/>
    <m/>
    <n v="1214.98"/>
    <n v="0"/>
    <n v="7"/>
    <x v="9"/>
  </r>
  <r>
    <x v="21"/>
    <d v="2020-07-22T00:00:00"/>
    <n v="13864"/>
    <s v="ATA-LIMP"/>
    <s v="Almoxarifado"/>
    <s v="Requisição do Almoxarifado"/>
    <s v="Sim"/>
    <n v="1257.96"/>
    <m/>
    <n v="1257.96"/>
    <n v="0"/>
    <n v="7"/>
    <x v="9"/>
  </r>
  <r>
    <x v="21"/>
    <d v="2020-07-22T00:00:00"/>
    <n v="13865"/>
    <s v="ATA-LIMP"/>
    <s v="Almoxarifado"/>
    <s v="Requisição do Almoxarifado"/>
    <s v="Sim"/>
    <n v="1350.15"/>
    <m/>
    <n v="1350.15"/>
    <n v="0"/>
    <n v="7"/>
    <x v="9"/>
  </r>
  <r>
    <x v="21"/>
    <d v="2020-07-22T00:00:00"/>
    <n v="13866"/>
    <s v="ATA-LIMP"/>
    <s v="Almoxarifado"/>
    <s v="Requisição do Almoxarifado"/>
    <s v="Sim"/>
    <n v="1326.73"/>
    <m/>
    <n v="1326.73"/>
    <n v="0"/>
    <n v="7"/>
    <x v="9"/>
  </r>
  <r>
    <x v="21"/>
    <d v="2020-07-22T00:00:00"/>
    <n v="13867"/>
    <s v="ATA-LIMP"/>
    <s v="Almoxarifado"/>
    <s v="Requisição do Almoxarifado"/>
    <s v="Sim"/>
    <n v="1372.83"/>
    <m/>
    <n v="1372.83"/>
    <n v="0"/>
    <n v="7"/>
    <x v="9"/>
  </r>
  <r>
    <x v="21"/>
    <d v="2020-07-22T00:00:00"/>
    <n v="13868"/>
    <s v="ATA-LIMP"/>
    <s v="Almoxarifado"/>
    <s v="Requisição do Almoxarifado"/>
    <s v="Sim"/>
    <n v="59.16"/>
    <m/>
    <n v="59.16"/>
    <n v="0"/>
    <n v="7"/>
    <x v="9"/>
  </r>
  <r>
    <x v="21"/>
    <d v="2020-07-22T00:00:00"/>
    <n v="13869"/>
    <s v="ATA-LIMP"/>
    <s v="Almoxarifado"/>
    <s v="Requisição do Almoxarifado"/>
    <s v="Sim"/>
    <n v="49.07"/>
    <m/>
    <n v="49.07"/>
    <n v="0"/>
    <n v="7"/>
    <x v="9"/>
  </r>
  <r>
    <x v="21"/>
    <d v="2020-07-22T00:00:00"/>
    <n v="13870"/>
    <s v="ATA-LIMP"/>
    <s v="Almoxarifado"/>
    <s v="Requisição do Almoxarifado"/>
    <s v="Sim"/>
    <n v="166.53"/>
    <m/>
    <n v="166.53"/>
    <n v="0"/>
    <n v="7"/>
    <x v="9"/>
  </r>
  <r>
    <x v="21"/>
    <d v="2020-07-23T00:00:00"/>
    <n v="13874"/>
    <s v="DIR"/>
    <s v="Pró - Reitoria de Graduação"/>
    <s v="Remanejamento N° 2020 50286080 - Grupo 404 - GC 3051 - Devolução ref. REMANEJAMENTO 50061445 / 2020 - Recursos para visita ao Laboratório Nacional de Luz Sincroton - Campinas, atividade extracurricular."/>
    <s v="Sim"/>
    <n v="5000"/>
    <m/>
    <n v="5000"/>
    <n v="0"/>
    <n v="7"/>
    <x v="9"/>
  </r>
  <r>
    <x v="21"/>
    <d v="2020-07-23T00:00:00"/>
    <n v="13875"/>
    <s v="DIR"/>
    <s v="Transposição interna"/>
    <s v="Remanejamento N° 2020 50286102 - Devolução para o Grupo 404 ref. Anulação - NE 00278432/2020 - Locação de ônibus p/Labor Nac de Luz Síncrotron - Campinas-SP e Remanejamento 50071203 / 2020 - GO 13320 e GC 3062"/>
    <s v="Sim"/>
    <n v="3293.8"/>
    <m/>
    <n v="3293.8"/>
    <n v="0"/>
    <n v="7"/>
    <x v="9"/>
  </r>
  <r>
    <x v="21"/>
    <d v="2020-07-24T00:00:00"/>
    <n v="13876"/>
    <s v="ATF"/>
    <s v="Chaveiro Goiás Comércio e Serviços Ltda - ME"/>
    <s v="Serviços em fechadura e cópias de 3 chaves, em caráter emergencial, junto ao setor de tesouraria do IF."/>
    <s v="Sim"/>
    <n v="130"/>
    <m/>
    <n v="130"/>
    <n v="0"/>
    <n v="7"/>
    <x v="9"/>
  </r>
  <r>
    <x v="21"/>
    <d v="2020-07-31T00:00:00"/>
    <n v="13886"/>
    <s v="DIR"/>
    <s v="Empenho Tesouraria Covid"/>
    <s v="Empenhos Nemitala Added - Referente a pagamentos na tesouraria de materiais de prevenção ao COVID - Contrapartida GC 3157"/>
    <s v="Sim"/>
    <n v="49281.56"/>
    <m/>
    <n v="49281.56"/>
    <n v="0"/>
    <n v="7"/>
    <x v="9"/>
  </r>
  <r>
    <x v="21"/>
    <d v="2020-08-03T00:00:00"/>
    <n v="13892"/>
    <s v="DIR-CCIF"/>
    <s v="Reitoria - Estagiários"/>
    <s v="Solicitação: 596/2020 - Remanejamento N° 2020 50311646 - Setor: Seção Técnica de Informática Solicitante: 3061449-1 Antonio Carlos Hernandes Valor da Bolsa: 682,49 Previsão Orçamentária: 8.189,88 + 3.168,00 (auxílio transporte) Duração: 12 meses Jornada: 20 Horas Doc. Mov. Verba: 202002753480 Processo: 19.1.878.43.0 Aluno: 11224779 - Icaro Vaz Freire Data de Cadastro: 26/08/2020 19:07"/>
    <s v="Sim"/>
    <n v="11357.88"/>
    <m/>
    <n v="11357.88"/>
    <n v="0"/>
    <n v="8"/>
    <x v="10"/>
  </r>
  <r>
    <x v="21"/>
    <d v="2020-08-03T00:00:00"/>
    <n v="13893"/>
    <s v="DIR-CCIF"/>
    <s v="Reitoria - Estagiários"/>
    <s v="Solicitação: 597/2020 - Remanejamento N° 2020 50311662 - Setor: Seção Técnica de Informática Solicitante: 3061449-1 Antonio Carlos Hernandes Valor da Bolsa: 682,49 Previsão Orçamentária: 8.189,88 + 3.168,00 (auxílio transporte) Duração: 12 meses Jornada: 20 Horas Doc. Mov. Verba: 202002753545 Processo: 19.1.966.43.6 Aluno: 11352504 - Caio Leonardo de Oliveira Pimentel Data de Cadastro: 26/08/2020 19:19"/>
    <s v="Sim"/>
    <n v="11357.88"/>
    <m/>
    <n v="11357.88"/>
    <n v="0"/>
    <n v="8"/>
    <x v="10"/>
  </r>
  <r>
    <x v="21"/>
    <d v="2020-08-06T00:00:00"/>
    <n v="13899"/>
    <s v="DIR"/>
    <s v="Simpress Comércio, Locação e Serviços S/A"/>
    <s v="Reforça da NE.00081540 - Referente ao 3º Termo de Aditamento ao Contrato de Serviços de Impressão e Reprografia Corporativa - Exercício 2020 - Contrato 01/2018 - RUSP."/>
    <s v="Sim"/>
    <n v="38834.400000000001"/>
    <m/>
    <n v="38834.400000000001"/>
    <n v="0"/>
    <n v="8"/>
    <x v="10"/>
  </r>
  <r>
    <x v="21"/>
    <d v="2020-08-07T00:00:00"/>
    <n v="13898"/>
    <s v="ATF-CONV"/>
    <s v="Cristovan N Santos"/>
    <s v="Reembolso de despesa tida com emissão de certificado digital junto a Imprensa Oficial"/>
    <s v="Sim"/>
    <n v="350"/>
    <m/>
    <n v="350"/>
    <n v="0"/>
    <n v="8"/>
    <x v="10"/>
  </r>
  <r>
    <x v="21"/>
    <d v="2020-08-11T00:00:00"/>
    <n v="13905"/>
    <s v="ATA"/>
    <s v="Desintec Serviços Técnicos Ltda"/>
    <s v="Quarto termo de aditivo referente ao serviços de dedetização, desinsetização e desratização"/>
    <s v="Sim"/>
    <n v="4331.29"/>
    <m/>
    <n v="4331.29"/>
    <n v="0"/>
    <n v="8"/>
    <x v="10"/>
  </r>
  <r>
    <x v="21"/>
    <d v="2020-08-12T00:00:00"/>
    <n v="13907"/>
    <s v="DIR"/>
    <s v="David Bärg Filho"/>
    <s v="Reparo emergencial de Amplificador MCD PWM1600, do Auditório Novo 2."/>
    <s v="Sim"/>
    <n v="250"/>
    <m/>
    <n v="250"/>
    <n v="0"/>
    <n v="8"/>
    <x v="10"/>
  </r>
  <r>
    <x v="21"/>
    <d v="2020-08-14T00:00:00"/>
    <n v="13913"/>
    <s v="DIR"/>
    <s v="Transposição Interna"/>
    <s v="Transferência de Créditos para RD-COVID, para cobrir despesas relacionado ao combate a Pandemia Contrapartida GC 3161 (Referente as GOs 13880,13841, 13843, 13844, 13736, 13737, 13738, 13706, 13629, 13784 e 13785)"/>
    <s v="Sim"/>
    <n v="4039.46"/>
    <m/>
    <n v="4039.46"/>
    <n v="0"/>
    <n v="8"/>
    <x v="10"/>
  </r>
  <r>
    <x v="21"/>
    <d v="2020-08-19T00:00:00"/>
    <n v="13917"/>
    <s v="DIR"/>
    <s v="Reitoria - Estagiários"/>
    <s v="Solicitação: 629/2020 - CANCELADA - Setor: Assistência Técnica Acadêmica Solicitante: 2428550-1 Maria Madalena Salgado Bermudez Zeitum Valor da Bolsa: 1.025,15 Previsão Orçamentária: 12.301,80 + 3.168,00 (auxílio transporte) Duração: 12 meses Jornada: 30 Horas - Reserva N° 2020 02908816"/>
    <s v="Sim"/>
    <n v="0"/>
    <m/>
    <n v="0"/>
    <n v="0"/>
    <n v="8"/>
    <x v="10"/>
  </r>
  <r>
    <x v="21"/>
    <d v="2020-08-19T00:00:00"/>
    <n v="13918"/>
    <s v="ATA-LIMP"/>
    <s v="HD Descartáveis"/>
    <s v="Aquisição de produtos higienização para combate a pandemia - DC 102113 - Processo 20.1.00222.43.9"/>
    <s v="Sim"/>
    <n v="3070"/>
    <m/>
    <n v="3070"/>
    <n v="0"/>
    <n v="8"/>
    <x v="10"/>
  </r>
  <r>
    <x v="21"/>
    <d v="2020-08-21T00:00:00"/>
    <n v="13919"/>
    <s v="DIR"/>
    <s v="Centuria Ferragens e Parafusos Ltda"/>
    <s v="PEDESTAL P/ ISOLAMENTO INTERNO PREDIAL,PLASTICO,ALTURA 90CM,ZEBRADO NE 03049477/2020 - Processo: 20.1.00229.43.3"/>
    <s v="Sim"/>
    <n v="1400"/>
    <m/>
    <n v="1400"/>
    <n v="0"/>
    <n v="8"/>
    <x v="10"/>
  </r>
  <r>
    <x v="21"/>
    <d v="2020-08-24T00:00:00"/>
    <n v="13922"/>
    <s v="ATA"/>
    <s v="Rodolfo Gomes Almeida"/>
    <s v="Reembolso referente a aquisição de 2 botijões de gás para uso na copa do Instituto de Física para os servidores que continuam a exercer as suas atividades presencialmente durante a pandemia."/>
    <s v="Sim"/>
    <n v="140"/>
    <m/>
    <n v="140"/>
    <n v="0"/>
    <n v="8"/>
    <x v="10"/>
  </r>
  <r>
    <x v="21"/>
    <d v="2020-08-24T00:00:00"/>
    <n v="13925"/>
    <s v="DIR"/>
    <s v="TECHNICAL NET COMERCIAL E SERVIÇOS EIRELI ME"/>
    <s v="Aquisição de copos descartáveis"/>
    <s v="Sim"/>
    <n v="6372.5"/>
    <m/>
    <n v="6372.5"/>
    <n v="0"/>
    <n v="8"/>
    <x v="10"/>
  </r>
  <r>
    <x v="21"/>
    <d v="2020-08-25T00:00:00"/>
    <n v="13926"/>
    <s v="DIR"/>
    <s v="Transposição interna"/>
    <s v="Remanejamento N° 2020 50309382 - Reforço de empenho pgto de taxas GC 3163"/>
    <s v="Sim"/>
    <n v="189.84"/>
    <m/>
    <n v="189.84"/>
    <n v="0"/>
    <n v="8"/>
    <x v="10"/>
  </r>
  <r>
    <x v="21"/>
    <d v="2020-08-27T00:00:00"/>
    <n v="13930"/>
    <s v="DIR"/>
    <s v="Transposição interna"/>
    <s v="Pregão de serviços de manutenção de limpeza de dutos de ar condicionado dos auditórios do IFUSP (fale conosco 202283) Remanejamento 50311549 / 2020 - Remanejado para manutenção Predial GC 3164"/>
    <s v="Sim"/>
    <n v="57970"/>
    <m/>
    <n v="57970"/>
    <n v="0"/>
    <n v="8"/>
    <x v="10"/>
  </r>
  <r>
    <x v="21"/>
    <d v="2020-08-27T00:00:00"/>
    <n v="13931"/>
    <s v="DIR"/>
    <s v="Transposição interna"/>
    <s v="Reforçar reserva de empenho na Manut. Predial referente ao documento de compra DC 83500/2020 TP da Obra de Impermeabilização (fale conosco 202320). 50311581 / 2020 - GC 3165"/>
    <s v="Sim"/>
    <n v="13815.86"/>
    <m/>
    <n v="13815.86"/>
    <n v="0"/>
    <n v="8"/>
    <x v="10"/>
  </r>
  <r>
    <x v="21"/>
    <d v="2020-08-27T00:00:00"/>
    <n v="13932"/>
    <s v="ATA"/>
    <s v="Hd Sistemas de Limpeza e Descartáveis Ltda"/>
    <s v="Aquisição de luvas descartáveis - COVID 19 - NE 3082539/2020"/>
    <s v="Sim"/>
    <n v="2940"/>
    <m/>
    <n v="2940"/>
    <n v="0"/>
    <n v="8"/>
    <x v="10"/>
  </r>
  <r>
    <x v="21"/>
    <d v="2020-08-31T00:00:00"/>
    <n v="13937"/>
    <s v="DIR"/>
    <s v="MOTIVO PROCESSAMENTO IMAGEM E COMUNICAÇÃO LTDA ME"/>
    <s v="Aquisição de 45 matrizes digitais em altíssima resolução para impressão. Originais do arquivo IFUSP, com digitalização no bojo do projeto do Arquivo Histórico."/>
    <s v="Sim"/>
    <n v="4500"/>
    <m/>
    <n v="4500"/>
    <n v="0"/>
    <n v="8"/>
    <x v="10"/>
  </r>
  <r>
    <x v="21"/>
    <d v="2020-09-01T00:00:00"/>
    <n v="13947"/>
    <s v="DIR"/>
    <s v="Prefeitura do Campus USP da Capital"/>
    <s v="Remanejamento 50318365 / 2020 referente à requisição de material 202000195111."/>
    <s v="Sim"/>
    <n v="2664"/>
    <m/>
    <n v="2664"/>
    <n v="0"/>
    <n v="9"/>
    <x v="4"/>
  </r>
  <r>
    <x v="21"/>
    <d v="2020-09-01T00:00:00"/>
    <n v="13948"/>
    <s v="DIR"/>
    <s v="Reitoria"/>
    <s v="REMANEJAMENTO 50315544 / 2020 Reembolso referente ao INSS recolhimento centralizado pelo Sistema de Pagamentos de Serviços, Prestador e Tomador - período abril a junho/2020."/>
    <s v="Sim"/>
    <n v="46.5"/>
    <m/>
    <n v="46.5"/>
    <n v="0"/>
    <n v="9"/>
    <x v="4"/>
  </r>
  <r>
    <x v="21"/>
    <d v="2020-09-02T00:00:00"/>
    <n v="13952"/>
    <s v="CARH"/>
    <s v="Renata Cristina Mattat Bonato"/>
    <s v="Reembolso referente ao Pagamento de inscricao na palestra LGPD “O que não muda daqui pra frente” para a funcionária Renata Cristina M. Bonato, do dia 11/9/20."/>
    <s v="Sim"/>
    <n v="198"/>
    <m/>
    <n v="198"/>
    <n v="0"/>
    <n v="9"/>
    <x v="4"/>
  </r>
  <r>
    <x v="21"/>
    <d v="2020-09-02T00:00:00"/>
    <n v="13954"/>
    <s v="ATA"/>
    <s v="TECHNICAL NET COMERCIAL E SERVIÇOS EIRELI ME"/>
    <s v="NE. 3136663/2020 - Ata Registro de Preços - Compra de filmes para embalagens em PVC. DC 127450/2020 - Reserva 3134679/2020 - Proc. 20.1.239.43.9"/>
    <s v="Sim"/>
    <n v="1356"/>
    <m/>
    <n v="1356"/>
    <n v="0"/>
    <n v="9"/>
    <x v="4"/>
  </r>
  <r>
    <x v="21"/>
    <d v="2020-09-03T00:00:00"/>
    <n v="13956"/>
    <s v="ATF"/>
    <s v="Transposição RUSP"/>
    <s v="Rem. 202050321765 - do Grupo 043.000 - Básica - Dotação 2475 para o Grupo 043.001 - Manutenção Predial - Dotação 2491. O valor será utilizado para Registro de Preço de locação de caçamba do IFUSP. Contrapartida GC 3179"/>
    <s v="Sim"/>
    <n v="2700"/>
    <m/>
    <n v="2700"/>
    <n v="0"/>
    <n v="9"/>
    <x v="4"/>
  </r>
  <r>
    <x v="21"/>
    <d v="2020-09-08T00:00:00"/>
    <n v="13958"/>
    <s v="ATA-EXPEDIENTE"/>
    <s v="Rafael Medeiros da Silva"/>
    <s v="Motor de partida recondicionado da parati - EEF-9004 043.015392 - Trocado na &quot;Gemeos Eletro Peças LDTA E&quot;"/>
    <s v="Sim"/>
    <n v="280"/>
    <m/>
    <n v="280"/>
    <n v="0"/>
    <n v="9"/>
    <x v="4"/>
  </r>
  <r>
    <x v="21"/>
    <d v="2020-09-09T00:00:00"/>
    <n v="13964"/>
    <s v="ATF-CONV"/>
    <s v="Correios"/>
    <s v="Envio de prestação de contas do Prof. Julio Larrea - cep:05468-901 - (N.Objeto:OD287571826br) Profa. Nora Maidana - cep:05468-901 - (N.Objeto:OD287571830br)"/>
    <s v="Sim"/>
    <n v="20.64"/>
    <m/>
    <n v="20.64"/>
    <n v="0"/>
    <n v="9"/>
    <x v="4"/>
  </r>
  <r>
    <x v="21"/>
    <d v="2020-09-09T00:00:00"/>
    <n v="13967"/>
    <s v="ATA"/>
    <s v="I.M.E - Instituto de Matemática e Estatisticas"/>
    <s v="Rem. 50327429 - Despesa de locação das máquinas do Pool de Gráficas, ref. aos meses de junho/julho e agosto/2020."/>
    <s v="Sim"/>
    <n v="2322.6"/>
    <m/>
    <n v="2322.6"/>
    <n v="0"/>
    <n v="9"/>
    <x v="4"/>
  </r>
  <r>
    <x v="21"/>
    <d v="2020-09-11T00:00:00"/>
    <n v="13968"/>
    <s v="DIR"/>
    <s v="Luis Raul Weber Abramo"/>
    <s v="Pagamento de serviço prestado pela Imprensa Oficial do Estado de São Paulo referente a aquisição de um e-CPF A3-Token, no valor de R$ 350,00. Pedido # 464653, em nome do Prof. Luis Raus W. Abramo, Presidente da Comissão de Pós-Graduação. A nota fiscal foi enviada por e-mail."/>
    <s v="Sim"/>
    <n v="350"/>
    <m/>
    <n v="350"/>
    <n v="0"/>
    <n v="9"/>
    <x v="4"/>
  </r>
  <r>
    <x v="21"/>
    <d v="2020-09-11T00:00:00"/>
    <n v="13970"/>
    <s v="AAA"/>
    <s v="ANA LUCIA RODRIGUES ANTONIO DO NASCIMENTO (AAA)"/>
    <s v="Solicito o reembolso no valor de R$150,00 (cento e cincoenta reais), referente ao pagamento do pedido nº 463197 de renovação do e-CPF emitido pela Imprensa Oficial em 02/09/2020."/>
    <s v="Sim"/>
    <n v="150"/>
    <m/>
    <n v="150"/>
    <n v="0"/>
    <n v="9"/>
    <x v="4"/>
  </r>
  <r>
    <x v="21"/>
    <d v="2020-09-11T00:00:00"/>
    <n v="13972"/>
    <s v="DIR"/>
    <s v="Transposição RUSP"/>
    <s v="Rem. 50330144 - Para locação de caçamba - DC 303135 (fale conosco 202980). GC 3180"/>
    <s v="Sim"/>
    <n v="2658.09"/>
    <m/>
    <n v="2658.09"/>
    <n v="0"/>
    <n v="9"/>
    <x v="4"/>
  </r>
  <r>
    <x v="21"/>
    <d v="2020-09-16T00:00:00"/>
    <n v="13979"/>
    <s v="DIR-CCEX"/>
    <s v="Reitoria - Estagiários"/>
    <s v="Remanejamento N° 2020 50344560 de recurso para estágio do aluno Carolina Garcia Yassui. Referente à solicitação 728/2020 (solicitado pela Malu)."/>
    <s v="Sim"/>
    <n v="15469.8"/>
    <m/>
    <n v="15469.8"/>
    <n v="0"/>
    <n v="9"/>
    <x v="4"/>
  </r>
  <r>
    <x v="21"/>
    <d v="2020-09-17T00:00:00"/>
    <n v="13965"/>
    <s v="ATO-MP"/>
    <s v="Eduardo Ureshino"/>
    <s v="Compra de caixa de papelão para mudança do acervo (R$ 249,75) e caixa de sobrepor+conector para fios (R$78,89)"/>
    <s v="Sim"/>
    <n v="328.64"/>
    <m/>
    <n v="328.64"/>
    <n v="0"/>
    <n v="9"/>
    <x v="4"/>
  </r>
  <r>
    <x v="21"/>
    <d v="2020-09-17T00:00:00"/>
    <n v="13976"/>
    <s v="ATO-MP"/>
    <s v="Valentina Martinelli"/>
    <s v="Compra de tintas para pintura do laboratório de química"/>
    <s v="Sim"/>
    <n v="983.06"/>
    <m/>
    <n v="983.06"/>
    <n v="0"/>
    <n v="9"/>
    <x v="4"/>
  </r>
  <r>
    <x v="21"/>
    <d v="2020-09-17T00:00:00"/>
    <n v="13978"/>
    <s v="ATA"/>
    <s v="Karen Mendonça de Oliveira Eireli"/>
    <s v="Instalação de película de vidro G20 em vidro. Local: Corredor do 2ª pavimento do Edifício Principal Ala Central defronte elevador. Instalação de película foi necessário para inibir os rais solares que estavam interferindo na imagem das câmeras de vigilância do corredor."/>
    <s v="Sim"/>
    <n v="1179.4000000000001"/>
    <m/>
    <n v="1179.4000000000001"/>
    <n v="0"/>
    <n v="9"/>
    <x v="4"/>
  </r>
  <r>
    <x v="21"/>
    <d v="2020-09-17T00:00:00"/>
    <n v="13983"/>
    <s v="ATF-COMPRAS"/>
    <s v="Queller Informática e Comercio Ltda. - ME"/>
    <s v="Solicito a liberação de verba no valor de R$ 260,00 para aquisição de cartucho de tinta para impressora HP, a favor da empresa Queller Informática e Comércio Ltda. - ME, a aquisição se faz necessária em caracter emergencia, para impressão de editais e requisições de compra no serviço de home office."/>
    <s v="Sim"/>
    <n v="260"/>
    <m/>
    <n v="260"/>
    <n v="0"/>
    <n v="9"/>
    <x v="4"/>
  </r>
  <r>
    <x v="21"/>
    <d v="2020-09-22T00:00:00"/>
    <n v="13897"/>
    <s v="ATA-DP"/>
    <s v="Correios"/>
    <s v="Envio de uma correspondência via Carta Nacional Registrada com AR para a servidora Ana Rodrigues A. Nascimento (ATAc) - CEP 02712-070/SP. Nº Objeto: Ju460446799BR"/>
    <s v="Sim"/>
    <n v="15.55"/>
    <m/>
    <n v="15.55"/>
    <n v="0"/>
    <n v="9"/>
    <x v="4"/>
  </r>
  <r>
    <x v="21"/>
    <d v="2020-09-23T00:00:00"/>
    <n v="13989"/>
    <s v="ATO"/>
    <s v="CTE Serviços e Transportes EIRELEI EP"/>
    <s v="ANULADO Empenho Inicial: 03457990/2020 - SERVICO DE TRANSPORTE DE CARGA NAO-ESPECIALIZADA - Valor R$ 4.200,00"/>
    <s v="Sim"/>
    <n v="0"/>
    <m/>
    <n v="0"/>
    <n v="0"/>
    <n v="9"/>
    <x v="4"/>
  </r>
  <r>
    <x v="21"/>
    <d v="2020-09-23T00:00:00"/>
    <n v="13990"/>
    <s v="DIR"/>
    <s v="2j Uniformes Profissionais Ltda"/>
    <s v="Aquisição de jalecos para uso de funcionários e docentes nos laboratórios"/>
    <s v="Sim"/>
    <n v="12462.3"/>
    <m/>
    <n v="12462.3"/>
    <n v="0"/>
    <n v="9"/>
    <x v="4"/>
  </r>
  <r>
    <x v="21"/>
    <d v="2020-09-23T00:00:00"/>
    <n v="13991"/>
    <s v="DIR"/>
    <s v="Reitoria - Estagiários"/>
    <s v="Solicitação: 728/2020 - Remanejamento N° 2020 50344560 - Setor: Serviço Técnico de Comunicação, Pesquisa e Cultura e Extensão Solicitante: 3472142-1 Maria Luísa Pestilla Tippi Valor da Bolsa: 1.025,15 Previsão Orçamentária: 12.301,80 + 3.168,00 (auxílio transporte) Duração: 12 meses Jornada: 30 Horas Doc. Mov. Verba: 202003291871 Processo: 20.1.266.43.6 Aluno: 8544975 - Carolina Garcia Yassui Data de Cadastro: 23/09/2020 16:32"/>
    <s v="Sim"/>
    <n v="15469.8"/>
    <m/>
    <n v="15469.8"/>
    <n v="0"/>
    <n v="9"/>
    <x v="4"/>
  </r>
  <r>
    <x v="21"/>
    <d v="2020-09-23T00:00:00"/>
    <n v="13992"/>
    <s v="DIR"/>
    <s v="Reitoria"/>
    <s v="REMANEJAMENTO 50336860 / 2020 - Remanejamento referente à requisição de material 202000213209 ."/>
    <s v="Sim"/>
    <n v="334"/>
    <m/>
    <n v="334"/>
    <n v="0"/>
    <n v="9"/>
    <x v="4"/>
  </r>
  <r>
    <x v="21"/>
    <d v="2020-09-28T00:00:00"/>
    <n v="14000"/>
    <s v="DIR"/>
    <s v="NAYPI SERVICOS DE DESPACHOS LTDA"/>
    <s v="Pagamento para NAYPI SERVICOS DE DESPACHOS LTDA, referente ao serviço de emissões de licenças relacionadas aos produtos químicos controlados."/>
    <s v="Sim"/>
    <n v="800"/>
    <m/>
    <n v="800"/>
    <n v="0"/>
    <n v="9"/>
    <x v="4"/>
  </r>
  <r>
    <x v="21"/>
    <d v="2020-09-29T00:00:00"/>
    <n v="14004"/>
    <s v="DIR"/>
    <s v="Antonio Carlos Hernandes"/>
    <s v="Aquisição/substituição de bateria de MACBOOK. N. Patrimônio: 043.019995"/>
    <s v="Sim"/>
    <n v="1070"/>
    <m/>
    <n v="1070"/>
    <n v="0"/>
    <n v="9"/>
    <x v="4"/>
  </r>
  <r>
    <x v="21"/>
    <d v="2020-10-01T00:00:00"/>
    <n v="14001"/>
    <s v="DIR"/>
    <s v="Correios"/>
    <s v="Envio de 03 prestações de contas para FAPESP dos Profs. Nelson Carlin, Arnaldo Gammal e Maximo Ave Pernas. (Objeto: OD786244766br, OD786244770br, OD786244783br)"/>
    <s v="Sim"/>
    <n v="31.14"/>
    <m/>
    <n v="31.14"/>
    <n v="0"/>
    <n v="10"/>
    <x v="11"/>
  </r>
  <r>
    <x v="21"/>
    <d v="2020-10-01T00:00:00"/>
    <n v="14008"/>
    <s v="ATA-DP"/>
    <s v="Correios"/>
    <s v="Postagem de uma AR em nome de Alexandre Vieira Assunto: Proposta de adesão à previdência complementar da SP PREVCOM.(Objeto:JU460443435br)"/>
    <s v="Sim"/>
    <n v="15.55"/>
    <m/>
    <n v="15.55"/>
    <n v="0"/>
    <n v="10"/>
    <x v="11"/>
  </r>
  <r>
    <x v="21"/>
    <d v="2020-10-06T00:00:00"/>
    <n v="14024"/>
    <s v="DIR"/>
    <s v="David Bärg Filho"/>
    <s v="Conserto de TV da sala de Monitoramento/Vigilância."/>
    <s v="Sim"/>
    <n v="960"/>
    <m/>
    <n v="960"/>
    <n v="0"/>
    <n v="10"/>
    <x v="11"/>
  </r>
  <r>
    <x v="21"/>
    <d v="2020-10-06T00:00:00"/>
    <n v="14029"/>
    <s v="DIR"/>
    <s v="Créditos Tesouraria"/>
    <s v="Ajustes de lançamentos referente as despesas realizadas no Grupo do Tesouro do processo de adiantamento nº 20.1.253.43.1, mas lançados nos RI dos professores - GO 13996 e 13982 - Contrapartida RI Diretoria GC 3192."/>
    <s v="Sim"/>
    <n v="1399.9"/>
    <m/>
    <n v="1399.9"/>
    <n v="0"/>
    <n v="10"/>
    <x v="11"/>
  </r>
  <r>
    <x v="21"/>
    <d v="2020-10-09T00:00:00"/>
    <n v="14038"/>
    <s v="ATF-ALMOX"/>
    <s v="All Clear UP Higienizacao e Limpeza Ltda - ME"/>
    <s v="NE.03683052 - COVID-19: Aquisição de saboneteiras para uso nas dependências do Instituto de Física - RC 314960 - DC 134643."/>
    <s v="Sim"/>
    <n v="5863"/>
    <m/>
    <n v="5863"/>
    <n v="0"/>
    <n v="10"/>
    <x v="11"/>
  </r>
  <r>
    <x v="21"/>
    <d v="2020-10-14T00:00:00"/>
    <n v="14063"/>
    <s v="ATA-GRAF"/>
    <s v="IME"/>
    <s v="Remanejamento N° 2020 50373226 - referente ao cálculo do pool de serviços gráficos executados durante o mês de setembro de 2020"/>
    <s v="Sim"/>
    <n v="774.2"/>
    <m/>
    <n v="774.2"/>
    <n v="0"/>
    <n v="10"/>
    <x v="11"/>
  </r>
  <r>
    <x v="21"/>
    <d v="2020-10-15T00:00:00"/>
    <n v="14064"/>
    <s v="DIR"/>
    <s v="Thermontime Comércio e Serviços de Ar Condicionado"/>
    <s v="Manutenção do aparelho de Ar Condicionado do Laboratório do Prof. Adriano M. Alencar. Este aparelho de ar condicionado refrigera uma pequena sala onde funcionam um freezer -80 e duas geladeiras com material perecível do LABM2."/>
    <s v="Sim"/>
    <n v="380"/>
    <m/>
    <n v="380"/>
    <n v="0"/>
    <n v="10"/>
    <x v="11"/>
  </r>
  <r>
    <x v="21"/>
    <d v="2020-10-15T00:00:00"/>
    <n v="14072"/>
    <s v="AAA"/>
    <s v="Gastão Inácio Krein"/>
    <s v="NE.03996611/2020 - Pagamento de honorários pela participação na comissão julgadora do Concurso para obtenção do título de Livre-Docência junto ao Departamento de Física Matemática, Ed. IF-02/20."/>
    <s v="Sim"/>
    <n v="1011.91"/>
    <m/>
    <n v="1011.91"/>
    <n v="0"/>
    <n v="10"/>
    <x v="11"/>
  </r>
  <r>
    <x v="21"/>
    <d v="2020-10-15T00:00:00"/>
    <n v="14065"/>
    <s v="AAA"/>
    <s v="Jose Renan Medeiros"/>
    <s v="NE.03694941 - Pagamento de honorários pela participação na comissão julgadora do Concurso para obtenção do título de Livre-Docência junto ao Departamento de Física Geral, Ed. IF-02/20."/>
    <s v="Sim"/>
    <n v="1011.91"/>
    <m/>
    <n v="1011.91"/>
    <n v="0"/>
    <n v="10"/>
    <x v="11"/>
  </r>
  <r>
    <x v="21"/>
    <d v="2020-10-15T00:00:00"/>
    <n v="14066"/>
    <s v="AAA"/>
    <s v="Julio Cesar Fabris"/>
    <s v="NE.03695301 - Pagamento de honorários pela participação na comissão julgadora do Concurso para obtenção do título de Livre-Docência junto ao Departamento de Física Geral, Ed. IF-02/20."/>
    <s v="Sim"/>
    <n v="1011.91"/>
    <m/>
    <n v="1011.91"/>
    <n v="0"/>
    <n v="10"/>
    <x v="11"/>
  </r>
  <r>
    <x v="21"/>
    <d v="2020-10-15T00:00:00"/>
    <n v="14067"/>
    <s v="AAA"/>
    <s v="Miriani Giselda Pastoriza"/>
    <s v="NE.03695921 - Pagamento de honorários pela participação na comissão julgadora do Concurso para obtenção do título de Livre-Docência junto ao Departamento de Física Geral, Ed. IF-02/20."/>
    <s v="Sim"/>
    <n v="1011.91"/>
    <m/>
    <n v="1011.91"/>
    <n v="0"/>
    <n v="10"/>
    <x v="11"/>
  </r>
  <r>
    <x v="21"/>
    <d v="2020-10-15T00:00:00"/>
    <n v="14068"/>
    <s v="AAA"/>
    <s v="Thaisa Storchi Bergmann"/>
    <s v="NE.03696170 - Pagamento de honorários pela participação na comissão julgadora do Concurso para obtenção do título de Livre-Docência junto ao Departamento de Física Geral, Ed. IF-02/20."/>
    <s v="Sim"/>
    <n v="1011.91"/>
    <m/>
    <n v="1011.91"/>
    <n v="0"/>
    <n v="10"/>
    <x v="11"/>
  </r>
  <r>
    <x v="21"/>
    <d v="2020-10-15T00:00:00"/>
    <n v="14069"/>
    <s v="AAA"/>
    <s v="Debora Peres Menezes"/>
    <s v="NE.03696855 - Pagamento de honorários pela participação na comissão julgadora do Concurso para obtenção do título de Livre-Docência junto ao Departamento de Física Matemática, Ed. IF-02/20."/>
    <s v="Sim"/>
    <n v="1011.91"/>
    <m/>
    <n v="1011.91"/>
    <n v="0"/>
    <n v="10"/>
    <x v="11"/>
  </r>
  <r>
    <x v="21"/>
    <d v="2020-10-15T00:00:00"/>
    <n v="14070"/>
    <s v="AAA"/>
    <s v="Eduardo Souza Fraga"/>
    <s v="NE.03697100 - Pagamento de honorários pela participação na comissão julgadora do Concurso para obtenção do título de Livre-Docência junto ao Departamento de Física Matemática, Ed. IF-02/20."/>
    <s v="Sim"/>
    <n v="1011.91"/>
    <m/>
    <n v="1011.91"/>
    <n v="0"/>
    <n v="10"/>
    <x v="11"/>
  </r>
  <r>
    <x v="21"/>
    <d v="2020-10-15T00:00:00"/>
    <n v="14071"/>
    <s v="AAA"/>
    <s v="Sandra Santos Padula"/>
    <s v="NE.03697169 - Pagamento de honorários pela participação na comissão julgadora do Concurso para obtenção do título de Livre-Docência junto ao Departamento de Física Matemática, Ed. IF-02/20."/>
    <s v="Sim"/>
    <n v="1011.91"/>
    <m/>
    <n v="1011.91"/>
    <n v="0"/>
    <n v="10"/>
    <x v="11"/>
  </r>
  <r>
    <x v="21"/>
    <d v="2020-10-15T00:00:00"/>
    <n v="14073"/>
    <s v="DIR"/>
    <s v="Flacipel Remoções de Lixo Eirellli EPP"/>
    <s v="Aluguel de caçamba"/>
    <s v="Sim"/>
    <n v="8100"/>
    <m/>
    <n v="8100"/>
    <n v="0"/>
    <n v="10"/>
    <x v="11"/>
  </r>
  <r>
    <x v="21"/>
    <d v="2020-10-16T00:00:00"/>
    <n v="14074"/>
    <s v="DIR"/>
    <s v="Transposição interna"/>
    <s v="Para atender reforço de empenho do aditivo de contrato I9 Solutions - GC 3199"/>
    <s v="Sim"/>
    <n v="84.67"/>
    <m/>
    <n v="84.67"/>
    <n v="0"/>
    <n v="10"/>
    <x v="11"/>
  </r>
  <r>
    <x v="21"/>
    <d v="2020-10-16T00:00:00"/>
    <n v="14079"/>
    <s v="DIR"/>
    <s v="Papel Master Sul Ltda"/>
    <s v="PAPEL HIGIENICO P/DISPENSER DE 1ªQUALIDADE, TOALHA DE PAPEL EM BOBINA - INSTITUCIONAL, TOALHA DE PAPEL-SIMPLES-INTERFOLHADA INSTITUCIONAL. NE 03711412/2020 - Processo: 20.1.00196.43.8"/>
    <s v="Sim"/>
    <n v="13716.6"/>
    <m/>
    <n v="13716.6"/>
    <n v="0"/>
    <n v="10"/>
    <x v="11"/>
  </r>
  <r>
    <x v="21"/>
    <d v="2020-10-20T00:00:00"/>
    <n v="14085"/>
    <s v="FNC"/>
    <s v="Queller Informática &amp; Comércio Ltda"/>
    <s v="Aquisição de bateria de 7Ah-12V para uso imediato em no-break, junto à Secretaria do depto. de Física Nuclear do IF."/>
    <s v="Sim"/>
    <n v="115"/>
    <m/>
    <n v="115"/>
    <n v="0"/>
    <n v="10"/>
    <x v="11"/>
  </r>
  <r>
    <x v="21"/>
    <d v="2020-10-20T00:00:00"/>
    <n v="14088"/>
    <s v="FMA"/>
    <s v="REFRISHOPPING COMERCIO E SERVICOS EM REFRIGERACAO"/>
    <s v="Instalação de aparelho de ar condicionado, em caráter emergencial, na sala de servidores (3078), do Departamento de Física Matemática, pela empresa REFRISHOPPING COMERCIO E SERVICOS EM REFRIGERACAO LTDA, CNPJ: 71.623.698/0001-40, IE: 148451564112, AUGUSTO FARINA, 621 - JARDIM BONFIGLIOLI - São Paulo - SP - CEP: 05594-001. (dados bancários no orçamento anexo)"/>
    <s v="Sim"/>
    <n v="1500"/>
    <m/>
    <n v="1500"/>
    <n v="0"/>
    <n v="10"/>
    <x v="11"/>
  </r>
  <r>
    <x v="21"/>
    <d v="2020-10-23T00:00:00"/>
    <n v="14086"/>
    <s v="DIR"/>
    <s v="Correios"/>
    <s v="SEDEX COM AVISO DE RECEBIMENTO - MARIANA DE AMORIM - Cep:07174-412 PAD-IF152020 (N.Objeto:OD786262328br)"/>
    <s v="Sim"/>
    <n v="16.079999999999998"/>
    <m/>
    <n v="16.079999999999998"/>
    <n v="0"/>
    <n v="10"/>
    <x v="11"/>
  </r>
  <r>
    <x v="21"/>
    <d v="2020-10-26T00:00:00"/>
    <n v="14106"/>
    <s v="ATO-MP"/>
    <s v="Chaveiro Goias Com. e Serv. Ltda."/>
    <s v="Confecção de Chaves comum, no valor de R$ 22,50, a favor da empresa Chaveiro Goias Com. e Serv. Ltda, o serviço se faz necessário em carater emergencial para diponibilizar nas portarias do Instituto de Física."/>
    <s v="Sim"/>
    <n v="22.5"/>
    <m/>
    <n v="22.5"/>
    <n v="0"/>
    <n v="10"/>
    <x v="11"/>
  </r>
  <r>
    <x v="21"/>
    <d v="2020-10-28T00:00:00"/>
    <n v="14109"/>
    <s v="DIR"/>
    <s v="Transposição interna"/>
    <s v="Remanejamento para manutenção predial 50391160 / 2020 - Serviços de Podas de Árvores acima de 20 metros - DC 165581. GC 3208"/>
    <s v="Sim"/>
    <n v="1838.45"/>
    <m/>
    <n v="1838.45"/>
    <n v="0"/>
    <n v="10"/>
    <x v="11"/>
  </r>
  <r>
    <x v="21"/>
    <d v="2020-11-03T00:00:00"/>
    <n v="14119"/>
    <s v="DIR"/>
    <s v="Transposição interna"/>
    <s v="Valor para cobrir despesas no grupo de segurança Remanejamento N° 2020 50406760. GC 3215"/>
    <s v="Sim"/>
    <n v="365.67"/>
    <m/>
    <n v="365.67"/>
    <n v="0"/>
    <n v="11"/>
    <x v="6"/>
  </r>
  <r>
    <x v="21"/>
    <d v="2020-11-05T00:00:00"/>
    <n v="14125"/>
    <s v="DIR"/>
    <s v="Almoxarifado"/>
    <s v="Requisição de Almoxarifado"/>
    <s v="Sim"/>
    <n v="0.06"/>
    <m/>
    <n v="0.06"/>
    <n v="0"/>
    <n v="11"/>
    <x v="6"/>
  </r>
  <r>
    <x v="21"/>
    <d v="2020-11-05T00:00:00"/>
    <n v="14126"/>
    <s v="DIR-LDID"/>
    <s v="Almoxarifado"/>
    <s v="Requisição de Almoxarifado"/>
    <s v="Sim"/>
    <n v="392.76"/>
    <m/>
    <n v="392.76"/>
    <n v="0"/>
    <n v="11"/>
    <x v="6"/>
  </r>
  <r>
    <x v="21"/>
    <d v="2020-11-05T00:00:00"/>
    <n v="14128"/>
    <s v="DIR-OMC"/>
    <s v="Almoxarifado"/>
    <s v="Requisição de Almoxarifado"/>
    <s v="Sim"/>
    <n v="194.41"/>
    <m/>
    <n v="194.41"/>
    <n v="0"/>
    <n v="11"/>
    <x v="6"/>
  </r>
  <r>
    <x v="21"/>
    <d v="2020-11-05T00:00:00"/>
    <n v="14129"/>
    <s v="DIR-SBI"/>
    <s v="Almoxarifado"/>
    <s v="Requisição de Almoxarifado"/>
    <s v="Sim"/>
    <n v="0.24"/>
    <m/>
    <n v="0.24"/>
    <n v="0"/>
    <n v="11"/>
    <x v="6"/>
  </r>
  <r>
    <x v="21"/>
    <d v="2020-11-05T00:00:00"/>
    <n v="14130"/>
    <s v="ATA-LIMP"/>
    <s v="Almoxarifado"/>
    <s v="Requisição de Almoxarifado"/>
    <s v="Sim"/>
    <n v="1841.29"/>
    <m/>
    <n v="1841.29"/>
    <n v="0"/>
    <n v="11"/>
    <x v="6"/>
  </r>
  <r>
    <x v="21"/>
    <d v="2020-11-05T00:00:00"/>
    <n v="14131"/>
    <s v="ATA-LIMP"/>
    <s v="Almoxarifado"/>
    <s v="Requisição de Almoxarifado"/>
    <s v="Sim"/>
    <n v="414"/>
    <m/>
    <n v="414"/>
    <n v="0"/>
    <n v="11"/>
    <x v="6"/>
  </r>
  <r>
    <x v="21"/>
    <d v="2020-11-05T00:00:00"/>
    <n v="14133"/>
    <s v="DIR-CCIF"/>
    <s v="Almoxarifado"/>
    <s v="Requisição de Almoxarifado"/>
    <s v="Sim"/>
    <n v="44.13"/>
    <m/>
    <n v="44.13"/>
    <n v="0"/>
    <n v="11"/>
    <x v="6"/>
  </r>
  <r>
    <x v="21"/>
    <d v="2020-11-05T00:00:00"/>
    <n v="14136"/>
    <s v="ATA"/>
    <s v="Almoxarifado"/>
    <s v="Requisição de Almoxarifado"/>
    <s v="Sim"/>
    <n v="272.64"/>
    <m/>
    <n v="272.64"/>
    <n v="0"/>
    <n v="11"/>
    <x v="6"/>
  </r>
  <r>
    <x v="21"/>
    <d v="2020-11-05T00:00:00"/>
    <n v="14138"/>
    <s v="ATA-LIMP"/>
    <s v="Almoxarifado"/>
    <s v="Requisição de Almoxarifado"/>
    <s v="Sim"/>
    <n v="906.15"/>
    <m/>
    <n v="906.15"/>
    <n v="0"/>
    <n v="11"/>
    <x v="6"/>
  </r>
  <r>
    <x v="21"/>
    <d v="2020-11-05T00:00:00"/>
    <n v="14139"/>
    <s v="ATA"/>
    <s v="Almoxarifado"/>
    <s v="Requisição de Almoxarifado"/>
    <s v="Sim"/>
    <n v="752.89"/>
    <m/>
    <n v="752.89"/>
    <n v="0"/>
    <n v="11"/>
    <x v="6"/>
  </r>
  <r>
    <x v="21"/>
    <d v="2020-11-05T00:00:00"/>
    <n v="14140"/>
    <s v="ATA-LIMP"/>
    <s v="Almoxarifado"/>
    <s v="Requisição de Almoxarifado"/>
    <s v="Sim"/>
    <n v="1559.54"/>
    <m/>
    <n v="1559.54"/>
    <n v="0"/>
    <n v="11"/>
    <x v="6"/>
  </r>
  <r>
    <x v="21"/>
    <d v="2020-11-05T00:00:00"/>
    <n v="14141"/>
    <s v="ATA-EXPEDIENTE"/>
    <s v="Almoxarifado"/>
    <s v="Requisição de Almoxarifado"/>
    <s v="Sim"/>
    <n v="120.44"/>
    <m/>
    <n v="120.44"/>
    <n v="0"/>
    <n v="11"/>
    <x v="6"/>
  </r>
  <r>
    <x v="21"/>
    <d v="2020-11-09T00:00:00"/>
    <n v="14151"/>
    <s v="DIR"/>
    <s v="Créditos Tesouraria"/>
    <s v="Despesas da tesouraria utilizados RI dos professores, mas pago com RORÇ Diretoria (GO 14044 e GO 14075). Contrapartida GC 3221 - RI-Diretoria - Processo: 20.1.00273.43.2"/>
    <s v="Sim"/>
    <n v="2466.87"/>
    <m/>
    <n v="2466.87"/>
    <n v="0"/>
    <n v="11"/>
    <x v="6"/>
  </r>
  <r>
    <x v="21"/>
    <d v="2020-11-09T00:00:00"/>
    <n v="14150"/>
    <s v="DIR"/>
    <s v="Escola Politécnica"/>
    <s v="Referente COMPRA 175331- SOFTWARE PINI VOLARE - FÍSICA - Remanejamento N° 2020 50414780."/>
    <s v="Sim"/>
    <n v="3048.3"/>
    <m/>
    <n v="3048.3"/>
    <n v="0"/>
    <n v="11"/>
    <x v="6"/>
  </r>
  <r>
    <x v="21"/>
    <d v="2020-11-12T00:00:00"/>
    <n v="14157"/>
    <s v="AAA-CONC"/>
    <s v="INSS Patronal - AAA"/>
    <s v="INSS Patronal ref. ao pagamento de honorários pela participação na comissão julgadora do Concurso para obtenção do título de Livre-Docência junto ao Departamento de Física Matemática, Ed. IF-02/20. Professores(as) Débora Peres Menezes (UFSC), Eduardo Souza Fraga (UFRJ), Sandra dos Santos Padula (IFT/UNESP) e Gastão Inácio Krein (IFT/UNESP)."/>
    <s v="Sim"/>
    <n v="809.52"/>
    <m/>
    <n v="809.52"/>
    <n v="0"/>
    <n v="11"/>
    <x v="6"/>
  </r>
  <r>
    <x v="21"/>
    <d v="2020-11-13T00:00:00"/>
    <n v="14158"/>
    <s v="AAA-CONC"/>
    <s v="INSS Patronal - AAA"/>
    <s v="INSS Patronal ref. ao pagamento de honorários pela participação na comissão julgadora do Concurso para obtenção do título de Livre-Docência junto ao Departamento de Física Geral, Ed. IF-02/20. Professores(as) José Renan de Medeiros (UFRN), Júlio César Fabris (UFES), Miriani Giselda Pastoriza (UFRGS) e Thaisa Storchi Bergmann (UFRGS)"/>
    <s v="Sim"/>
    <n v="809.52"/>
    <m/>
    <n v="809.52"/>
    <n v="0"/>
    <n v="11"/>
    <x v="6"/>
  </r>
  <r>
    <x v="21"/>
    <d v="2020-11-17T00:00:00"/>
    <n v="14165"/>
    <s v="DIR"/>
    <s v="Maria Luísa Pestilla Tippi"/>
    <s v="Reembolso dos pagamentos à Câmara Brasileiro do Livro, referentes a: 1 - ISBN do Livro IFUSP 2 - Código de Barras para Livro IFUSP"/>
    <s v="Sim"/>
    <n v="58"/>
    <m/>
    <n v="58"/>
    <n v="0"/>
    <n v="11"/>
    <x v="6"/>
  </r>
  <r>
    <x v="21"/>
    <d v="2020-11-24T00:00:00"/>
    <n v="14173"/>
    <s v="DIR"/>
    <s v="Rosangela Trevisan R Ferreira"/>
    <s v="Material de uso imediato para ser utilizado no abrigo de resíduos químicos do IF."/>
    <s v="Sim"/>
    <n v="359.5"/>
    <m/>
    <n v="359.5"/>
    <n v="0"/>
    <n v="11"/>
    <x v="6"/>
  </r>
  <r>
    <x v="21"/>
    <d v="2020-11-24T00:00:00"/>
    <n v="14175"/>
    <s v="DIR"/>
    <s v="Transposição interna"/>
    <s v="Aquisição Leitor Termoluminescência - NE 04342836/2020 - DC 182001/2020 - Processo: 20.1.00321.43.7 - Troca de verba com RI - Elisabeth Mateus Yoshimura GO 14174 - Contrapartida RI Diretor GC 3226"/>
    <s v="Sim"/>
    <n v="46000"/>
    <m/>
    <n v="46000"/>
    <n v="0"/>
    <n v="11"/>
    <x v="6"/>
  </r>
  <r>
    <x v="21"/>
    <d v="2020-11-26T00:00:00"/>
    <n v="14182"/>
    <s v="DIR-CCIF"/>
    <s v="Chaveiro Goiás"/>
    <s v="Adiantamento - Aquisição de serviço de chaveiro para confecção de 2 cópias de chave."/>
    <s v="Sim"/>
    <n v="16"/>
    <m/>
    <n v="16"/>
    <n v="0"/>
    <n v="11"/>
    <x v="6"/>
  </r>
  <r>
    <x v="21"/>
    <d v="2020-11-26T00:00:00"/>
    <n v="14184"/>
    <s v="ATA-SV"/>
    <s v="Chaveiro Goiás"/>
    <s v="Adiantamento - aquisição de serviço de chaveiro"/>
    <s v="Sim"/>
    <n v="118"/>
    <m/>
    <n v="118"/>
    <n v="0"/>
    <n v="11"/>
    <x v="6"/>
  </r>
  <r>
    <x v="21"/>
    <d v="2020-12-01T00:00:00"/>
    <n v="14159"/>
    <s v="DIR"/>
    <s v="(ECT) Empresa Brasileira de Correios e Telégrafos"/>
    <s v="Envio de prestação de contas à FAPESP da Profa. Alinka - (Nº.oBJETO:OD956520077BR) - e da Profa. Frederique - (Nº.Objeto:OD956520085br)"/>
    <s v="Sim"/>
    <n v="19.46"/>
    <m/>
    <n v="19.46"/>
    <n v="0"/>
    <n v="12"/>
    <x v="5"/>
  </r>
  <r>
    <x v="21"/>
    <d v="2020-12-01T00:00:00"/>
    <n v="14188"/>
    <s v="ATA-LIMP"/>
    <s v="Chaveiro Goiás"/>
    <s v="Adiantamento - aquisição de serviço de chaveiro"/>
    <s v="Sim"/>
    <n v="48"/>
    <m/>
    <n v="48"/>
    <n v="0"/>
    <n v="12"/>
    <x v="5"/>
  </r>
  <r>
    <x v="21"/>
    <d v="2020-12-01T00:00:00"/>
    <n v="14190"/>
    <s v="ATF"/>
    <s v="Reitoria - Almoxarifado"/>
    <s v="Remanejamento 50432680/2020 referente à requisição de material 202000295442 - Almoxarifado Central"/>
    <s v="Sim"/>
    <n v="519.35"/>
    <m/>
    <n v="519.35"/>
    <n v="0"/>
    <n v="12"/>
    <x v="5"/>
  </r>
  <r>
    <x v="21"/>
    <d v="2020-12-01T00:00:00"/>
    <n v="14192"/>
    <s v="ATA-GRAF"/>
    <s v="Instituto de Matemática e Estatística"/>
    <s v="Pool de Gráficas referente aos meses de outubro e novembro de 2020 - Remanejamento N° 2020 50434683."/>
    <s v="Sim"/>
    <n v="1548.4"/>
    <m/>
    <n v="1548.4"/>
    <n v="0"/>
    <n v="12"/>
    <x v="5"/>
  </r>
  <r>
    <x v="21"/>
    <d v="2020-12-02T00:00:00"/>
    <n v="14195"/>
    <s v="DIR-OMC"/>
    <s v="Oxilumen Comercial eirelli"/>
    <s v="Adiantamento - aquisição de gás Argonio para Oficina Central"/>
    <s v="Sim"/>
    <n v="435"/>
    <m/>
    <n v="435"/>
    <n v="0"/>
    <n v="12"/>
    <x v="5"/>
  </r>
  <r>
    <x v="21"/>
    <d v="2020-12-07T00:00:00"/>
    <n v="14199"/>
    <s v="ATA-DP"/>
    <s v="Correios"/>
    <s v="Envio de 08 (oito) correspondências via Carta Registrada Nacional com AR, contendo Cartões Sodexo enviados para a unidade. 1- Thomas Alexandre - CEP 01050-030; 2- José Soares de Lima Filho - CEP 05570-220; 3- Renato Costa Neves - CEP 13210-705; 4- Andrea Wirkus - CEP 01509-020; 5- Elcio Abdalla - CEP 01310-300; 6- Josif Frenkel - CEP 02472-090; 7- Leandro Romero Gasques - CEP 06642-250; 8- Paulo A. Nussenzveig - CEP 05303-000 - Custo individual das cartas 1, 2, 3, 4, 6, 7 e 8: R$ 15,00 - Custo individual da carta 5: R$ 16,65 - Custo total: R$ 109,95 Data Destinatario CEP/País UF Peso(g) Cub.(g) Qtde Registro ADC Obs Contalote N. F. Contrato Cartao PLP Decl Unitario Valor R$ 02/12/2020 ANDREA WIRKUS 01509-020 SP 40 1 BR091794532 AR 9912272510 72032898 15,55 02/12/2020 RENATO COSTA NEVES 13210-705 SP 42 1 BR091794546 AR 9912272510 72032898 15,55 02/12/2020 THOMAS ALEXANDRE FERREIRA 01050-030 SP 40 1 BR091794550 AR 9912272510 72032898 15,55 02/12/2020 ELCIO ABDALLA 01310-300 SP 60 1 BR091794577 AR 9912272510 72032898 16,65 02/12/2020 JOSIF FRENKEL 02472-090 SP 40 1 BR091794585 AR 9912272510 72032898 15,55 02/12/2020 LEANDRO ROMERO 06642-250 SP 40 1 BR091794594 AR 9912272510 72032898 15,55 02/12/2020 PAULO ALBERTO 05303-000 SP 40 1 BR091794603 AR 9912272510 72032898 15,55 Tt grupo 7 109,95-"/>
    <s v="Sim"/>
    <n v="109.95"/>
    <m/>
    <n v="109.95"/>
    <n v="0"/>
    <n v="12"/>
    <x v="5"/>
  </r>
  <r>
    <x v="21"/>
    <d v="2020-12-10T00:00:00"/>
    <n v="14209"/>
    <s v="DIR"/>
    <s v="Transposição interna"/>
    <s v="Remanejamento N° 2020 50443909 - Para o grupo de informática - Reforço de dotação ref. DC 187003 - GC 3228."/>
    <s v="Sim"/>
    <n v="14578.26"/>
    <m/>
    <n v="14578.26"/>
    <n v="0"/>
    <n v="12"/>
    <x v="5"/>
  </r>
  <r>
    <x v="21"/>
    <d v="2020-12-10T00:00:00"/>
    <n v="14212"/>
    <s v="DIR"/>
    <s v="ITOPRO INSTALAçãO E MANUTENçãO DE AR CONDICIONADO"/>
    <s v="Aquisição de cafeteira para os seguranças - NE 04533569/2020 - Processo: 20.1.00339.43.3"/>
    <s v="Sim"/>
    <n v="250"/>
    <m/>
    <n v="250"/>
    <n v="0"/>
    <n v="12"/>
    <x v="5"/>
  </r>
  <r>
    <x v="21"/>
    <d v="2020-12-11T00:00:00"/>
    <n v="14213"/>
    <s v="DIR"/>
    <s v="Reitoria - Estagiários"/>
    <s v="Solicitação: 927/2020 Setor: Serviço Técnico de Comunicação, Pesquisa e Cultura e Extensão Solicitante: 3472142-1 Maria Luísa Pestilla Tippi Valor da Bolsa: 1.025,15 Previsão Orçamentária: 12.301,80 + 3.168,00 (auxílio transporte) Duração: 12 meses Jornada: 30 Horas Doc. Mov. Verba: Processo: 19.1.1096.43.5 Aluno: 9897049 - Leticia Lanza de Oliveira Data de Cadastro: 11/12/2020 10:00"/>
    <s v="Sim"/>
    <n v="15469.8"/>
    <m/>
    <n v="15469.8"/>
    <n v="0"/>
    <n v="12"/>
    <x v="5"/>
  </r>
  <r>
    <x v="21"/>
    <d v="2020-12-14T00:00:00"/>
    <n v="14216"/>
    <s v="DIR"/>
    <s v="Julio Nótis Junior"/>
    <s v="Adiantamento - aquisição de claviculário para o setor de Vigilância."/>
    <s v="Sim"/>
    <n v="231.9"/>
    <m/>
    <n v="231.9"/>
    <n v="0"/>
    <n v="12"/>
    <x v="5"/>
  </r>
  <r>
    <x v="21"/>
    <d v="2020-12-18T00:00:00"/>
    <n v="14204"/>
    <s v="DIR"/>
    <s v="Correios"/>
    <s v="Envio de prestação de contas da Profa. Helena Maria Petilli à FAPESP. (N.Objeto:OD957047781br)"/>
    <s v="Sim"/>
    <n v="9.73"/>
    <m/>
    <n v="9.73"/>
    <n v="0"/>
    <n v="12"/>
    <x v="5"/>
  </r>
  <r>
    <x v="21"/>
    <d v="2020-12-18T00:00:00"/>
    <n v="14221"/>
    <s v="ATA-DP"/>
    <s v="Correios"/>
    <s v="Envio de 06 Correspondências via Carta Registrada com AR, com cartões de beneficios para servidores. HELENA MARIA-CEP05019-000/SP - SUZANA SALEM-CEP05468-020/SP - MARCOS DE OLIVIERA-CEP02206-002/SP - MARIA REGINA-CEP05353-110/SP - LUIS CARLOS-CEP01231-010/SP - LUCIANA CAMARGO-CEP06150-030/SP. Valor unitário: R$ 15,55 / Valor Total: R$ 93,30"/>
    <s v="Sim"/>
    <n v="93.3"/>
    <m/>
    <n v="93.3"/>
    <n v="0"/>
    <n v="12"/>
    <x v="5"/>
  </r>
  <r>
    <x v="21"/>
    <d v="2020-12-23T00:00:00"/>
    <n v="14228"/>
    <s v="ATA-DP"/>
    <s v="Correios"/>
    <s v="Envio de duas correspondências via Carta Registrada com AR, contendo cartões de benefícios. 1) HERMAN JOEL - CEP 05364-000/SP - BR091794815 2) ALVIMAR FLORIANO DE SOUSA - CEP 05372-080/SP - BR091794824"/>
    <s v="Sim"/>
    <n v="31.1"/>
    <m/>
    <n v="31.1"/>
    <n v="0"/>
    <n v="12"/>
    <x v="5"/>
  </r>
  <r>
    <x v="22"/>
    <d v="2020-01-21T00:00:00"/>
    <n v="13307"/>
    <s v="DIR-CCIF"/>
    <s v="XPARTS COMERCIO EIRELI"/>
    <s v="NE 00174807/2020 - Compra de tablets (02 unidades) para Diretoria e CCIFUSP - Ata Registro de Preços -2019/288891 - RC 17485/2020 - DC 4405/2020. Proc. 2020.1.12.43.4"/>
    <s v="Sim"/>
    <n v="4970"/>
    <m/>
    <n v="4970"/>
    <n v="0"/>
    <n v="1"/>
    <x v="0"/>
  </r>
  <r>
    <x v="22"/>
    <d v="2020-02-05T00:00:00"/>
    <n v="13411"/>
    <s v="DIR-CCIF"/>
    <s v="Telcabos Telecomunicações e Informática Ltda"/>
    <s v="NEE 386715/2020 - Compra de material de infraestrutura de rede de dados (Cabose Concectores). RC 50679/2020 - DC 15903/2020 - Reserva 386693/2020 - Proc. 20.1.63.43.8"/>
    <s v="Sim"/>
    <n v="8068.65"/>
    <m/>
    <n v="8068.65"/>
    <n v="0"/>
    <n v="2"/>
    <x v="1"/>
  </r>
  <r>
    <x v="22"/>
    <d v="2020-06-09T00:00:00"/>
    <n v="13791"/>
    <s v="DIR"/>
    <s v="Compacta Comércio e Serviços Ltda"/>
    <s v="Aquisição NOTEBOOK 7.500 PONTOS PASSMARK CPU MARK - DC 85227 / 2020 - NE 2074907 / 2020 - Processo: 20.1.203.43.4 - Valor total R$ 3.900,00 - Complemento de Empenho NE 2074893/2020 - RD USP Eficiente 2019 - GO 13790"/>
    <s v="Sim"/>
    <n v="1324.41"/>
    <m/>
    <n v="1324.41"/>
    <n v="0"/>
    <n v="6"/>
    <x v="3"/>
  </r>
  <r>
    <x v="22"/>
    <d v="2020-07-30T00:00:00"/>
    <n v="13885"/>
    <s v="DIR"/>
    <s v="Queller Informática &amp; Comércio LTDA - ME"/>
    <s v="NE 02736381/2020 - DISCO RIGIDO SATA II, 2 TB; CACHE 64 MB; 7200 RPM - Processo: 20.1.00220.43.6"/>
    <s v="Sim"/>
    <n v="11668"/>
    <m/>
    <n v="11668"/>
    <n v="0"/>
    <n v="7"/>
    <x v="9"/>
  </r>
  <r>
    <x v="22"/>
    <d v="2020-08-24T00:00:00"/>
    <n v="13924"/>
    <s v="ATA"/>
    <s v="Compacta Comércio e Serviços Ltda"/>
    <s v="Aquisição de Microcomputador NE 03062244"/>
    <s v="Sim"/>
    <n v="7375"/>
    <m/>
    <n v="7375"/>
    <n v="0"/>
    <n v="8"/>
    <x v="10"/>
  </r>
  <r>
    <x v="22"/>
    <d v="2020-10-08T00:00:00"/>
    <n v="14030"/>
    <s v="ATF-ALMOX"/>
    <s v="Eliseu Edison Schneider - ME"/>
    <s v="NE.03601188 - compra de cartuchos de toner - RC 125946 - DC 142549."/>
    <s v="Sim"/>
    <n v="891"/>
    <m/>
    <n v="891"/>
    <n v="0"/>
    <n v="10"/>
    <x v="11"/>
  </r>
  <r>
    <x v="22"/>
    <d v="2020-10-08T00:00:00"/>
    <n v="14036"/>
    <s v="DIR-CCIF"/>
    <s v="TELCABOS TELECOMUNICACOES E INFORMATICA LTDA"/>
    <s v="Aquisição de insumos de informática - DC 147885 - NE 3606015 e 3606023"/>
    <s v="Sim"/>
    <n v="20353.12"/>
    <m/>
    <n v="20353.12"/>
    <n v="0"/>
    <n v="10"/>
    <x v="11"/>
  </r>
  <r>
    <x v="22"/>
    <d v="2020-10-09T00:00:00"/>
    <n v="14041"/>
    <s v="DIR-CCIF"/>
    <s v="Seal Telecom Comércio e Serviços de Telecomunicaçõ"/>
    <s v="DISPONIBILIZACAO DE LICENCA PARA USO DE SOFTWARE. NE 3621324 e NE 3621332 - Processo: 20.1.00291.43.0"/>
    <s v="Sim"/>
    <n v="780"/>
    <m/>
    <n v="780"/>
    <n v="0"/>
    <n v="10"/>
    <x v="11"/>
  </r>
  <r>
    <x v="22"/>
    <d v="2020-10-13T00:00:00"/>
    <n v="14049"/>
    <s v="DIR"/>
    <s v="COMPACTA COMÉRCIO E SERVIÇOS LTDA."/>
    <s v="Aquisição Notebook - NOTA DE EMPENHO 3621421/2020 - Processo: 20.1.00292.43.7 - DIR R$ 43.290,00 - FMA R$ 4.990,00 - FPE 6.090,00, FAP R$ 11.150,00 - FGE R$ 6.090,00 - FNC R$ 10.120,00 - FMT 10.120,00 - IAG R$ 170.050,00"/>
    <s v="Sim"/>
    <n v="43290"/>
    <m/>
    <n v="43290"/>
    <n v="0"/>
    <n v="10"/>
    <x v="11"/>
  </r>
  <r>
    <x v="22"/>
    <d v="2020-10-13T00:00:00"/>
    <n v="14059"/>
    <s v="DIR-CCIF"/>
    <s v="COMPACTA COMÉRCIO E SERVIÇOS LTDA."/>
    <s v="Aquisição de computadores para laboratórios didáticos e administração utilizando a ata de registro de preços resultante do pregão 12/2020 - Processo 2020.1.219.43.8. - NE 03606074/2020"/>
    <s v="Sim"/>
    <n v="135875"/>
    <m/>
    <n v="135875"/>
    <n v="0"/>
    <n v="10"/>
    <x v="11"/>
  </r>
  <r>
    <x v="22"/>
    <d v="2020-12-01T00:00:00"/>
    <n v="14191"/>
    <s v="DIR-CCIF"/>
    <s v="STI"/>
    <s v="Remanejamento N° 2020 50434624 - Número da solicitação 61756 - Solicitante David Barg Filho - Software: Windows 10 Pro Upgrade (64 bit - Português)"/>
    <s v="Sim"/>
    <n v="312.51"/>
    <m/>
    <n v="312.51"/>
    <n v="0"/>
    <n v="12"/>
    <x v="5"/>
  </r>
  <r>
    <x v="22"/>
    <d v="2020-12-10T00:00:00"/>
    <n v="14208"/>
    <s v="DIR"/>
    <s v="Compacta Comércio e Serviços Ltda."/>
    <s v="NE.04532368 - aquisição de monitor de vídeo p/ o Setor de Projetos - RC 387070 - DC 187020."/>
    <s v="Sim"/>
    <n v="2300"/>
    <m/>
    <n v="2300"/>
    <n v="0"/>
    <n v="12"/>
    <x v="5"/>
  </r>
  <r>
    <x v="22"/>
    <d v="2020-12-10T00:00:00"/>
    <n v="14211"/>
    <s v="DIR"/>
    <s v="TELCABOS TELECOMUNICACOES E INFORMATICA LTDA"/>
    <s v="ACIONADOR MANUAL DE ALARME, PECA DE REPOSICAO P/SISTEMA DE CONTROLE DE ACESSO - NE 04533372/20200 - Processo: 20.1.00336.43.4 Obs: Valor total R$ 32.585,56 - O valor restante esta lançada na GO 14210"/>
    <s v="Sim"/>
    <n v="21407.84"/>
    <m/>
    <n v="21407.84"/>
    <n v="0"/>
    <n v="12"/>
    <x v="5"/>
  </r>
  <r>
    <x v="23"/>
    <d v="2020-03-03T00:00:00"/>
    <n v="13561"/>
    <s v="ATA"/>
    <s v="Giacomo Resende Seolim - ME"/>
    <s v="NE.01941062 - Serviço de recarga de extintor e teste de pressão em mangueira de incêndio - Reserva 779458/2020"/>
    <s v="Sim"/>
    <n v="17538"/>
    <m/>
    <n v="17538"/>
    <n v="0"/>
    <n v="3"/>
    <x v="2"/>
  </r>
  <r>
    <x v="23"/>
    <d v="2020-10-16T00:00:00"/>
    <n v="14077"/>
    <s v="ATA"/>
    <s v="Ziva Tecnologia e Soluções Ltda"/>
    <s v="Aquisição de câmaras de segurança - Reserva 3602710/2020 - Processo: 20.1.00282.43.1 - CAMERA DE CIRCUITO FECHADO - NE 04125428/2020."/>
    <s v="Sim"/>
    <n v="33999.49"/>
    <m/>
    <n v="33999.49"/>
    <n v="0"/>
    <n v="10"/>
    <x v="11"/>
  </r>
  <r>
    <x v="23"/>
    <d v="2020-11-03T00:00:00"/>
    <n v="14117"/>
    <s v="ATA"/>
    <s v="Ziva Tecnologia e Soluções Ltda"/>
    <s v="Aquisição de câmara de circuito fechado - NE 03985520/2020 - Processo: 20.1.00310.43.5."/>
    <s v="Sim"/>
    <n v="31842.76"/>
    <m/>
    <n v="31842.76"/>
    <n v="0"/>
    <n v="11"/>
    <x v="6"/>
  </r>
  <r>
    <x v="23"/>
    <d v="2020-12-10T00:00:00"/>
    <n v="14210"/>
    <s v="DIR"/>
    <s v="TELCABOS TELECOMUNICACOES E INFORMATICA LTDA"/>
    <s v="ACIONADOR MANUAL DE ALARME, PECA DE REPOSICAO P/SISTEMA DE CONTROLE DE ACESSO - NE 04533364/2020 - Processo: 20.1.00336.43.4 Obs: Valor total R$ 32.585,56 - O valor restante esta lançada na GO 14211"/>
    <s v="Sim"/>
    <n v="11177.72"/>
    <m/>
    <n v="11177.72"/>
    <n v="0"/>
    <n v="12"/>
    <x v="5"/>
  </r>
  <r>
    <x v="24"/>
    <d v="2020-01-22T00:00:00"/>
    <n v="13311"/>
    <s v="DIR-LDID"/>
    <s v="Ricardo Ichiwaki"/>
    <s v="Solicitação de reembolso pela compra de componentes eletrônicos para a realização de manutenção de equipamentos."/>
    <s v="Sim"/>
    <n v="227.2"/>
    <m/>
    <n v="227.2"/>
    <n v="0"/>
    <n v="1"/>
    <x v="0"/>
  </r>
  <r>
    <x v="24"/>
    <d v="2020-01-30T00:00:00"/>
    <n v="13381"/>
    <s v="DIR-LDID"/>
    <s v="Ricardo Ichiwaki"/>
    <s v="Solicitação de reembolso pela compra de componentes eletrônicos para a realização de manutenção dos equipamentos dos Laboratórios Didáticos."/>
    <s v="Sim"/>
    <n v="237.1"/>
    <m/>
    <n v="237.1"/>
    <n v="0"/>
    <n v="1"/>
    <x v="0"/>
  </r>
  <r>
    <x v="24"/>
    <d v="2020-02-20T00:00:00"/>
    <n v="13517"/>
    <s v="DIR-LDID"/>
    <s v="Ricardo Ichiwaki"/>
    <s v="Solicitação de reembolso pela compra de materiais necessários aos cursos de Física Experimental dos Laboratórios Didáticos."/>
    <s v="Sim"/>
    <n v="642.27"/>
    <m/>
    <n v="642.27"/>
    <n v="0"/>
    <n v="2"/>
    <x v="1"/>
  </r>
  <r>
    <x v="24"/>
    <d v="2020-03-13T00:00:00"/>
    <n v="13645"/>
    <s v="DIR-LDID"/>
    <s v="Ricardo Ichiwaki"/>
    <s v="Solicitação de reembolso pela compra emergencial de insumos para os Laboratórios Didáticos."/>
    <s v="Sim"/>
    <n v="983.56"/>
    <m/>
    <n v="983.56"/>
    <n v="0"/>
    <n v="3"/>
    <x v="2"/>
  </r>
  <r>
    <x v="24"/>
    <d v="2020-03-18T00:00:00"/>
    <n v="13664"/>
    <s v="DIR-LDID"/>
    <s v="Ricardo Ichiwaki"/>
    <s v="Compra emergencial de materiais para as vitrines dos corredores dos Laboratórios Didáticos"/>
    <s v="Sim"/>
    <n v="877.96"/>
    <m/>
    <n v="877.96"/>
    <n v="0"/>
    <n v="3"/>
    <x v="2"/>
  </r>
  <r>
    <x v="24"/>
    <d v="2020-11-09T00:00:00"/>
    <n v="14152"/>
    <s v="DIR-LDID"/>
    <s v="Ricardo Ichiwaki"/>
    <s v="Solicitação de reembolso pela compra de insumos para a construção de dispositivos de desinfecção UV-C"/>
    <s v="Sim"/>
    <n v="122.7"/>
    <m/>
    <n v="122.7"/>
    <n v="0"/>
    <n v="11"/>
    <x v="6"/>
  </r>
  <r>
    <x v="25"/>
    <d v="2020-10-13T00:00:00"/>
    <n v="14057"/>
    <s v="FMT"/>
    <s v="Compacta Comércio e Serviços Ltda"/>
    <s v="Aquisição Notebook - NOTA DE EMPENHO 3621421/2020 - Processo: 20.1.00292.43.7 - DIR R$ 43.290,00 - FMA R$ 4.990,00 - FPE 6.090,00, FAP R$ 11.150,00 - FGE R$ 6.090,00 - FNC R$ 10.120,00 - FMT 10.120,00 - IAG R$ 170.050,00."/>
    <s v="Sim"/>
    <n v="10120"/>
    <m/>
    <n v="10120"/>
    <n v="0"/>
    <n v="10"/>
    <x v="11"/>
  </r>
  <r>
    <x v="25"/>
    <d v="2020-12-23T00:00:00"/>
    <n v="14239"/>
    <s v="FMT"/>
    <s v="Fechamento do exercício"/>
    <s v="Recolhimento fechamento do Exercício 2020"/>
    <s v="Sim"/>
    <n v="2287.91"/>
    <m/>
    <n v="2287.91"/>
    <n v="0"/>
    <n v="12"/>
    <x v="5"/>
  </r>
  <r>
    <x v="26"/>
    <d v="2020-10-13T00:00:00"/>
    <n v="14054"/>
    <s v="FAP"/>
    <s v="Compacta Comércio e Serviços Ltda"/>
    <s v="Aquisição Notebook - NOTA DE EMPENHO 3621421/2020 - Processo: 20.1.00292.43.7 - DIR R$ 43.290,00 - FMA R$ 4.990,00 - FPE 6.090,00, FAP R$ 11.150,00 - FGE R$ 6.090,00 - FNC R$ 10.120,00 - FMT 10.120,00 - IAG R$ 170.050,00."/>
    <s v="Sim"/>
    <n v="11150"/>
    <m/>
    <n v="11150"/>
    <n v="0"/>
    <n v="10"/>
    <x v="11"/>
  </r>
  <r>
    <x v="27"/>
    <d v="2020-10-13T00:00:00"/>
    <n v="14053"/>
    <s v="FEP"/>
    <s v="COMPACTA COMÉRCIO E SERVIÇOS LTDA."/>
    <s v="Aquisição Notebook - NOTA DE EMPENHO 3621421/2020 - Processo: 20.1.00292.43.7 - DIR R$ 43.290,00 - FMA R$ 4.990,00 - FPE 6.090,00, FAP R$ 11.150,00 - FGE R$ 6.090,00 - FNC R$ 10.120,00 - FMT 10.120,00 - IAG R$ 170.050,00"/>
    <s v="Sim"/>
    <n v="6090"/>
    <m/>
    <n v="6090"/>
    <n v="0"/>
    <n v="10"/>
    <x v="11"/>
  </r>
  <r>
    <x v="27"/>
    <d v="2020-12-23T00:00:00"/>
    <n v="14237"/>
    <s v="FEP"/>
    <s v="Fechamento do exercício"/>
    <s v="Recolhimento fechamento do Exercício 2020"/>
    <s v="Sim"/>
    <n v="4699.49"/>
    <m/>
    <n v="4699.49"/>
    <n v="0"/>
    <n v="12"/>
    <x v="5"/>
  </r>
  <r>
    <x v="28"/>
    <d v="2020-02-05T00:00:00"/>
    <n v="13403"/>
    <s v="FNC"/>
    <s v="Superintendência de Tecnologia da Informação"/>
    <s v="Solicitação 55500, 55501 e 55502 - Equipamentos 043.021818 e 043.021821 - Software Access - 2019, Equipamento 043.017848 Office Pro Plus - 2016 (64 bit - Português) Remanejamento N° 2020 50096508"/>
    <s v="Sim"/>
    <n v="630.87"/>
    <m/>
    <n v="630.87"/>
    <n v="0"/>
    <n v="2"/>
    <x v="1"/>
  </r>
  <r>
    <x v="28"/>
    <d v="2020-10-13T00:00:00"/>
    <n v="14056"/>
    <s v="FNC"/>
    <s v="COMPACTA COMÉRCIO E SERVIÇOS LTDA."/>
    <s v="Aquisição Notebook - NOTA DE EMPENHO 3621421/2020 - Processo: 20.1.00292.43.7 - DIR R$ 43.290,00 - FMA R$ 4.990,00 - FPE 6.090,00, FAP R$ 11.150,00 - FGE R$ 6.090,00 - FNC R$ 10.120,00 - FMT 10.120,00 - IAG R$ 170.050,00."/>
    <s v="Sim"/>
    <n v="10120"/>
    <m/>
    <n v="10120"/>
    <n v="0"/>
    <n v="10"/>
    <x v="11"/>
  </r>
  <r>
    <x v="28"/>
    <d v="2020-12-23T00:00:00"/>
    <n v="14240"/>
    <s v="FNC"/>
    <s v="Fechamento do exercício"/>
    <s v="Recolhimento fechamento do Exercício 2020"/>
    <s v="Sim"/>
    <n v="4354.42"/>
    <m/>
    <n v="4354.42"/>
    <n v="0"/>
    <n v="12"/>
    <x v="5"/>
  </r>
  <r>
    <x v="29"/>
    <d v="2020-02-05T00:00:00"/>
    <n v="13402"/>
    <s v="FMA"/>
    <s v="Superintendência de Tecnologia da Informação"/>
    <s v="Solicitação de Software número 55320 - Software para Compra: Windows 10 Pro Upgrade (64 bit - Português) Software para Instalação: Windows 10 Pro Upgrade (64 bit - Português) Remanejamento N° 2020 50096400"/>
    <s v="Sim"/>
    <n v="322.69"/>
    <m/>
    <n v="322.69"/>
    <n v="0"/>
    <n v="2"/>
    <x v="1"/>
  </r>
  <r>
    <x v="29"/>
    <d v="2020-10-13T00:00:00"/>
    <n v="14051"/>
    <s v="FMA"/>
    <s v="COMPACTA COMÉRCIO E SERVIÇOS LTDA."/>
    <s v="Aquisição Notebook - NOTA DE EMPENHO 3621421/2020 - Processo: 20.1.00292.43.7 - DIR R$ 43.290,00 - FMA R$ 4.990,00 - FPE 6.090,00, FAP R$ 11.150,00 - FGE R$ 6.090,00 - FNC R$ 10.120,00 - FMT 10.120,00 - IAG R$ 170.050,00"/>
    <s v="Sim"/>
    <n v="4990"/>
    <m/>
    <n v="4990"/>
    <n v="0"/>
    <n v="10"/>
    <x v="11"/>
  </r>
  <r>
    <x v="29"/>
    <d v="2020-11-23T00:00:00"/>
    <n v="14170"/>
    <s v="FMA"/>
    <s v="STI"/>
    <s v="Software Office Standard - 2016 (64 bit - Português) - Solicitação número 61588 - Rosana Batista Gimenes Biz (requisitante) - Remanejamento N° 2020 50427903"/>
    <s v="Sim"/>
    <n v="293.88"/>
    <m/>
    <n v="293.88"/>
    <n v="0"/>
    <n v="11"/>
    <x v="6"/>
  </r>
  <r>
    <x v="29"/>
    <d v="2020-11-23T00:00:00"/>
    <n v="14171"/>
    <s v="FMA"/>
    <s v="STI"/>
    <s v="Solicitação 61589 - Windows 10 Pro Upgrade (64 bit - Português) - Rosana Batista Gimenes Biz (requisitante) - Remanejamento N° 2020 50427920"/>
    <s v="Sim"/>
    <n v="312.51"/>
    <m/>
    <n v="312.51"/>
    <n v="0"/>
    <n v="11"/>
    <x v="6"/>
  </r>
  <r>
    <x v="29"/>
    <d v="2020-11-25T00:00:00"/>
    <n v="14176"/>
    <s v="FMA"/>
    <s v="Torino Informática"/>
    <s v="Aquisição de 4 MONITORES DE VIDEO LED 21,5 - NE 04349539/2020 - Processo: 20.1.00322.43.3"/>
    <s v="Sim"/>
    <n v="3240"/>
    <m/>
    <n v="3240"/>
    <n v="0"/>
    <n v="11"/>
    <x v="6"/>
  </r>
  <r>
    <x v="29"/>
    <d v="2020-12-08T00:00:00"/>
    <n v="14201"/>
    <s v="FMA"/>
    <s v="STI"/>
    <s v="Solicitação 61850 - Rosana Batista Gimenes Biz (requisitante) Office Mac Standard - 2019 (64 bit - MultiLanguage) Remanejamento N° 2020 50439944"/>
    <s v="Sim"/>
    <n v="293.88"/>
    <m/>
    <n v="293.88"/>
    <n v="0"/>
    <n v="12"/>
    <x v="5"/>
  </r>
  <r>
    <x v="30"/>
    <d v="2020-02-13T00:00:00"/>
    <n v="13462"/>
    <s v="FGE"/>
    <s v="Almoxarifado"/>
    <s v="Requisição de Almoxarifado"/>
    <s v="Sim"/>
    <n v="151.57"/>
    <m/>
    <n v="151.57"/>
    <n v="0"/>
    <n v="2"/>
    <x v="1"/>
  </r>
  <r>
    <x v="30"/>
    <d v="2020-02-13T00:00:00"/>
    <n v="13464"/>
    <s v="FGE"/>
    <s v="Almoxarifado"/>
    <s v="Requisição de Almoxarifado"/>
    <s v="Sim"/>
    <n v="16.62"/>
    <m/>
    <n v="16.62"/>
    <n v="0"/>
    <n v="2"/>
    <x v="1"/>
  </r>
  <r>
    <x v="30"/>
    <d v="2020-02-13T00:00:00"/>
    <n v="13484"/>
    <s v="FAP"/>
    <s v="Almoxarifado"/>
    <s v="Requisição de Almoxarifado"/>
    <s v="Sim"/>
    <n v="279.17"/>
    <m/>
    <n v="279.17"/>
    <n v="0"/>
    <n v="2"/>
    <x v="1"/>
  </r>
  <r>
    <x v="30"/>
    <d v="2020-02-13T00:00:00"/>
    <n v="13485"/>
    <s v="FGE"/>
    <s v="Almoxarifado"/>
    <s v="Requisição de Almoxarifado"/>
    <s v="Sim"/>
    <n v="112.27"/>
    <m/>
    <n v="112.27"/>
    <n v="0"/>
    <n v="2"/>
    <x v="1"/>
  </r>
  <r>
    <x v="30"/>
    <d v="2020-02-20T00:00:00"/>
    <n v="13518"/>
    <s v="FGE"/>
    <s v="Karen Mendonça de Oliveira EIRELI - ME"/>
    <s v="NE.00687448 - compra de 04 quadros de vidros p/ sala de seminários e sala de reunião - RC 43249 - DC 27669."/>
    <s v="Sim"/>
    <n v="5630.4"/>
    <m/>
    <n v="5630.4"/>
    <n v="0"/>
    <n v="2"/>
    <x v="1"/>
  </r>
  <r>
    <x v="30"/>
    <d v="2020-03-09T00:00:00"/>
    <n v="13605"/>
    <s v="FGE"/>
    <s v="Almoxarifado"/>
    <s v="Requisição do Almoxarifado"/>
    <s v="Sim"/>
    <n v="140.37"/>
    <m/>
    <n v="140.37"/>
    <n v="0"/>
    <n v="3"/>
    <x v="2"/>
  </r>
  <r>
    <x v="30"/>
    <d v="2020-03-17T00:00:00"/>
    <n v="13652"/>
    <s v="FGE"/>
    <s v="Bianca Genta Macete"/>
    <s v="Reembolso referente a compra de lanche para Reuniões do Conselho."/>
    <s v="Sim"/>
    <n v="53.14"/>
    <m/>
    <n v="53.14"/>
    <n v="0"/>
    <n v="3"/>
    <x v="2"/>
  </r>
  <r>
    <x v="30"/>
    <d v="2020-10-06T00:00:00"/>
    <n v="14025"/>
    <s v="FGE"/>
    <s v="(ECT) Empresa Brasileira de Correios e Telégrafos"/>
    <s v="Envio de Prestação de Contas - Profa. Maria Teresa Lamy - Processo 2017/25930-1 FAPESP - Rua Pio XI, 1500 - ((Nº. Objeto:OD786248649br)"/>
    <s v="Sim"/>
    <n v="11.68"/>
    <m/>
    <n v="11.68"/>
    <n v="0"/>
    <n v="10"/>
    <x v="11"/>
  </r>
  <r>
    <x v="30"/>
    <d v="2020-11-05T00:00:00"/>
    <n v="14122"/>
    <s v="FGE"/>
    <s v="Almoxarifado"/>
    <s v="Requisição de Almoxarifado"/>
    <s v="Sim"/>
    <n v="0.2"/>
    <m/>
    <n v="0.2"/>
    <n v="0"/>
    <n v="11"/>
    <x v="6"/>
  </r>
  <r>
    <x v="30"/>
    <d v="2020-11-05T00:00:00"/>
    <n v="14132"/>
    <s v="FGE"/>
    <s v="Almoxarifado"/>
    <s v="Requisição de Almoxarifado"/>
    <s v="Sim"/>
    <n v="103.49"/>
    <m/>
    <n v="103.49"/>
    <n v="0"/>
    <n v="11"/>
    <x v="6"/>
  </r>
  <r>
    <x v="30"/>
    <d v="2020-11-26T00:00:00"/>
    <n v="14181"/>
    <s v="FGE"/>
    <s v="Chaveiro Goiás"/>
    <s v="Adiantamento - aquisição de serviço de chaveiro para confecção de 8 cópias de chaves + 1 troca de segredo"/>
    <s v="Sim"/>
    <n v="144"/>
    <m/>
    <n v="144"/>
    <n v="0"/>
    <n v="11"/>
    <x v="6"/>
  </r>
  <r>
    <x v="30"/>
    <d v="2020-11-26T00:00:00"/>
    <n v="14183"/>
    <s v="ATA-SV"/>
    <s v="Chaveiro Goiás"/>
    <s v="Adiantamento - aquisição de serviço de chaveiro"/>
    <s v="Sim"/>
    <n v="120"/>
    <m/>
    <n v="120"/>
    <n v="0"/>
    <n v="11"/>
    <x v="6"/>
  </r>
  <r>
    <x v="30"/>
    <d v="2020-12-22T00:00:00"/>
    <n v="14227"/>
    <s v="FGE"/>
    <s v="Kaline Rabelo Coutinho"/>
    <s v="1 controle da cancela do estacionamento do EP e 2 cópias de chave em caráter emergencial para um novo professor da Física Geral"/>
    <s v="Sim"/>
    <n v="65"/>
    <m/>
    <n v="65"/>
    <n v="0"/>
    <n v="12"/>
    <x v="5"/>
  </r>
  <r>
    <x v="30"/>
    <d v="2020-12-23T00:00:00"/>
    <n v="14233"/>
    <s v="FGE"/>
    <s v="Fechamento do exercício"/>
    <s v="Recolhimento fechamento do Exercício 2020"/>
    <s v="Sim"/>
    <n v="24276.32"/>
    <m/>
    <n v="24276.32"/>
    <n v="0"/>
    <n v="12"/>
    <x v="5"/>
  </r>
  <r>
    <x v="31"/>
    <d v="2020-10-13T00:00:00"/>
    <n v="14055"/>
    <s v="FGE"/>
    <s v="Compacta Comércio e Serviços Ltda"/>
    <s v="Aquisição Notebook - NOTA DE EMPENHO 3621421/2020 - Processo: 20.1.00292.43.7 - DIR R$ 43.290,00 - FMA R$ 4.990,00 - FPE 6.090,00, FAP R$ 11.150,00 - FGE R$ 6.090,00 - FNC R$ 10.120,00 - FMT 10.120,00 - IAG R$ 170.050,00."/>
    <s v="Sim"/>
    <n v="6090"/>
    <m/>
    <n v="6090"/>
    <n v="0"/>
    <n v="10"/>
    <x v="11"/>
  </r>
  <r>
    <x v="31"/>
    <d v="2020-12-23T00:00:00"/>
    <n v="14238"/>
    <s v="FGE"/>
    <s v="Fechamento do exercício"/>
    <s v="Recolhimento fechamento do Exercício 2020"/>
    <s v="Sim"/>
    <n v="2541.59"/>
    <m/>
    <n v="2541.59"/>
    <n v="0"/>
    <n v="12"/>
    <x v="5"/>
  </r>
  <r>
    <x v="32"/>
    <m/>
    <n v="13580"/>
    <s v="FEP"/>
    <s v="Ednéia Alves Rezende"/>
    <s v="Reembolso pelo pagamento da DANFE 165310 - Kalunga Com. e Ind. Gráfica Ltda, referente compra de adesivos para aplicação em vidro que será usado como lousa pela Profa. Ivone F. da Mota e Albuquerque."/>
    <s v="Sim"/>
    <n v="54.78"/>
    <m/>
    <n v="54.78"/>
    <n v="0"/>
    <n v="1"/>
    <x v="0"/>
  </r>
  <r>
    <x v="32"/>
    <d v="2020-01-23T00:00:00"/>
    <n v="13303"/>
    <s v="FEP"/>
    <s v="(ECT) Empresa Brasileira de Correios e Telégrafos"/>
    <s v="Envio de correspondência com AR para: Comissão Nacional de Energia Nuclear - CNEN Diretoria de Radioproteção e Segurança Nuclear Superintendência de Licenciamento e Controle - Rua General Severiano, nº 90 - Botafogo CEP 22294-900- Rio de Janeiro - RJ - OD363308754br"/>
    <s v="Sim"/>
    <n v="32.69"/>
    <m/>
    <n v="32.69"/>
    <n v="0"/>
    <n v="1"/>
    <x v="0"/>
  </r>
  <r>
    <x v="32"/>
    <d v="2020-02-13T00:00:00"/>
    <n v="13475"/>
    <s v="FEP"/>
    <s v="Almoxarifado"/>
    <s v="Requisição de Almoxarifado"/>
    <s v="Sim"/>
    <n v="68.3"/>
    <m/>
    <n v="68.3"/>
    <n v="0"/>
    <n v="2"/>
    <x v="1"/>
  </r>
  <r>
    <x v="32"/>
    <d v="2020-02-13T00:00:00"/>
    <n v="13476"/>
    <s v="FEP"/>
    <s v="Almoxarifado"/>
    <s v="Requisição de Almoxarifado"/>
    <s v="Sim"/>
    <n v="121.02"/>
    <m/>
    <n v="121.02"/>
    <n v="0"/>
    <n v="2"/>
    <x v="1"/>
  </r>
  <r>
    <x v="32"/>
    <d v="2020-02-19T00:00:00"/>
    <n v="13407"/>
    <s v="FEP"/>
    <s v="Valdemir Elias da Silva"/>
    <s v="Reembolso ao funcionário Valdemir Elias da Silva, pelo pagamento do Cupom Fiscal 2324, Oswaldo Ricardo da Silva Junior, referente compra de uma bomba, em caráter emergencial, para uso imediato no tanque existente no Ed. Basílio Jafet. Esse equipamento será pago pelos departamentos FEP e FAP em iguais proporções."/>
    <s v="Sim"/>
    <n v="180"/>
    <m/>
    <n v="180"/>
    <n v="0"/>
    <n v="2"/>
    <x v="1"/>
  </r>
  <r>
    <x v="32"/>
    <d v="2020-02-19T00:00:00"/>
    <n v="13512"/>
    <s v="FEP"/>
    <s v="Ednéia Alves Rezende"/>
    <s v="Reembolso pelo pagamento do Cupom Fiscal 4875 - Andorinha Supermercado Ltda, referente compra de material de consumo para uso nos banheiros compartilhados entre FAP e FEP e também para uso nas reuniões do Conselho FEP do 1º semestre de 2020."/>
    <s v="Sim"/>
    <n v="296.93"/>
    <m/>
    <n v="296.93"/>
    <n v="0"/>
    <n v="2"/>
    <x v="1"/>
  </r>
  <r>
    <x v="32"/>
    <d v="2020-03-09T00:00:00"/>
    <n v="13597"/>
    <s v="FEP"/>
    <s v="Almoxarifado"/>
    <s v="Requisição do Almoxarifado"/>
    <s v="Sim"/>
    <n v="100.45"/>
    <m/>
    <n v="100.45"/>
    <n v="0"/>
    <n v="3"/>
    <x v="2"/>
  </r>
  <r>
    <x v="32"/>
    <d v="2020-03-09T00:00:00"/>
    <n v="13603"/>
    <s v="FEP"/>
    <s v="Almoxarifado"/>
    <s v="Requisição do Almoxarifado"/>
    <s v="Sim"/>
    <n v="278.47000000000003"/>
    <m/>
    <n v="278.47000000000003"/>
    <n v="0"/>
    <n v="3"/>
    <x v="2"/>
  </r>
  <r>
    <x v="32"/>
    <d v="2020-03-09T00:00:00"/>
    <n v="13607"/>
    <s v="FEP"/>
    <s v="Almoxarifado"/>
    <s v="Requisição do Almoxarifado"/>
    <s v="Sim"/>
    <n v="66.91"/>
    <m/>
    <n v="66.91"/>
    <n v="0"/>
    <n v="3"/>
    <x v="2"/>
  </r>
  <r>
    <x v="32"/>
    <d v="2020-05-15T00:00:00"/>
    <n v="13759"/>
    <s v="FEP"/>
    <s v="Almoxarifado"/>
    <s v="Requisição de Almoxarifado"/>
    <s v="Sim"/>
    <n v="120.44"/>
    <m/>
    <n v="120.44"/>
    <n v="0"/>
    <n v="5"/>
    <x v="8"/>
  </r>
  <r>
    <x v="32"/>
    <d v="2020-05-15T00:00:00"/>
    <n v="13761"/>
    <s v="FEP"/>
    <s v="Almoxarifado"/>
    <s v="Requisição de Almoxarifado"/>
    <s v="Sim"/>
    <n v="586.71"/>
    <m/>
    <n v="586.71"/>
    <n v="0"/>
    <n v="5"/>
    <x v="8"/>
  </r>
  <r>
    <x v="32"/>
    <d v="2020-06-09T00:00:00"/>
    <n v="13787"/>
    <s v="DIR"/>
    <s v="(ECT) Empresa Brasileira de Correios e Telégrafos"/>
    <s v="Envio de correspondência por EMS da Profa. Alinka Lepine (DFEP) para Ines Llorente, CAEN SpA, Via Vetraia, 11, 55049 Viareggio, (LU) - Italy.Ines Llorente - CAEN SpA - (Nº.Objeto:EB048000490br)"/>
    <s v="Sim"/>
    <n v="200.7"/>
    <m/>
    <n v="200.7"/>
    <n v="0"/>
    <n v="6"/>
    <x v="3"/>
  </r>
  <r>
    <x v="32"/>
    <d v="2020-07-03T00:00:00"/>
    <n v="13824"/>
    <s v="FEP"/>
    <s v="Prado Comercial de Eletronicos e Servs. de Inst."/>
    <s v="NE.02683308 / 02683316 - Pregão - serviços de instalações e aquisições de condicionadores de ar - RC 130141 / 217786 - DC 92258."/>
    <s v="Sim"/>
    <n v="18350"/>
    <m/>
    <n v="18350"/>
    <n v="0"/>
    <n v="7"/>
    <x v="9"/>
  </r>
  <r>
    <x v="32"/>
    <d v="2020-09-08T00:00:00"/>
    <n v="13959"/>
    <s v="FEP"/>
    <s v="Julio Antonio Larrea Jimenez"/>
    <s v="Aquisição de produtos para montagem de experimentos no laboratório de Física Experimental do IF."/>
    <s v="Sim"/>
    <n v="1472.69"/>
    <m/>
    <n v="1472.69"/>
    <n v="0"/>
    <n v="9"/>
    <x v="4"/>
  </r>
  <r>
    <x v="32"/>
    <d v="2020-10-01T00:00:00"/>
    <n v="13977"/>
    <s v="FEP"/>
    <s v="Correio"/>
    <s v="ENVIO DE CORRESPONDÊNCIA DO PROF. MARCELO MARTINELLI, MODALIDADE SEDEX. (Objeto:OD786209092br)"/>
    <s v="Sim"/>
    <n v="9.73"/>
    <m/>
    <n v="9.73"/>
    <n v="0"/>
    <n v="10"/>
    <x v="11"/>
  </r>
  <r>
    <x v="32"/>
    <d v="2020-10-13T00:00:00"/>
    <n v="14005"/>
    <s v="FEP"/>
    <s v="(ECT) Empresa Brasileira de Correios e Telégrafos"/>
    <s v="Carta EMS, para envio a Turquia,EROL AKPINAR em nome de Antonio Martins Figueiredo Neto - (Nº.Objeto:EB127045799br)"/>
    <s v="Sim"/>
    <n v="211.4"/>
    <m/>
    <n v="211.4"/>
    <n v="0"/>
    <n v="10"/>
    <x v="11"/>
  </r>
  <r>
    <x v="32"/>
    <d v="2020-10-13T00:00:00"/>
    <n v="14006"/>
    <s v="FEP"/>
    <s v="(ECT) Empresa Brasileira de Correios e Telégrafos"/>
    <s v="2 documentos para FAPESP, em nome de Antonio Martins Figueiredo Neto, via SEDEX (Nº. Objeto:OD786248621br, OD786248635"/>
    <s v="Sim"/>
    <n v="19.46"/>
    <m/>
    <n v="19.46"/>
    <n v="0"/>
    <n v="10"/>
    <x v="11"/>
  </r>
  <r>
    <x v="32"/>
    <d v="2020-10-22T00:00:00"/>
    <n v="14095"/>
    <s v="FEP"/>
    <s v="Persimaco Comercio e Manutencao Ltda - ME"/>
    <s v="NE.03884414 - serviço de troca de cordas de içamento de persianas - RC 284866 - DC 152668."/>
    <s v="Sim"/>
    <n v="200"/>
    <m/>
    <n v="200"/>
    <n v="0"/>
    <n v="10"/>
    <x v="11"/>
  </r>
  <r>
    <x v="32"/>
    <d v="2020-11-20T00:00:00"/>
    <n v="14167"/>
    <s v="FEP"/>
    <s v="JULIANA LAIS GOES MENDONÇA"/>
    <s v="Conserto de 1 aparelho de ar-condicionado instalado na Sala 327-A, Ala II, 2º andar, marca Gree, split, 9000 btus (patrimônio 043.010365). Serviço em caráter emergencial, dado que no local não tem brise soleil e a sala fica muito quente. A sala está sendo usada regularmente, seguindo os devidos protocolos sanitários."/>
    <s v="Sim"/>
    <n v="350"/>
    <m/>
    <n v="350"/>
    <n v="0"/>
    <n v="11"/>
    <x v="6"/>
  </r>
  <r>
    <x v="32"/>
    <d v="2020-12-01T00:00:00"/>
    <n v="14164"/>
    <s v="FEP"/>
    <s v="(ECT) Empresa Brasileira de Correios e Telégrafos"/>
    <s v="Sedex para envio dos documentos da prestação de contas para Fapesp Rua Pio XI, 1500 - Alto da Lapa CEP: 05468-901 - São Paulo - SP – Brasil - (Nº.Objeto:OD786284535br"/>
    <s v="Sim"/>
    <n v="14.67"/>
    <m/>
    <n v="14.67"/>
    <n v="0"/>
    <n v="12"/>
    <x v="5"/>
  </r>
  <r>
    <x v="32"/>
    <d v="2020-12-09T00:00:00"/>
    <n v="14202"/>
    <s v="FEP"/>
    <s v="empresa Brasileira de Correios e Telégrafos"/>
    <s v="Envio de documentos, prestação de contas, para a FAPESP, a pedido do Prof. Marcelo Martinelli, através do correio, modalidade SEDEX - (N.Objeto:OD957047781br)"/>
    <s v="Sim"/>
    <n v="9.73"/>
    <m/>
    <n v="9.73"/>
    <n v="0"/>
    <n v="12"/>
    <x v="5"/>
  </r>
  <r>
    <x v="32"/>
    <d v="2020-12-18T00:00:00"/>
    <n v="14219"/>
    <s v="FEP"/>
    <s v="Empresa Brasileira de Correios e Telégrafos"/>
    <s v="Envio de prestação de contas do Prof. Marcelo Martinelli à FAPESP, pelo correio, modalidade SEDEX. (N.Objeto:OD957079886br)"/>
    <s v="Sim"/>
    <n v="9.73"/>
    <m/>
    <n v="9.73"/>
    <n v="0"/>
    <n v="12"/>
    <x v="5"/>
  </r>
  <r>
    <x v="32"/>
    <d v="2020-12-23T00:00:00"/>
    <n v="14232"/>
    <s v="FEP"/>
    <s v="Fechamento do exercício"/>
    <s v="Recolhimento fechamento do Exercício 2020"/>
    <s v="Sim"/>
    <n v="6810.42"/>
    <m/>
    <n v="6810.42"/>
    <n v="0"/>
    <n v="12"/>
    <x v="5"/>
  </r>
  <r>
    <x v="33"/>
    <d v="2020-02-18T00:00:00"/>
    <n v="13505"/>
    <s v="ATF"/>
    <s v="Associação Cultura Inglesa - São Paulo"/>
    <s v="Pagamento curto de inglês MAC3 para a funcionária Cecília Cristina Blanco, durante o período de 27/02/2020 a 26/06/2020."/>
    <s v="Sim"/>
    <n v="1982.4"/>
    <m/>
    <n v="1982.4"/>
    <n v="0"/>
    <n v="2"/>
    <x v="1"/>
  </r>
  <r>
    <x v="33"/>
    <d v="2020-02-18T00:00:00"/>
    <n v="13506"/>
    <s v="ATF"/>
    <s v="Instituto Bonfiglioli Comercial Ltda - EPP"/>
    <s v="Pagamento do curso de inglês para a funcionária Sandra Martins dos Santos Rodrigues no período de 10/02/2020 a 02/07/2020."/>
    <s v="Sim"/>
    <n v="2642.97"/>
    <m/>
    <n v="2642.97"/>
    <n v="0"/>
    <n v="2"/>
    <x v="1"/>
  </r>
  <r>
    <x v="33"/>
    <d v="2020-03-03T00:00:00"/>
    <n v="13562"/>
    <s v="ATF"/>
    <s v="Serviço Nacional de Aprendizagem Industrial"/>
    <s v="Pagamento do curso de operador e mantenedor de cabine primaria, junto ao SENAI, para o funcionário Anizete Silva Santos, no período de 23/03/2020 a 27/03/2020"/>
    <s v="Sim"/>
    <n v="1200"/>
    <m/>
    <n v="1200"/>
    <n v="0"/>
    <n v="3"/>
    <x v="2"/>
  </r>
  <r>
    <x v="33"/>
    <d v="2020-08-03T00:00:00"/>
    <n v="13887"/>
    <s v="CARH"/>
    <s v="Cecília Cristina Blanco Novello"/>
    <s v="Reembolso referente ao pagamento do 2o semestre (2020) do curso de inglês para a funcionária Cecília Cristina Blanco Novello, junto a escola Cultura Inglesa, autorizado pela comissão de recursos humanos."/>
    <s v="Sim"/>
    <n v="1418.4"/>
    <m/>
    <n v="1418.4"/>
    <n v="0"/>
    <n v="8"/>
    <x v="10"/>
  </r>
  <r>
    <x v="33"/>
    <d v="2020-08-03T00:00:00"/>
    <n v="13888"/>
    <s v="CARH"/>
    <s v="Instituto Bonfiglioli Comercial LTDA"/>
    <s v="Pagamento do curso de inglês para a funcionaria Sandra Martins dos Santos Rodrigues, período de 20/08/20 a 15/12/20, no Instituto Bonfiglioli Comercial Ltda."/>
    <s v="Sim"/>
    <n v="2642.97"/>
    <m/>
    <n v="2642.97"/>
    <n v="0"/>
    <n v="8"/>
    <x v="10"/>
  </r>
  <r>
    <x v="34"/>
    <d v="2020-01-08T00:00:00"/>
    <n v="13252"/>
    <s v="FMA"/>
    <s v="Cecília Cristina Blanco"/>
    <s v="Solicitação de reembolso referente a compra de agendas e pen drive para uso na Secretaria do Departamento, efetuada na loja Kalunga Comércio e Indústria Gráfica Ltda, CNPJ 43283811/0091-06, pela funcionária Cecília Cristina Blanco."/>
    <s v="Sim"/>
    <n v="106.6"/>
    <m/>
    <n v="106.6"/>
    <n v="0"/>
    <n v="1"/>
    <x v="0"/>
  </r>
  <r>
    <x v="34"/>
    <d v="2020-02-05T00:00:00"/>
    <n v="13406"/>
    <s v="FMA"/>
    <s v="Braslimpo Comercial Ltda"/>
    <s v="NEO 00386367/2020 - Compra de protetores para assento sanitário. RC 41165/2020 - DC 15776/2020 - Reserva 385778/2020. Proc. 2020.1.32.43.5"/>
    <s v="Sim"/>
    <n v="390.6"/>
    <m/>
    <n v="390.6"/>
    <n v="0"/>
    <n v="2"/>
    <x v="1"/>
  </r>
  <r>
    <x v="34"/>
    <d v="2020-02-20T00:00:00"/>
    <n v="13429"/>
    <s v="FMA"/>
    <s v="(ECT) Empresa Brasileira de Correios e Telégrafos"/>
    <s v="Solicito liberação de verba para envio uma correspondência via EMS (ESPANHA - NOEMI CASERO ) do Prof. Walter Alberto de Siqueira Pedra para Noemi Casero, em Bilbabo - Espanha - (Nº.Objeto:EB127044419BR)"/>
    <s v="Sim"/>
    <n v="200.7"/>
    <m/>
    <n v="200.7"/>
    <n v="0"/>
    <n v="2"/>
    <x v="1"/>
  </r>
  <r>
    <x v="34"/>
    <d v="2020-02-21T00:00:00"/>
    <n v="13526"/>
    <s v="FMA"/>
    <s v="BQ Climatização Ltda"/>
    <s v="ANULADO NE 00707929/2020 - Serviço de instalação de aparelho de ar condicionado. RC 25950/2020 - DC 32085/2020 - Reserva 707252/2020 - Proc. 20.1.0090.43.5"/>
    <s v="Sim"/>
    <n v="0"/>
    <m/>
    <n v="0"/>
    <n v="0"/>
    <n v="2"/>
    <x v="1"/>
  </r>
  <r>
    <x v="34"/>
    <d v="2020-02-21T00:00:00"/>
    <n v="13527"/>
    <s v="FMA"/>
    <s v="BHP Engenharia Térmica e Comércio Ltda."/>
    <s v="ANULADO NE 00707945/2020 valor R$ 3.910,00 - Compra de aparelho de ar condicionado. RC 25950/2020 - DC 32085/2020 - Reserva 707201/2020 - Proc. 20.1.0090.43.5"/>
    <s v="Sim"/>
    <n v="0"/>
    <m/>
    <n v="0"/>
    <n v="0"/>
    <n v="2"/>
    <x v="1"/>
  </r>
  <r>
    <x v="34"/>
    <d v="2020-03-04T00:00:00"/>
    <n v="13551"/>
    <s v="FMA"/>
    <s v="(ECT) Empresa Brasileira de Correios e Telégrafos"/>
    <s v="Envio de correspondência, via EMS, do Prof. Oscar José Pinto Éboli, para o Dr. Tathagata Ghosh, em Pittsburgh, USA. - (Nº.Objeto:EB127045697br)"/>
    <s v="Sim"/>
    <n v="166.8"/>
    <m/>
    <n v="166.8"/>
    <n v="0"/>
    <n v="3"/>
    <x v="2"/>
  </r>
  <r>
    <x v="34"/>
    <d v="2020-09-30T00:00:00"/>
    <n v="14015"/>
    <s v="FMA"/>
    <s v="Transposição interna"/>
    <s v="Ref. SERVICO DE MANUTENCAO EM EQUIPAMENTO CONDICIONADOR DE AR - NE 03521346/2020 - Desp. Manut. Predial - Contrapartida GO 14014 e GC 3189."/>
    <s v="Sim"/>
    <n v="500"/>
    <m/>
    <n v="500"/>
    <n v="0"/>
    <n v="9"/>
    <x v="4"/>
  </r>
  <r>
    <x v="34"/>
    <d v="2020-10-05T00:00:00"/>
    <n v="14023"/>
    <s v="FMA"/>
    <s v="Colaborador Eventual"/>
    <s v="Colóquio intitulado: &quot;Simulando a evolução das espécies&quot; Prof Marcus Aloizio Martinez de Aguiar - NE 03550079/2020 - Processo: 20.1.00009.43.3"/>
    <s v="Sim"/>
    <n v="250"/>
    <m/>
    <n v="250"/>
    <n v="0"/>
    <n v="10"/>
    <x v="11"/>
  </r>
  <r>
    <x v="34"/>
    <d v="2020-10-20T00:00:00"/>
    <n v="14089"/>
    <s v="FMA"/>
    <s v="Ricardo Sturani"/>
    <s v="NE.03860400 - Participação em Colóquio intitulado &quot;Gravitational Wave Astronomy”, pelo DFMA do IFUSP, no dia 09 de dezembro de 2.020."/>
    <s v="Sim"/>
    <n v="250"/>
    <m/>
    <n v="250"/>
    <n v="0"/>
    <n v="10"/>
    <x v="11"/>
  </r>
  <r>
    <x v="34"/>
    <d v="2020-10-20T00:00:00"/>
    <n v="14090"/>
    <s v="FMA"/>
    <s v="Andre Gustavo Scagliusi Landulfo"/>
    <s v="NE.03860523 - Participação em colóquio intitulado &quot;Topologia, Buracos Negros e Singularidades&quot;, pelo DFMA do IFUSP, no dia 02 de dezembro de 2.020."/>
    <s v="Sim"/>
    <n v="250"/>
    <m/>
    <n v="250"/>
    <n v="0"/>
    <n v="10"/>
    <x v="11"/>
  </r>
  <r>
    <x v="34"/>
    <d v="2020-10-20T00:00:00"/>
    <n v="14091"/>
    <s v="FMA"/>
    <s v="Leandro Martins Cioletti"/>
    <s v="NE.03860582 - Participação em Colóquio intitulado &quot;Sistemas Dinâmicos Hiperbólicos e suas Relações Mecânica Estatística do Equilíbrio&quot;, pelo DFMA do IFUSP, dia 04 de novembro de 2.020."/>
    <s v="Sim"/>
    <n v="250"/>
    <m/>
    <n v="250"/>
    <n v="0"/>
    <n v="10"/>
    <x v="11"/>
  </r>
  <r>
    <x v="34"/>
    <d v="2020-11-04T00:00:00"/>
    <n v="14120"/>
    <s v="FMA"/>
    <s v="Auxilio a professor visitante"/>
    <s v="Prof. Dr. Marcelo de Oliveira Terra Cunha (UNICAMP - nº USP 8713135), referente ao colóquio intitulado: “Entre Contextualidade e Não-Localidade de Bell”, a ser ministrado no dia 25 de novembro de 2020, no Departamento de Física Matemática."/>
    <s v="Sim"/>
    <n v="250"/>
    <m/>
    <n v="250"/>
    <n v="0"/>
    <n v="11"/>
    <x v="6"/>
  </r>
  <r>
    <x v="34"/>
    <d v="2020-11-12T00:00:00"/>
    <n v="14101"/>
    <s v="FMA"/>
    <s v="Correios"/>
    <s v="Solicito liberação de verba para envio de uma correspondência via SEDEX do Prof. Victor de Oliveira Rivelles para a FAPESP.prestação Prestação de contas - processo: 2014/18634-9. (N.Objeto:OD786264598br)"/>
    <s v="Sim"/>
    <n v="9.73"/>
    <m/>
    <n v="9.73"/>
    <n v="0"/>
    <n v="11"/>
    <x v="6"/>
  </r>
  <r>
    <x v="34"/>
    <d v="2020-11-12T00:00:00"/>
    <n v="14107"/>
    <s v="FMA"/>
    <s v="correios"/>
    <s v="Solicito liberação de verba para envio de uma correspondência via SEDEX do Prof. Victor de Oliveira Rivelles, para a FAPESP. Prestação de contas processo FAPESP 2017/50435-4. (n.Objeto:OD786264607br)"/>
    <s v="Sim"/>
    <n v="9.73"/>
    <m/>
    <n v="9.73"/>
    <n v="0"/>
    <n v="11"/>
    <x v="6"/>
  </r>
  <r>
    <x v="34"/>
    <d v="2020-11-30T00:00:00"/>
    <n v="14187"/>
    <s v="FMA"/>
    <s v="Naty Flex Comércio de Móveis para Escritório Eire"/>
    <s v="Móveis de escritório, conforme memorial descritivo, para os professores Marcos Lima e Matthew Luzum do Departamento de Física Matemática."/>
    <s v="Sim"/>
    <n v="15662"/>
    <m/>
    <n v="15662"/>
    <n v="0"/>
    <n v="11"/>
    <x v="6"/>
  </r>
  <r>
    <x v="34"/>
    <d v="2020-12-01T00:00:00"/>
    <n v="14180"/>
    <s v="FMA"/>
    <s v="(ECT) Empresa Brasileira de Correios e Telégrafos"/>
    <s v="Envio de correspondência do Prof. Oscar José Pinto Éboli à FAPESP. Rua Pio XI, 1500 - Alto da Lapa São Paulo - SP - Brasil CEP: 05468-901 - (Nº.Objeto:OD352473446br)"/>
    <s v="Sim"/>
    <n v="9.73"/>
    <m/>
    <n v="9.73"/>
    <n v="0"/>
    <n v="12"/>
    <x v="5"/>
  </r>
  <r>
    <x v="34"/>
    <d v="2020-12-23T00:00:00"/>
    <n v="14234"/>
    <s v="FMA"/>
    <s v="Fechamento do exercício"/>
    <s v="Recolhimento fechamento do Exercício 2020"/>
    <s v="Sim"/>
    <n v="5571.29"/>
    <m/>
    <n v="5571.29"/>
    <n v="0"/>
    <n v="12"/>
    <x v="5"/>
  </r>
  <r>
    <x v="35"/>
    <d v="2020-08-28T00:00:00"/>
    <n v="13935"/>
    <s v="DIR-NITRO"/>
    <s v="Transposição interna"/>
    <s v="Transferência dos recursos do RD Nitrogênio para RORÇ Diretoria - GC 3170"/>
    <s v="Sim"/>
    <n v="11349.4"/>
    <m/>
    <n v="11349.4"/>
    <n v="0"/>
    <n v="8"/>
    <x v="10"/>
  </r>
  <r>
    <x v="36"/>
    <m/>
    <n v="13728"/>
    <s v="AAA-CPG"/>
    <s v="Ernesto Kemp"/>
    <s v="NE.01635794 - Participação na comissão julgadora de defesa de tese de mestrado de Keiser Hurtado Montaño no dia 08/05/2020."/>
    <s v="Sim"/>
    <n v="150"/>
    <m/>
    <n v="150"/>
    <n v="0"/>
    <n v="1"/>
    <x v="0"/>
  </r>
  <r>
    <x v="36"/>
    <m/>
    <n v="13856"/>
    <s v="AAA-CPG"/>
    <s v="Honorarios"/>
    <s v="Pagamento da NE.02369729 - LIQ.02668904 - INSS Patronal em nome do Prof. Alberto V. Saa, pela participação de banca em tese de doutorado - LIQ.02676028 - Patronal."/>
    <s v="Sim"/>
    <n v="30"/>
    <m/>
    <n v="30"/>
    <n v="0"/>
    <n v="1"/>
    <x v="0"/>
  </r>
  <r>
    <x v="36"/>
    <d v="2020-01-27T00:00:00"/>
    <n v="13352"/>
    <s v="AAA-CPG"/>
    <s v="Honorários"/>
    <s v="Pagamento de honorários David Dobrigkeit Chinllato pela participação na comissão julgadora de Exame de Qualificação de Doutorado de Felipe Damas Melo , no dia 14/02."/>
    <s v="Sim"/>
    <n v="150"/>
    <m/>
    <n v="150"/>
    <n v="0"/>
    <n v="1"/>
    <x v="0"/>
  </r>
  <r>
    <x v="36"/>
    <d v="2020-01-27T00:00:00"/>
    <n v="13353"/>
    <s v="AAA-CPG"/>
    <s v="Honorários"/>
    <s v="Pagamento de honorários Djalma Rosa Mendes Junior pela participação na comissão julgadora de Exame de Qualificação de Valter Luiz Kurman, em 04/03/2020."/>
    <s v="Sim"/>
    <n v="150"/>
    <m/>
    <n v="150"/>
    <n v="0"/>
    <n v="1"/>
    <x v="0"/>
  </r>
  <r>
    <x v="36"/>
    <d v="2020-01-28T00:00:00"/>
    <n v="13365"/>
    <s v="AAA-CPG"/>
    <s v="Honorários"/>
    <s v="Pagamento de Honorários José Roberto Soares do Nascimento pela participação na comissão julgadora da Defesa de Dissertação e Mestrado de Xirliane Vasconcelos no dia 09/03/2020."/>
    <s v="Sim"/>
    <n v="150"/>
    <m/>
    <n v="150"/>
    <n v="0"/>
    <n v="1"/>
    <x v="0"/>
  </r>
  <r>
    <x v="36"/>
    <d v="2020-01-31T00:00:00"/>
    <n v="13382"/>
    <s v="AAA-CPG"/>
    <s v="Éber De Patto Lima"/>
    <s v="Compra de bolachas para as reuniões da Comissão de Pós-Graduação."/>
    <s v="Sim"/>
    <n v="15.42"/>
    <m/>
    <n v="15.42"/>
    <n v="0"/>
    <n v="1"/>
    <x v="0"/>
  </r>
  <r>
    <x v="36"/>
    <d v="2020-02-20T00:00:00"/>
    <n v="13521"/>
    <s v="FAP"/>
    <s v="Ricardo Luiz Viana"/>
    <s v="NE.00688100 - Auxilio Financeiro para ministrar &quot;Mini curso de Pós Graduação&quot; - de 02 a 06/03/2020."/>
    <s v="Sim"/>
    <n v="2208.8000000000002"/>
    <m/>
    <n v="2208.8000000000002"/>
    <n v="0"/>
    <n v="2"/>
    <x v="1"/>
  </r>
  <r>
    <x v="36"/>
    <d v="2020-02-21T00:00:00"/>
    <n v="13530"/>
    <s v="DIR"/>
    <s v="Crystal Viagens e Turismo e Eventos Ltda."/>
    <s v="pagamento de contrato de passagem aérea - Prof. Ricardo L. Viana - RC 88846."/>
    <s v="Sim"/>
    <n v="719.09"/>
    <m/>
    <n v="719.09"/>
    <n v="0"/>
    <n v="2"/>
    <x v="1"/>
  </r>
  <r>
    <x v="36"/>
    <d v="2020-02-28T00:00:00"/>
    <n v="13544"/>
    <s v="AAA-CPG"/>
    <s v="Patricia Soares Santiago"/>
    <s v="Pagamento de honorários pela participação na comissão julgadora da Defesa de Dissertação de Mestrado De Luiz de Camargo Rodrigues 03/03/2020."/>
    <s v="Sim"/>
    <n v="150"/>
    <m/>
    <n v="150"/>
    <n v="0"/>
    <n v="2"/>
    <x v="1"/>
  </r>
  <r>
    <x v="36"/>
    <d v="2020-02-28T00:00:00"/>
    <n v="13545"/>
    <s v="AAA-CPG"/>
    <s v="Dmitry Melnikov"/>
    <s v="Pagamento de honorários pela participação na comissão julgadora da Defesa de Dissertação de Mestrado de Giulio Halisson Camilo da Silva 04/03/2020."/>
    <s v="Sim"/>
    <n v="150"/>
    <m/>
    <n v="150"/>
    <n v="0"/>
    <n v="2"/>
    <x v="1"/>
  </r>
  <r>
    <x v="36"/>
    <d v="2020-02-28T00:00:00"/>
    <n v="13548"/>
    <s v="AAA-CPG"/>
    <s v="INSS Patronal - CPG"/>
    <s v="INSS Patronal ref. o pagamento de honorários ao Prof. David Dobrigkeit Chinellato."/>
    <s v="Sim"/>
    <n v="30"/>
    <m/>
    <n v="30"/>
    <n v="0"/>
    <n v="2"/>
    <x v="1"/>
  </r>
  <r>
    <x v="36"/>
    <d v="2020-03-02T00:00:00"/>
    <n v="13554"/>
    <s v="AAA-CPG"/>
    <s v="Alberto Correa dos Reis"/>
    <s v="Pagamento de honorários pela participação na comissão julgadora da Defesa de Dissertação de Mestrado de Brenda Bertotto Malabarba em 11/03/2020 - CPG"/>
    <s v="Sim"/>
    <n v="150"/>
    <m/>
    <n v="150"/>
    <n v="0"/>
    <n v="3"/>
    <x v="2"/>
  </r>
  <r>
    <x v="36"/>
    <d v="2020-03-05T00:00:00"/>
    <n v="13574"/>
    <s v="AAA-CPG"/>
    <s v="Miguel Boavista Quartin"/>
    <s v="Pagamento de honorários pela participação na comissão julgadora da Defesa de Dissertação de Mestrado de Rena em Isquierdo Boschetti 23/03/2020."/>
    <s v="Sim"/>
    <n v="150"/>
    <m/>
    <n v="150"/>
    <n v="0"/>
    <n v="3"/>
    <x v="2"/>
  </r>
  <r>
    <x v="36"/>
    <d v="2020-03-06T00:00:00"/>
    <n v="13582"/>
    <s v="AAA-CPG"/>
    <s v="Gerson Ferreira Júnior"/>
    <s v="Pagamento de honorários pela participação na comissão julgadora da Defesa de Dissertação de Mestrado de João Victor Ferreira Alves em 09/03/2020."/>
    <s v="Sim"/>
    <n v="150"/>
    <m/>
    <n v="150"/>
    <n v="0"/>
    <n v="3"/>
    <x v="2"/>
  </r>
  <r>
    <x v="36"/>
    <d v="2020-03-17T00:00:00"/>
    <n v="13655"/>
    <s v="AAA-CPG"/>
    <s v="INSS Patronal"/>
    <s v="INSS Patronal ref. ao pagto de honoráios ao Prof.Djalma Rosa Mendes Júnior."/>
    <s v="Sim"/>
    <n v="30"/>
    <m/>
    <n v="30"/>
    <n v="0"/>
    <n v="3"/>
    <x v="2"/>
  </r>
  <r>
    <x v="36"/>
    <d v="2020-03-17T00:00:00"/>
    <n v="13656"/>
    <s v="AAA-CPG"/>
    <s v="INSS Patronal"/>
    <s v="INSS Patronal ref. ao pagto de honorários ao Prof. José Roberto Soares do Nascimento."/>
    <s v="Sim"/>
    <n v="30"/>
    <m/>
    <n v="30"/>
    <n v="0"/>
    <n v="3"/>
    <x v="2"/>
  </r>
  <r>
    <x v="36"/>
    <d v="2020-03-17T00:00:00"/>
    <n v="13658"/>
    <s v="AAA-CPG"/>
    <s v="INSS Patronal"/>
    <s v="INSS Patronal ref. ao pagto de honorários ao Profª Patricia Soares Santiago."/>
    <s v="Sim"/>
    <n v="30"/>
    <m/>
    <n v="30"/>
    <n v="0"/>
    <n v="3"/>
    <x v="2"/>
  </r>
  <r>
    <x v="36"/>
    <d v="2020-03-17T00:00:00"/>
    <n v="13659"/>
    <s v="AAA-CPG"/>
    <s v="INSS Patronal"/>
    <s v="INSS Patronal ref. ao pagto de honorários ao Prof. Dmitry Melnikov."/>
    <s v="Sim"/>
    <n v="30"/>
    <m/>
    <n v="30"/>
    <n v="0"/>
    <n v="3"/>
    <x v="2"/>
  </r>
  <r>
    <x v="36"/>
    <d v="2020-03-17T00:00:00"/>
    <n v="13660"/>
    <s v="AAA-CPG"/>
    <s v="INSS Patronal"/>
    <s v="INSS Patronal ref. ao pagto de honorários ao Prof. Alberto Correia dos Reis."/>
    <s v="Sim"/>
    <n v="30"/>
    <m/>
    <n v="30"/>
    <n v="0"/>
    <n v="3"/>
    <x v="2"/>
  </r>
  <r>
    <x v="36"/>
    <d v="2020-03-17T00:00:00"/>
    <n v="13661"/>
    <s v="AAA-CPG"/>
    <s v="INSS Patronal"/>
    <s v="INSS Patronal ref. ao pagto de honorários ao Prof. Gerson Ferreira Júnior."/>
    <s v="Sim"/>
    <n v="30"/>
    <m/>
    <n v="30"/>
    <n v="0"/>
    <n v="3"/>
    <x v="2"/>
  </r>
  <r>
    <x v="36"/>
    <d v="2020-03-27T00:00:00"/>
    <n v="13693"/>
    <s v="AAA-CPG"/>
    <s v="Honorários"/>
    <s v="Pagamento de honorários pela participação de Banca da defesa de Tese de Doutorado de Gabriela L. Lichtenstein Professores visitantes Andre Paniago Lessa NE 1199757, Chee Sheng Fong NE 1198726 e Thiago R. F. P. Tomei NE 1199749"/>
    <s v="Sim"/>
    <n v="450"/>
    <m/>
    <n v="450"/>
    <n v="0"/>
    <n v="3"/>
    <x v="2"/>
  </r>
  <r>
    <x v="36"/>
    <d v="2020-03-30T00:00:00"/>
    <n v="13695"/>
    <s v="DIR"/>
    <s v="Honorários"/>
    <s v="Pagamento honorários prof Daniel Mendonça Valente ref. participação comissão julgadora da Defesa de Dissertação de Mestrado de Bruno Ortega Goes, no dia 16 de abril de 2020. NE 1217119"/>
    <s v="Sim"/>
    <n v="150"/>
    <m/>
    <n v="150"/>
    <n v="0"/>
    <n v="3"/>
    <x v="2"/>
  </r>
  <r>
    <x v="36"/>
    <d v="2020-03-30T00:00:00"/>
    <n v="13694"/>
    <s v="AAA-CPG"/>
    <s v="INSS Patronal"/>
    <s v="Ref. pgto de INSS Patronal dos Honorários prof. Miguel Boavista Quartin referente a participação de banca de defesa de Tese - Liquidação: 01216597 / 2020"/>
    <s v="Sim"/>
    <n v="30"/>
    <m/>
    <n v="30"/>
    <n v="0"/>
    <n v="3"/>
    <x v="2"/>
  </r>
  <r>
    <x v="36"/>
    <d v="2020-03-30T00:00:00"/>
    <n v="13696"/>
    <s v="AAA-CPG"/>
    <s v="Honorários"/>
    <s v="Pagamento de honorários NE 1182927 e Liquidação 1217330 - pela participação na comissão julgadora de Exame de Defesa de Dissertação e pagamento de INSS Patronal Liquidação 1217267."/>
    <s v="Sim"/>
    <n v="180"/>
    <m/>
    <n v="180"/>
    <n v="0"/>
    <n v="3"/>
    <x v="2"/>
  </r>
  <r>
    <x v="36"/>
    <d v="2020-04-06T00:00:00"/>
    <n v="13703"/>
    <s v="AAA-CPG"/>
    <s v="Honorarios"/>
    <s v="Pagamento de honorários NE.01199757 e Liquidação 01293249 - pela participação na comissão julgadora de Exame de Defesa de Tese de doutorado e pagamento de INSS Patronal Liquidação 01293362."/>
    <s v="Sim"/>
    <n v="30"/>
    <m/>
    <n v="30"/>
    <n v="0"/>
    <n v="4"/>
    <x v="7"/>
  </r>
  <r>
    <x v="36"/>
    <d v="2020-04-06T00:00:00"/>
    <n v="13704"/>
    <s v="AAA-CPG"/>
    <s v="Honorarios"/>
    <s v="Pagamento de honorários NE.011998726 e Liquidação 01293273 - pela participação na comissão julgadora de Exame de Defesa de Tese de doutorado e pagamento de INSS Patronal Liquidação 01293346."/>
    <s v="Sim"/>
    <n v="30"/>
    <m/>
    <n v="30"/>
    <n v="0"/>
    <n v="4"/>
    <x v="7"/>
  </r>
  <r>
    <x v="36"/>
    <d v="2020-04-06T00:00:00"/>
    <n v="13705"/>
    <s v="AAA-CPG"/>
    <s v="Honorarios"/>
    <s v="Pagamento de honorários NE.01199749 e Liquidação 01293303 - pela participação na comissão julgadora de Exame de Defesa de Tese de doutorado e pagamento de INSS Patronal Liquidação 01293389."/>
    <s v="Sim"/>
    <n v="30"/>
    <m/>
    <n v="30"/>
    <n v="0"/>
    <n v="4"/>
    <x v="7"/>
  </r>
  <r>
    <x v="36"/>
    <d v="2020-04-15T00:00:00"/>
    <n v="13708"/>
    <s v="AAA-CPG"/>
    <s v="Honorários"/>
    <s v="Pgto Honorários para Olexandr Zhydenko e Mário César Baldiotti - Ref. Participação defesa de Doutorado de André Felipe Cardona Jimenez dia 17/04/2020"/>
    <s v="Sim"/>
    <n v="300"/>
    <m/>
    <n v="300"/>
    <n v="0"/>
    <n v="4"/>
    <x v="7"/>
  </r>
  <r>
    <x v="36"/>
    <d v="2020-04-17T00:00:00"/>
    <n v="13709"/>
    <s v="AAA-CPG"/>
    <s v="Honorarios"/>
    <s v="Pagamento de honorários NE.01217119 e Liquidação 01441256 - pela participação na comissão julgadora de Exame de Defesa de dissertação de mestrado e pagamento de INSS Patronal Liquidação 01523813."/>
    <s v="Sim"/>
    <n v="30"/>
    <m/>
    <n v="30"/>
    <n v="0"/>
    <n v="4"/>
    <x v="7"/>
  </r>
  <r>
    <x v="36"/>
    <d v="2020-04-22T00:00:00"/>
    <n v="13711"/>
    <s v="AAA-CPG"/>
    <s v="Saulo Vicente Moreira"/>
    <s v="Solicito a liberação de verba no valor de R$ 150,00 (cento e cinquenta reais) para pagamento de serviço prestado (banca) a professor visitante, em nome do Prof. Dr. Saulo Vicente Moreira, nºUSP 11962752, CPF: 080.805.746-42, PIS/PASEP: , pela participação, via videoconferência, na banca de defesa de dissertação de mestrado intitulada: &quot;Teoria da produção de entropia de Wehrl para sistemas quânticos fora do equilíbrio&quot; de Bruno Ortega Goes, no dia 16/04/2020, às 14h. Favor depositar no Banco do Brasil, agência: 3610-2, conta corrente: 42450-1."/>
    <s v="Sim"/>
    <n v="150"/>
    <m/>
    <n v="150"/>
    <n v="0"/>
    <n v="4"/>
    <x v="7"/>
  </r>
  <r>
    <x v="36"/>
    <d v="2020-04-23T00:00:00"/>
    <n v="13713"/>
    <s v="AAA-CPG"/>
    <s v="Honorarios"/>
    <s v="Pagamento de honorários NE.01405438 e Liquidação 01552902 - pela participação na comissão julgadora de Exame de Defesa de Tese de doutorado e pagamento de INSS Patronal Liquidação 01554107."/>
    <s v="Sim"/>
    <n v="30"/>
    <m/>
    <n v="30"/>
    <n v="0"/>
    <n v="4"/>
    <x v="7"/>
  </r>
  <r>
    <x v="36"/>
    <d v="2020-04-23T00:00:00"/>
    <n v="13714"/>
    <s v="AAA-CPG"/>
    <s v="Honorarios"/>
    <s v="Pagamento de honorários NE.01405403 e Liquidação 01553062 - pela participação na comissão julgadora de Exame de Defesa de Tese de doutorado e pagamento de INSS Patronal Liquidação 01554166."/>
    <s v="Sim"/>
    <n v="30"/>
    <m/>
    <n v="30"/>
    <n v="0"/>
    <n v="4"/>
    <x v="7"/>
  </r>
  <r>
    <x v="36"/>
    <d v="2020-04-23T00:00:00"/>
    <n v="13715"/>
    <s v="AAA-CPG"/>
    <s v="Tayana Mazin Tsubone"/>
    <s v="NE.01554379 - Ref. participação defesa de Doutorado de Raffaela De Rosa, no dia 27 de abril de 2020."/>
    <s v="Sim"/>
    <n v="150"/>
    <m/>
    <n v="150"/>
    <n v="0"/>
    <n v="4"/>
    <x v="7"/>
  </r>
  <r>
    <x v="36"/>
    <d v="2020-04-24T00:00:00"/>
    <n v="13717"/>
    <s v="AAA-CPG"/>
    <s v="Honorários"/>
    <s v="Pgto honorário para o Professor David Dobrigkeit Chinellato NE 1564765/2020 Ref Participação de comissão julgadora de defesa de dissertação de mestrado de Lucas Vieira Teixeira dia 30/04/2020 e Pgto honorário Pedro Galli Mercadant NE 1564609/2020 Ref Participação de comissão julgadora de defesa de dissertação de mestrado de Pedro Bitta r Oliveira Souza dia 28/04/2020"/>
    <s v="Sim"/>
    <n v="300"/>
    <m/>
    <n v="300"/>
    <n v="0"/>
    <n v="4"/>
    <x v="7"/>
  </r>
  <r>
    <x v="36"/>
    <d v="2020-04-27T00:00:00"/>
    <n v="13719"/>
    <s v="AAA-CPG"/>
    <s v="Rogerio Rosenfeld"/>
    <s v="NE01572938 - Ref Participação de comissão julgadora de defesa de dissertação de mestrado de Pedro Bittar Oliveira Souza dia 28/04/2020."/>
    <s v="Sim"/>
    <n v="150"/>
    <m/>
    <n v="150"/>
    <n v="0"/>
    <n v="4"/>
    <x v="7"/>
  </r>
  <r>
    <x v="36"/>
    <d v="2020-04-27T00:00:00"/>
    <n v="13720"/>
    <s v="AAA-CPG"/>
    <s v="Mauro Rogerio Cosentino"/>
    <s v="NE.01572962 - Ref Participação de comissão julgadora de defesa de dissertação de mestrado de Lucas Vieira Teixeira dia 30/04/2020."/>
    <s v="Sim"/>
    <n v="150"/>
    <m/>
    <n v="150"/>
    <n v="0"/>
    <n v="4"/>
    <x v="7"/>
  </r>
  <r>
    <x v="36"/>
    <d v="2020-04-30T00:00:00"/>
    <n v="13721"/>
    <s v="DIR"/>
    <s v="Honorários"/>
    <s v="Pagamento para Profa. Suani Tavares Rubim de Pinho pela participação na comissão julgadora de defesa de dissertação de Mestrada de Ariel Yssu Oliveira Fernandes no dia 04/05/2020. NE 01606972/2020"/>
    <s v="Sim"/>
    <n v="150"/>
    <m/>
    <n v="150"/>
    <n v="0"/>
    <n v="4"/>
    <x v="7"/>
  </r>
  <r>
    <x v="36"/>
    <d v="2020-04-30T00:00:00"/>
    <n v="13722"/>
    <s v="AAA-CPG"/>
    <s v="Honorarios"/>
    <s v="Pagamento de honorários NE.01554379 e Liquidação 01608029 - pela participação na comissão julgadora de Exame de Defesa de Tese de doutorado e pagamento de INSS Patronal Liquidação 01608053."/>
    <s v="Sim"/>
    <n v="30"/>
    <m/>
    <n v="30"/>
    <n v="0"/>
    <n v="4"/>
    <x v="7"/>
  </r>
  <r>
    <x v="36"/>
    <d v="2020-05-04T00:00:00"/>
    <n v="13723"/>
    <s v="AAA-CPG"/>
    <s v="Honorarios"/>
    <s v="Pagamento da NE.01564609 - LIQ. 01625624 - ref a INSS Patronal - Prof. Pedro G Mercadante em participação em banca de dissertação de mestrado - LIQ.01625829."/>
    <s v="Sim"/>
    <n v="30"/>
    <m/>
    <n v="30"/>
    <n v="0"/>
    <n v="5"/>
    <x v="8"/>
  </r>
  <r>
    <x v="36"/>
    <d v="2020-05-04T00:00:00"/>
    <n v="13724"/>
    <s v="AAA-CPG"/>
    <s v="Honorarios"/>
    <s v="Pagamento da NE.01572938 - LIQ. 01626000 - ref a INSS Patronal - Prof. Rogério Rosenfeld em participação em banca de dissertação de mestrado - LIQ.01626159."/>
    <s v="Sim"/>
    <n v="30"/>
    <m/>
    <n v="30"/>
    <n v="0"/>
    <n v="5"/>
    <x v="8"/>
  </r>
  <r>
    <x v="36"/>
    <d v="2020-05-05T00:00:00"/>
    <n v="13725"/>
    <s v="AAA-CPG"/>
    <s v="Marcelo Oliveira Terra Cunha"/>
    <s v="NE.01634887 - Participação na comissão julgadora de defesa de dissertação de Mestrada de Alisson Cordeiro Alves Tezzin no dia 06/05/2020."/>
    <s v="Sim"/>
    <n v="150"/>
    <m/>
    <n v="150"/>
    <n v="0"/>
    <n v="5"/>
    <x v="8"/>
  </r>
  <r>
    <x v="36"/>
    <d v="2020-05-05T00:00:00"/>
    <n v="13726"/>
    <s v="AAA-CPG"/>
    <s v="Aleksandr Nicolaivich Pinzul"/>
    <s v="NE.01635247 - Participação na comissão julgadora de defesa de tese de doutorado de Laura Raquel Rado Díaz no dia 07/05/2020."/>
    <s v="Sim"/>
    <n v="150"/>
    <m/>
    <n v="150"/>
    <n v="0"/>
    <n v="5"/>
    <x v="8"/>
  </r>
  <r>
    <x v="36"/>
    <d v="2020-05-05T00:00:00"/>
    <n v="13727"/>
    <s v="AAA-CPG"/>
    <s v="Fernando David Marmolejo Shimidtt"/>
    <s v="NE.01635506 - Participação na comissão julgadora de defesa de tese de doutorado de Laura Raquel Rado Díaz no dia 07/05/2020."/>
    <s v="Sim"/>
    <n v="150"/>
    <m/>
    <n v="150"/>
    <n v="0"/>
    <n v="5"/>
    <x v="8"/>
  </r>
  <r>
    <x v="36"/>
    <d v="2020-05-05T00:00:00"/>
    <n v="13729"/>
    <s v="AAA-CPG"/>
    <s v="Horatiu Stefan Nastase"/>
    <s v="NE.01636073 - Participação na comissão julgadora de defesa de tese de doutorado de Laura Raquel Rado Díaz no dia 07/05/2020."/>
    <s v="Sim"/>
    <n v="150"/>
    <m/>
    <n v="150"/>
    <n v="0"/>
    <n v="5"/>
    <x v="8"/>
  </r>
  <r>
    <x v="36"/>
    <d v="2020-05-05T00:00:00"/>
    <n v="13730"/>
    <s v="AAA-CPG"/>
    <s v="Honorarios"/>
    <s v="Pagamento da NE.01564765 - LIQ.01636634 - pagamento de INSS Patronal do Prof. David D Chinellato, pela participação em banca de dissertação de mestrado - LIQ.01636677."/>
    <s v="Sim"/>
    <n v="30"/>
    <m/>
    <n v="30"/>
    <n v="0"/>
    <n v="5"/>
    <x v="8"/>
  </r>
  <r>
    <x v="36"/>
    <d v="2020-05-05T00:00:00"/>
    <n v="13731"/>
    <s v="AAA-CPG"/>
    <s v="Honorarios"/>
    <s v="Pagamento da NE.01572962 - LIQ.01636804 - pagamento de INSS Patronal do Prof. Mauro R Cosentino pela participação em banca de dissertação de mestrado - LIQ.01636847."/>
    <s v="Sim"/>
    <n v="30"/>
    <m/>
    <n v="30"/>
    <n v="0"/>
    <n v="5"/>
    <x v="8"/>
  </r>
  <r>
    <x v="36"/>
    <d v="2020-05-07T00:00:00"/>
    <n v="13733"/>
    <s v="AAA-CPG"/>
    <s v="Honorarios"/>
    <s v="Pagamento da NE.01606972 - LIQ.01669249 - INSS Patronal da Profa. Suani Tavares Rubim de Pinho, pela participação de dissertação de mestrado LIQ.01669370."/>
    <s v="Sim"/>
    <n v="30"/>
    <m/>
    <n v="30"/>
    <n v="0"/>
    <n v="5"/>
    <x v="8"/>
  </r>
  <r>
    <x v="36"/>
    <d v="2020-05-12T00:00:00"/>
    <n v="13739"/>
    <s v="AAA-CPG"/>
    <s v="Honorarios"/>
    <s v="Pagamento NE.01635247 - LIQ.01745336 - INSS Patronal - pagamento ao Prof. Aleksandr M. Pinzul, pela participação de banca em tese de doutorado - LIQ.01745476 - Patronal."/>
    <s v="Sim"/>
    <n v="30"/>
    <m/>
    <n v="30"/>
    <n v="0"/>
    <n v="5"/>
    <x v="8"/>
  </r>
  <r>
    <x v="36"/>
    <d v="2020-05-12T00:00:00"/>
    <n v="13740"/>
    <s v="AAA-CPG"/>
    <s v="Honorarios"/>
    <s v="Pagamento NE.01634887 - LIQ.01745778 -INSS Patronal - pagamento ao Prof. Marcelo O T Cunha, pela participação de banca em dissertação de mestrado - LIQ.01745816 - Patronal."/>
    <s v="Sim"/>
    <n v="30"/>
    <m/>
    <n v="30"/>
    <n v="0"/>
    <n v="5"/>
    <x v="8"/>
  </r>
  <r>
    <x v="36"/>
    <d v="2020-05-12T00:00:00"/>
    <n v="13741"/>
    <s v="AAA-CPG"/>
    <s v="Honorarios"/>
    <s v="Pagamento da NE.01635506 - LIQ.01747541 - INSS Patronal - pagamento ao Prof. Fernando D M Schimidtt, pela participação de banca em tese de doutorado - LIQ.01747576 - Patronal."/>
    <s v="Sim"/>
    <n v="30"/>
    <m/>
    <n v="30"/>
    <n v="0"/>
    <n v="5"/>
    <x v="8"/>
  </r>
  <r>
    <x v="36"/>
    <d v="2020-05-12T00:00:00"/>
    <n v="13742"/>
    <s v="AAA-CPG"/>
    <s v="Honorarios"/>
    <s v="Pagamento NE.01636073 - LIQ.01747622 - INSS Patronal - pagamento ao Prof. Horatiu S Nestase, pela participação de banca em tese de doutorado - LIQ.01747657 - Patronal."/>
    <s v="Sim"/>
    <n v="30"/>
    <m/>
    <n v="30"/>
    <n v="0"/>
    <n v="5"/>
    <x v="8"/>
  </r>
  <r>
    <x v="36"/>
    <d v="2020-05-13T00:00:00"/>
    <n v="13744"/>
    <s v="AAA-CPG"/>
    <s v="Ettore Segreto"/>
    <s v="NE.01753860 - Pagamento de honorários pela participação na comissão julgadora de Exame de Defesa de Tese de Doutorado de Argel Nasis Nunez, no dia 14/05/2020."/>
    <s v="Sim"/>
    <n v="150"/>
    <m/>
    <n v="150"/>
    <n v="0"/>
    <n v="5"/>
    <x v="8"/>
  </r>
  <r>
    <x v="36"/>
    <d v="2020-05-13T00:00:00"/>
    <n v="13745"/>
    <s v="AAA-CPG"/>
    <s v="Odilon Antonio Paula Tavares"/>
    <s v="NE.01753959 - Pagamento de honorários pela participação na comissão julgadora de Exame de Defesa de Tese de Doutorado de Ramon Perez Varona, no dia 19/05/2020."/>
    <s v="Sim"/>
    <n v="150"/>
    <m/>
    <n v="150"/>
    <n v="0"/>
    <n v="5"/>
    <x v="8"/>
  </r>
  <r>
    <x v="36"/>
    <d v="2020-05-13T00:00:00"/>
    <n v="13746"/>
    <s v="AAA-CPG"/>
    <s v="Roberto Fernandes Silva Andrade"/>
    <s v="NE.01754092 - Pagamento de honorários pela participação na comissão julgadora de Exame de Defesa de Dissertação de Mestrado de William de Castilho, no dia 15/05/2020."/>
    <s v="Sim"/>
    <n v="150"/>
    <m/>
    <n v="150"/>
    <n v="0"/>
    <n v="5"/>
    <x v="8"/>
  </r>
  <r>
    <x v="36"/>
    <d v="2020-05-13T00:00:00"/>
    <n v="13747"/>
    <s v="AAA-CPG"/>
    <s v="Honorarios"/>
    <s v="Pagamento NE.01635794 - LIQ.01754297 - Pagamento de INSS Patronal do Prof. Ernesto Kemp, pela participação de dissertação de mestrado - LIQ.01754343 - Patronal."/>
    <s v="Sim"/>
    <n v="30"/>
    <m/>
    <n v="30"/>
    <n v="0"/>
    <n v="5"/>
    <x v="8"/>
  </r>
  <r>
    <x v="36"/>
    <d v="2020-05-22T00:00:00"/>
    <n v="13771"/>
    <s v="AAA-CPG"/>
    <s v="Honorarios"/>
    <s v="Pagamento da NE.01753860 - LIQ.01949462 - INSS Patronal do Prof. Ettore Segreto, pela participação de banca de dissertação de doutorado - LIQ.01949578."/>
    <s v="Sim"/>
    <n v="30"/>
    <m/>
    <n v="30"/>
    <n v="0"/>
    <n v="5"/>
    <x v="8"/>
  </r>
  <r>
    <x v="36"/>
    <d v="2020-05-22T00:00:00"/>
    <n v="13772"/>
    <s v="AAA-CPG"/>
    <s v="Honorarios"/>
    <s v="Pagamento NE.01753959 - LIQ.01949519 - INSS Patronal do Prof. Odilon A P Tavares, pela participação de banca de dissertação de doutorado - LIQ.01949586."/>
    <s v="Sim"/>
    <n v="30"/>
    <m/>
    <n v="30"/>
    <n v="0"/>
    <n v="5"/>
    <x v="8"/>
  </r>
  <r>
    <x v="36"/>
    <d v="2020-05-22T00:00:00"/>
    <n v="13773"/>
    <s v="AAA-CPG"/>
    <s v="Honorarios"/>
    <s v="Pagamento NE.01754092 - LIQ.01949543 - INSS Patronal do Prof. Roberto F S Andrade, pela participação de banca de dissertação de mestrado - LIQ.01949608."/>
    <s v="Sim"/>
    <n v="30"/>
    <m/>
    <n v="30"/>
    <n v="0"/>
    <n v="5"/>
    <x v="8"/>
  </r>
  <r>
    <x v="36"/>
    <d v="2020-06-22T00:00:00"/>
    <n v="13810"/>
    <s v="DIR"/>
    <s v="Honorários"/>
    <s v="Participação do Prof. Aldo Procacci na comissão julgadora da Defesa de Tese de Doutorado de Renê Soares Freire, no dia 26 de junho de 2020. NE 02321858 / 2020"/>
    <s v="Sim"/>
    <n v="150"/>
    <m/>
    <n v="150"/>
    <n v="0"/>
    <n v="6"/>
    <x v="3"/>
  </r>
  <r>
    <x v="36"/>
    <d v="2020-06-29T00:00:00"/>
    <n v="13817"/>
    <s v="AAA-CPG"/>
    <s v="Honorários"/>
    <s v="Prof. Jeferson Jacob Arenzon e Prof. Thadeu Josino Pereira Penna pela Participação de banca de Defesa de Tese de Doutorado de Felippe Alves Pereira 16/07/2020"/>
    <s v="Sim"/>
    <n v="300"/>
    <m/>
    <n v="300"/>
    <n v="0"/>
    <n v="6"/>
    <x v="3"/>
  </r>
  <r>
    <x v="36"/>
    <d v="2020-06-29T00:00:00"/>
    <n v="13818"/>
    <s v="AAA-CPG"/>
    <s v="Honorários"/>
    <s v="Prof. Alberto Vazquez Saa pela Participação de banca de Defesa de Tese de Doutorado de Leonardo Rosa Werneck 17/07/2020"/>
    <s v="Sim"/>
    <n v="150"/>
    <m/>
    <n v="150"/>
    <n v="0"/>
    <n v="6"/>
    <x v="3"/>
  </r>
  <r>
    <x v="36"/>
    <d v="2020-07-02T00:00:00"/>
    <n v="13822"/>
    <s v="AAA-CPG"/>
    <s v="Honorários"/>
    <s v="Pagamento da NE.02321858 - INSS Patronal Prof. Aldo Procacci, por participação de banca julgadora de tese de doutorado - Liquidação 02391961 - Liquidação 02392240."/>
    <s v="Sim"/>
    <n v="30"/>
    <m/>
    <n v="30"/>
    <n v="0"/>
    <n v="7"/>
    <x v="9"/>
  </r>
  <r>
    <x v="36"/>
    <d v="2020-07-07T00:00:00"/>
    <n v="13829"/>
    <s v="AAA-CPG"/>
    <s v="Cecilia Bertoni Martha Hadler Chirenti"/>
    <s v="Pagamento de honorários pela participação na comissão julgadora da Defesa de Tese de doutorado de Leonardo Rosa Werneckem 17/07/2020."/>
    <s v="Sim"/>
    <n v="150"/>
    <m/>
    <n v="150"/>
    <n v="0"/>
    <n v="7"/>
    <x v="9"/>
  </r>
  <r>
    <x v="36"/>
    <d v="2020-07-20T00:00:00"/>
    <n v="13850"/>
    <s v="AAA-CPG"/>
    <s v="Honorarios"/>
    <s v="Pagamento da NE.02369710 - LIQ. 02668866 - INSS Patronal do Prof. Jeferson J. Aranzo, pela participação de banca de tese de doutorado - LIQ. 02668939 - Patronal."/>
    <s v="Sim"/>
    <n v="30"/>
    <m/>
    <n v="30"/>
    <n v="0"/>
    <n v="7"/>
    <x v="9"/>
  </r>
  <r>
    <x v="36"/>
    <d v="2020-07-20T00:00:00"/>
    <n v="13851"/>
    <s v="AAA-CPG"/>
    <s v="Honorarios"/>
    <s v="Pagamento da NE.02369729 - LIQ.02668904 - INSS Patronal do Prof. Thadeu J P Penna, pela participação de banca de tese de doutorado - LIQ.02668947 - Patronal."/>
    <s v="Sim"/>
    <n v="30"/>
    <m/>
    <n v="30"/>
    <n v="0"/>
    <n v="7"/>
    <x v="9"/>
  </r>
  <r>
    <x v="36"/>
    <d v="2020-07-21T00:00:00"/>
    <n v="13857"/>
    <s v="AAA-CPG"/>
    <s v="Honorarios"/>
    <s v="Pagamento da NE.02432773 - LIQ.02675994 - INSS Patronal em nome do Profa. Cecilia Bertoni M. H. Chirenti, pela participação de banca em tese de doutorado - LIQ.02676036 - Patronal."/>
    <s v="Sim"/>
    <n v="30"/>
    <m/>
    <n v="30"/>
    <n v="0"/>
    <n v="7"/>
    <x v="9"/>
  </r>
  <r>
    <x v="36"/>
    <d v="2020-07-22T00:00:00"/>
    <n v="13871"/>
    <s v="AAA-CPG"/>
    <s v="Abner de Siervo"/>
    <s v="NE.02682125 - Pagamento honorários pela participação na comissão julgadora de Exame de Defesa de Tese de Doutorado de Eduardo Santos Carvalho, no dia 24/07/2020."/>
    <s v="Sim"/>
    <n v="150"/>
    <m/>
    <n v="150"/>
    <n v="0"/>
    <n v="7"/>
    <x v="9"/>
  </r>
  <r>
    <x v="36"/>
    <d v="2020-07-22T00:00:00"/>
    <n v="13872"/>
    <s v="AAA-CPG"/>
    <s v="Douglas Soares Galvao"/>
    <s v="NE.02682141 - Pagamento honorários pela participação na comissão julgadora de Exame de Defesa de Tese de Doutorado de Eduardo Santos Carvalho, no dia 24/07/2020."/>
    <s v="Sim"/>
    <n v="150"/>
    <m/>
    <n v="150"/>
    <n v="0"/>
    <n v="7"/>
    <x v="9"/>
  </r>
  <r>
    <x v="36"/>
    <d v="2020-07-22T00:00:00"/>
    <n v="13873"/>
    <s v="AAA-CPG"/>
    <s v="Rodrigo Barbosa Capaz"/>
    <s v="NE.02682192 - Pagamento honorários pela participação na comissão julgadora de Exame de Defesa de Tese de Doutorado de Eduardo Santos Carvalho, no dia 24/07/2020."/>
    <s v="Sim"/>
    <n v="150"/>
    <m/>
    <n v="150"/>
    <n v="0"/>
    <n v="7"/>
    <x v="9"/>
  </r>
  <r>
    <x v="36"/>
    <d v="2020-08-04T00:00:00"/>
    <n v="13894"/>
    <s v="AAA-CPG"/>
    <s v="INSS Patronal - CPG"/>
    <s v="Pagamento de 20% sobre honorários. Prof.(a) Abner de Siervo (UNICAMP). Pagamento honorários pela participação na comissão julgadora de Exame de Defesa de Tese de Doutorado de Eduardo Santos Carvalho, no dia 24/07/2020. NE 2682125 NL 2754002 G.O. 13871"/>
    <s v="Sim"/>
    <n v="30"/>
    <m/>
    <n v="30"/>
    <n v="0"/>
    <n v="8"/>
    <x v="10"/>
  </r>
  <r>
    <x v="36"/>
    <d v="2020-08-04T00:00:00"/>
    <n v="13895"/>
    <s v="AAA-CPG"/>
    <s v="INSS Patronal - CPG"/>
    <s v="Pagamento de 20% sobre honorários. Prof.(a) Douglas Soares Galvão (UNICAMP). Pagamento honorários pela participação na comissão julgadora de Exame de Defesa de Tese de Doutorado de Eduardo Santos Carvalho, no dia 24/07/2020. NE 2682141 NL 2754037 G.O. 13872"/>
    <s v="Sim"/>
    <n v="30"/>
    <m/>
    <n v="30"/>
    <n v="0"/>
    <n v="8"/>
    <x v="10"/>
  </r>
  <r>
    <x v="36"/>
    <d v="2020-08-04T00:00:00"/>
    <n v="13896"/>
    <s v="AAA-CPG"/>
    <s v="INSS Patronal - CPG"/>
    <s v="Pagamento de 20% sobre honorários. Prof.(a) Rodrigo Barbosa Capaz (UFRJ). Pagamento honorários pela participação na comissão julgadora de Exame de Defesa de Tese de Doutorado de Eduardo Santos Carvalho, no dia 24/07/2020. NE 2682192 NL 2754061 G.O. 13873"/>
    <s v="Sim"/>
    <n v="30"/>
    <m/>
    <n v="30"/>
    <n v="0"/>
    <n v="8"/>
    <x v="10"/>
  </r>
  <r>
    <x v="36"/>
    <d v="2020-08-10T00:00:00"/>
    <n v="13903"/>
    <s v="AAA-CPG"/>
    <s v="Pagamento de honorários - CPG"/>
    <s v="Prof.(a) Gabriel Horácio Aguilar (UFRJ). Pagamento de honorários pela participação na comissão julgadora do Exame de Qualificação de Doutorado de Alvaro Montaña Guerrero, em 19 de agosto de 2020. R$ 150,00 NEE 2813165/2020. Proc. 20.1.00009.43.3"/>
    <s v="Sim"/>
    <n v="150"/>
    <m/>
    <n v="150"/>
    <n v="0"/>
    <n v="8"/>
    <x v="10"/>
  </r>
  <r>
    <x v="36"/>
    <d v="2020-08-11T00:00:00"/>
    <n v="13908"/>
    <s v="AAA-CPG"/>
    <s v="Pagamento de honorários - CPG"/>
    <s v="Prof(a). Dr(a) Cristhiano Andre Gamarano Duarte Carneiro Silva (Universidade de Chapmam, California - EUA).Pagamento de honorários pela participação na comissão julgadora do Exame de Qualificação de Doutorado de Ari Patrick Pereira da Costa, em 13 de agosto de 2020. R$ 150,00 NEE 2856336. Proc. 20.1.00009.43.3"/>
    <s v="Sim"/>
    <n v="150"/>
    <m/>
    <n v="150"/>
    <n v="0"/>
    <n v="8"/>
    <x v="10"/>
  </r>
  <r>
    <x v="36"/>
    <d v="2020-08-11T00:00:00"/>
    <n v="13909"/>
    <s v="AAA-CPG"/>
    <s v="Pagamento de honorários - CPG"/>
    <s v="Prof(a). Dr(a). Eliezer Batista (UFSC). Pagamento de honorários pela participação na comissão julgadora da Defesa de Tese de Doutorado de Marzia Petrucci em 21 de agosto de 2020. R$ 150,00 NEE 2856344. Proc. 20.1.00009.43.3"/>
    <s v="Sim"/>
    <n v="150"/>
    <m/>
    <n v="150"/>
    <n v="0"/>
    <n v="8"/>
    <x v="10"/>
  </r>
  <r>
    <x v="36"/>
    <d v="2020-08-13T00:00:00"/>
    <n v="13910"/>
    <s v="AAA-CPG"/>
    <s v="Pagamento de honorários - CPG"/>
    <s v="Prof(a). Dr(a). Valdecir Marvulle (UFABC). Pagamento de honorários pela participação na comissão julgadora da Defesa de Tese de Doutorado de Marzia Petrucci, em 21 de agosto de 2020. R$ 150,00 NEE 2870681. Proc. 20.1.00009.43.3"/>
    <s v="Sim"/>
    <n v="150"/>
    <m/>
    <n v="150"/>
    <n v="0"/>
    <n v="8"/>
    <x v="10"/>
  </r>
  <r>
    <x v="36"/>
    <d v="2020-08-21T00:00:00"/>
    <n v="13920"/>
    <s v="AAA-CPG"/>
    <s v="INSS Patronal - CPG"/>
    <s v="Pagamento de 20% sobre honorários. Prof(a). Dr(a) Cristhiano Andre Gamarano Duarte Carneiro Silva (Universidade de Chapmam).Pagamento de honorários pela participação na comissão julgadora do Exame de Qualificação de Doutorado de Ari Patrick Pereira da Costa, em 13 de agosto de 2020. NEE 2856336 G.O. 13908 NL 3045242 NL-INSS Patronal 3045315"/>
    <s v="Sim"/>
    <n v="30"/>
    <m/>
    <n v="30"/>
    <n v="0"/>
    <n v="8"/>
    <x v="10"/>
  </r>
  <r>
    <x v="36"/>
    <d v="2020-08-21T00:00:00"/>
    <n v="13921"/>
    <s v="AAA-CPG"/>
    <s v="INSS Patronal - CPG"/>
    <s v="Pagamento de 20% sobre honorários. Prof.(a) Gabriel Horácio Aguilar (UFRJ). Pagamento de honorários pela participação na comissão julgadora do Exame de Qualificação de Doutorado de Alvaro Montaña Guerrero, em 19 de agosto de 2020. NEE 2813165/2020 G.O. 13903 NL 3045277 NL INSS Patronal 3045366."/>
    <s v="Sim"/>
    <n v="30"/>
    <m/>
    <n v="30"/>
    <n v="0"/>
    <n v="8"/>
    <x v="10"/>
  </r>
  <r>
    <x v="36"/>
    <d v="2020-08-31T00:00:00"/>
    <n v="13938"/>
    <s v="AAA-CPG"/>
    <s v="Pagamento de honorários - CPG"/>
    <s v="Prof(a). Dr(a) Rogério Rosenfeld (IFT-UNESP).Pagamento de honorários pela participação na comissão julgadora de defesa de dissertação de mestrado de Gabriel Massoni Salla, no dia 02 de setembro de 2020. R$ 150,00 NEE 3114600. Proc, 20.1.00009.43.3"/>
    <s v="Sim"/>
    <n v="150"/>
    <m/>
    <n v="150"/>
    <n v="0"/>
    <n v="8"/>
    <x v="10"/>
  </r>
  <r>
    <x v="36"/>
    <d v="2020-08-31T00:00:00"/>
    <n v="13939"/>
    <s v="AAA-CPG"/>
    <s v="Pagamento de honorários - CPG"/>
    <s v="Prof(a). Dr(a) Ricardo D'Elia Matheus (IFT-UNESP). Pagamento de honorários pela participação na comissão julgadora de defesa de dissertação de mestrado de Gabriel Massoni Salla, no dia 02 de setembro de 2020. R$ 150,00 NEE 3114600. Proc. 20.1.00009.43.3"/>
    <s v="Sim"/>
    <n v="150"/>
    <m/>
    <n v="150"/>
    <n v="0"/>
    <n v="8"/>
    <x v="10"/>
  </r>
  <r>
    <x v="36"/>
    <d v="2020-09-01T00:00:00"/>
    <n v="13949"/>
    <s v="AAA-CPG"/>
    <s v="INSS Patronal - CPG"/>
    <s v="Pagamento de 20% sobre honorários. Prof(a). Dr(a). Eliezer Batista (UFSC). Pagamento de honorários pela participação na comissão julgadora da Defesa de Tese de Doutorado de Marzia Petrucci em 21 de agosto de 2020. R$ 150,00 NEE 2856344 G.O. 13909 NL 3126943 - NL-INSS Patronal 3127184."/>
    <s v="Sim"/>
    <n v="30"/>
    <m/>
    <n v="30"/>
    <n v="0"/>
    <n v="9"/>
    <x v="4"/>
  </r>
  <r>
    <x v="36"/>
    <d v="2020-09-01T00:00:00"/>
    <n v="13950"/>
    <s v="AAA-CPG"/>
    <s v="INSS Patronal - CPG"/>
    <s v="Pagamentos de 20% sobre honorários. Prof(a). Dr(a). Valdecir Marvulle (UFABC). Pagamento de honorários pela participação na comissão julgadora da Defesa de Tese de Doutorado de Marzia Petrucci, em 21 de agosto de 2020. R$ 150,00 NEE 2870681. Proc. 20.1.00009.43.3 G.O. 13910 - NL 3127028 - NL-INSS Patronal 3127230."/>
    <s v="Sim"/>
    <n v="30"/>
    <m/>
    <n v="30"/>
    <n v="0"/>
    <n v="9"/>
    <x v="4"/>
  </r>
  <r>
    <x v="36"/>
    <d v="2020-09-08T00:00:00"/>
    <n v="13960"/>
    <s v="AAA-CPG"/>
    <s v="Pagamento de honorários - CPG"/>
    <s v="Prof(a). Dr(a). Orlando Luis Goulart Peres (UNICAMP). Pagamento de honorários pela participação na comissão julgadora da Defesa de Dissertação de Mestrado de Gustavo Figueiredo Severiano Alves, no dia 09 de setembro de 2020. R$ 150,00 NEE 03184285. Proc. 20.1.00009.43.3"/>
    <s v="Sim"/>
    <n v="150"/>
    <m/>
    <n v="150"/>
    <n v="0"/>
    <n v="9"/>
    <x v="4"/>
  </r>
  <r>
    <x v="36"/>
    <d v="2020-09-09T00:00:00"/>
    <n v="13961"/>
    <s v="AAA-CPG"/>
    <s v="Pagamento de honorários - CPG"/>
    <s v="Prof(a). Dr(a). Hiroshi Nunokawa (PUC/RJ). Pagamento de honorários pela participação na comissão julgadora da Defesa de Dissertação de Mestrado de Gustavo Figueiredo Severiano Alves, no dia 09 de setembro de 2020. R$ 150,00 NEE 03184750. Proc. 20.1.00009.43.3"/>
    <s v="Sim"/>
    <n v="150"/>
    <m/>
    <n v="150"/>
    <n v="0"/>
    <n v="9"/>
    <x v="4"/>
  </r>
  <r>
    <x v="36"/>
    <d v="2020-09-09T00:00:00"/>
    <n v="13962"/>
    <s v="AAA-CPG"/>
    <s v="INSS Patronal - CPG"/>
    <s v="Pagamento de 20% sobre honorários. Prof(a). Dr(a) Rogério Rosenfeld (IFT-UNESP). Pagamento de honorários pela participação na comissão julgadora de defesa de dissertação de mestrado de Gabriel Massoni Salla, no dia 02 de setembro de 2020. R$ 150,00 NEE 3114600. Proc, 20.1.00009.43.3 NL 3192210/2020 - NL-INSS Patronal 3192270/2020."/>
    <s v="Sim"/>
    <n v="30"/>
    <m/>
    <n v="30"/>
    <n v="0"/>
    <n v="9"/>
    <x v="4"/>
  </r>
  <r>
    <x v="36"/>
    <d v="2020-09-09T00:00:00"/>
    <n v="13963"/>
    <s v="AAA-CPG"/>
    <s v="INSS Patronal - CPG"/>
    <s v="INSS Patronal ref. ao pagto de honorários ao Prof. Ricardo D'Elia Matheus."/>
    <s v="Sim"/>
    <n v="30"/>
    <m/>
    <n v="30"/>
    <n v="0"/>
    <n v="9"/>
    <x v="4"/>
  </r>
  <r>
    <x v="36"/>
    <d v="2020-09-11T00:00:00"/>
    <n v="13973"/>
    <s v="AAA-CPG"/>
    <s v="INSS Patronal - CPG"/>
    <s v="INSS Patronal ref. ao pagto de honorários ao Prof. Orlando Luis Goulart Peres."/>
    <s v="Sim"/>
    <n v="30"/>
    <m/>
    <n v="30"/>
    <n v="0"/>
    <n v="9"/>
    <x v="4"/>
  </r>
  <r>
    <x v="36"/>
    <d v="2020-09-11T00:00:00"/>
    <n v="13974"/>
    <s v="AAA-CPG"/>
    <s v="INSS Patronal - CPG"/>
    <s v="INSS Patronal ref. ao pagto de honorários ao Prof. Hiroshi Nunokawa"/>
    <s v="Sim"/>
    <n v="30"/>
    <m/>
    <n v="30"/>
    <n v="0"/>
    <n v="9"/>
    <x v="4"/>
  </r>
  <r>
    <x v="36"/>
    <d v="2020-09-16T00:00:00"/>
    <n v="13980"/>
    <s v="AAA-CPG"/>
    <s v="Pagamento de honorários - CPG"/>
    <s v="Prof(a). Dr(a). Jean Rinkel (UNICAMP/SP). Pagamento de honorários pela participação na comissão julgadora da Defesa de Tese de Doutorado de Eraldo de Sales, no dia 18 de setembro de 2020. R$ 150,00 NEE 3291901. Proc. 20.1.00009.43.3"/>
    <s v="Sim"/>
    <n v="150"/>
    <m/>
    <n v="150"/>
    <n v="0"/>
    <n v="9"/>
    <x v="4"/>
  </r>
  <r>
    <x v="36"/>
    <d v="2020-09-16T00:00:00"/>
    <n v="13981"/>
    <s v="AAA-CPG"/>
    <s v="Pagamento de honorários - CPG"/>
    <s v="Prof(a). Dr(a). Horatiu Stefan Nastase (IFT/UNESP). Pagamento de honorários pela participação na comissão julgadora do Exame de Qualificação de Doutorado de Felipe Soares Sá, no dia 17 de setembro de 2020. R$ 150,00 NEE 3292185 - Proc. 20.1.00009.43.3"/>
    <s v="Sim"/>
    <n v="150"/>
    <m/>
    <n v="150"/>
    <n v="0"/>
    <n v="9"/>
    <x v="4"/>
  </r>
  <r>
    <x v="36"/>
    <d v="2020-09-17T00:00:00"/>
    <n v="13984"/>
    <s v="AAA-CPG"/>
    <s v="Pagamento de honorários - CPG"/>
    <s v="Prof(a). Dr(a). Andrey Yuryevich Mikhaylov (IFT/UNESP). Pagamento de honorários pela participação na comissão julgadora do Exame de Qualificação de Doutorado de Gabriel Nicolaz Nagaoka, no dia 21 de setembro de 2020. NEE 3307107 - Proc. 20.1.00009.43.3"/>
    <s v="Sim"/>
    <n v="150"/>
    <m/>
    <n v="150"/>
    <n v="0"/>
    <n v="9"/>
    <x v="4"/>
  </r>
  <r>
    <x v="36"/>
    <d v="2020-09-25T00:00:00"/>
    <n v="13997"/>
    <s v="AAA-CPG"/>
    <s v="INSS Patronal - CPG"/>
    <s v="INSS Patronal ref. ao pagto de honorários ao Prof(a). Horatiu Stefan Nastase (IFT/UNESP)."/>
    <s v="Sim"/>
    <n v="30"/>
    <m/>
    <n v="30"/>
    <n v="0"/>
    <n v="9"/>
    <x v="4"/>
  </r>
  <r>
    <x v="36"/>
    <d v="2020-09-25T00:00:00"/>
    <n v="13999"/>
    <s v="AAA-CPG"/>
    <s v="INSS Patronal - CPG"/>
    <s v="INSS Patronal ref. ao pagto de honorários ao Prof(a). Andrey Yuryevich Mikhaylov"/>
    <s v="Sim"/>
    <n v="30"/>
    <m/>
    <n v="30"/>
    <n v="0"/>
    <n v="9"/>
    <x v="4"/>
  </r>
  <r>
    <x v="36"/>
    <d v="2020-09-25T00:00:00"/>
    <n v="13998"/>
    <s v="AAA-CPG"/>
    <s v="INSS Patronal - CPG"/>
    <s v="INSS Patronal ref. ao pagto de honorários ao Prof(a). Jean Rinkel (UNICAMP/SP)."/>
    <s v="Sim"/>
    <n v="30"/>
    <m/>
    <n v="30"/>
    <n v="0"/>
    <n v="9"/>
    <x v="4"/>
  </r>
  <r>
    <x v="36"/>
    <d v="2020-09-28T00:00:00"/>
    <n v="14002"/>
    <s v="AAA-CPG"/>
    <s v="Pagamento de honorários - CPG"/>
    <s v="Prof(a). Dr(a). Lara Kühl Teles (ITA). Pagamento de honorários pela participação na comissão julgadora do Exame de Qualificação de Doutorado de Bruno Bueno Ipaves do Nascimento, no dia 30 de setembro de 2020. NEE 03496759 - Proc. 20.1.0009.43.3"/>
    <s v="Sim"/>
    <n v="150"/>
    <m/>
    <n v="150"/>
    <n v="0"/>
    <n v="9"/>
    <x v="4"/>
  </r>
  <r>
    <x v="36"/>
    <d v="2020-09-30T00:00:00"/>
    <n v="14012"/>
    <s v="AAA-CPG"/>
    <s v="Pagamento de honorários - CPG"/>
    <s v="Prof(a). Dr(a). Sergio D’Almeida Sanchez (UFPR). Pagamento de honorários pela participação na comissão julgadora da Defesa de Dissertação de Mestrado de Leonardo Bin Martins, no dia 02 de outubro de 2020. NEE 03515583 - Proc. 20.1.00009.43.3"/>
    <s v="Sim"/>
    <n v="150"/>
    <m/>
    <n v="150"/>
    <n v="0"/>
    <n v="9"/>
    <x v="4"/>
  </r>
  <r>
    <x v="36"/>
    <d v="2020-09-30T00:00:00"/>
    <n v="14011"/>
    <s v="AAA-CPG"/>
    <s v="INSS Patronal - CPG"/>
    <s v="INSS Patronal ref. ao pagto de honorários ao Prof(a) Lara Kuhl Teles"/>
    <s v="Sim"/>
    <n v="30"/>
    <m/>
    <n v="30"/>
    <n v="0"/>
    <n v="9"/>
    <x v="4"/>
  </r>
  <r>
    <x v="36"/>
    <d v="2020-10-02T00:00:00"/>
    <n v="14020"/>
    <s v="AAA-CPG"/>
    <s v="Pagamento de honorários - CPG"/>
    <s v="Prof(a). Dr(a). Raphael Campos Drumond (UFMG). Pagamento de honorários para a participação na comissão julgadora da Defesa de Dissertação de Mestrado de Artur Machado Lacerda, no dia 06 de outubro de 2020. Proc. 20.1.00009.43.3"/>
    <s v="Sim"/>
    <n v="150"/>
    <m/>
    <n v="150"/>
    <n v="0"/>
    <n v="10"/>
    <x v="11"/>
  </r>
  <r>
    <x v="36"/>
    <d v="2020-10-02T00:00:00"/>
    <n v="14021"/>
    <s v="AAA-CPG"/>
    <s v="Pagamento de honorários - CPG"/>
    <s v="Prof. Rodrigo Gonçalves Pereira (UFRN). Pagamento de honorários para a participação na comissão julgadora da Defesa de Dissertação de Mestrado de Artur Machado Lacerda, no dia 06 de outubro de 2020. Proc. 20.1.00009.43.3"/>
    <s v="Sim"/>
    <n v="150"/>
    <m/>
    <n v="150"/>
    <n v="0"/>
    <n v="10"/>
    <x v="11"/>
  </r>
  <r>
    <x v="36"/>
    <d v="2020-10-02T00:00:00"/>
    <n v="14022"/>
    <s v="AAA-CPG"/>
    <s v="INSS Patronal - CPG"/>
    <s v="INSS Patronal ref. ao pagto de honorários ao Prof(a). Dr(a). Sergio D’Almeida Sanchez (UFPR)."/>
    <s v="Sim"/>
    <n v="30"/>
    <m/>
    <n v="30"/>
    <n v="0"/>
    <n v="10"/>
    <x v="11"/>
  </r>
  <r>
    <x v="36"/>
    <d v="2020-10-08T00:00:00"/>
    <n v="14035"/>
    <s v="AAA-CPG"/>
    <s v="Pagamento de honorários - CPG"/>
    <s v="Prof. Dr. Alberto Vazquez Saa (UNICAMP). Pagamento de honorários para a participação na comissão julgadora da Defesa de dissertação de mestrado de Jordany Vieira de Melo, no dia 14 de outubro de 2020. Proc. 20.1.00009.43.3"/>
    <s v="Sim"/>
    <n v="150"/>
    <m/>
    <n v="150"/>
    <n v="0"/>
    <n v="10"/>
    <x v="11"/>
  </r>
  <r>
    <x v="36"/>
    <d v="2020-10-09T00:00:00"/>
    <n v="14043"/>
    <s v="AAA-CPG"/>
    <s v="INSS Patronal - CPG"/>
    <s v="INSS Patronal ref. ao pagto de honorários ao(a) Prof(a) Rodrigo Gonçalves Pereira (UFRN)."/>
    <s v="Sim"/>
    <n v="30"/>
    <m/>
    <n v="30"/>
    <n v="0"/>
    <n v="10"/>
    <x v="11"/>
  </r>
  <r>
    <x v="36"/>
    <d v="2020-10-09T00:00:00"/>
    <n v="14042"/>
    <s v="AAA-CPG"/>
    <s v="INSS Patronal - CPG"/>
    <s v="INSS Patronal ref. ao pagamento de honorários ao(a) Prof.(a) Raphael Campos Drumond (UFMG)"/>
    <s v="Sim"/>
    <n v="30"/>
    <m/>
    <n v="30"/>
    <n v="0"/>
    <n v="10"/>
    <x v="11"/>
  </r>
  <r>
    <x v="36"/>
    <d v="2020-10-13T00:00:00"/>
    <n v="14052"/>
    <s v="AAA-CPG"/>
    <s v="Pagamento de honorários - CPG"/>
    <s v="Prof(a). Dr(a). Lucas Chibebe Celeri(UFG). Pagamento de honorários, para a participação na comissão julgadora da Defesa de Dissertação de Mestrado de Otávio Augusto Dantas Molitor, no dia 16 de outubro de 2020. 20.1.00004.43.3"/>
    <s v="Sim"/>
    <n v="150"/>
    <m/>
    <n v="150"/>
    <n v="0"/>
    <n v="10"/>
    <x v="11"/>
  </r>
  <r>
    <x v="36"/>
    <d v="2020-10-16T00:00:00"/>
    <n v="14080"/>
    <s v="AAA-CPG"/>
    <s v="Pagamento de honorários - CPG"/>
    <s v="Prof(a). Dr(a) Cristhiano Andre Gamarano Duarte Carneiro Silva (Universidade de Chapmam, California - EUA). Pagamento de honorários pela participação na comissão julgadora da Defesa de Dissertação de Mestrado de Rafael Wagner, no dia 20 de outubro de 2020. Proc. 20.1.00009.43.3 Solitado o cancelamento devido a impossibilidade de participação do professor."/>
    <s v="Sim"/>
    <n v="0"/>
    <m/>
    <n v="0"/>
    <n v="0"/>
    <n v="10"/>
    <x v="11"/>
  </r>
  <r>
    <x v="36"/>
    <d v="2020-10-16T00:00:00"/>
    <n v="14081"/>
    <s v="AAA-CPG"/>
    <s v="Pagamento de honorários - CPG"/>
    <s v="Prof(a). Dr(a). Tiago José Nune da Silva (UFSC). Pagamento de honorários para a participação na comissão julgadora do Exame de Qualificação de Doutorado de Liner de Souza Santos, no dia 19 de outubro de 2020. Proc. 20.1.00009.43.3"/>
    <s v="Sim"/>
    <n v="150"/>
    <m/>
    <n v="150"/>
    <n v="0"/>
    <n v="10"/>
    <x v="11"/>
  </r>
  <r>
    <x v="36"/>
    <d v="2020-10-16T00:00:00"/>
    <n v="14082"/>
    <s v="AAA-CPG"/>
    <s v="INSS Patronal - CPG"/>
    <s v="INSS Patronal ref. ao pagto de honorários ao(a) Prof(a) Alberto Vazquez Saa (UNICAMP)"/>
    <s v="Sim"/>
    <n v="30"/>
    <m/>
    <n v="30"/>
    <n v="0"/>
    <n v="10"/>
    <x v="11"/>
  </r>
  <r>
    <x v="36"/>
    <d v="2020-10-16T00:00:00"/>
    <n v="14083"/>
    <s v="AAA-CPG"/>
    <s v="INSS Patronal - CPG"/>
    <s v="INSS Patronal ref. ao pagto de honorários ao(a) Prof(a) Lucas Chibebe Celeri (UFG)."/>
    <s v="Sim"/>
    <n v="30"/>
    <m/>
    <n v="30"/>
    <n v="0"/>
    <n v="10"/>
    <x v="11"/>
  </r>
  <r>
    <x v="36"/>
    <d v="2020-10-21T00:00:00"/>
    <n v="14092"/>
    <s v="AAA-CPG"/>
    <s v="INSS Patronal - CPG"/>
    <s v="INSS Patronal ref. ao pagto de honorários ao(a) Prof(a) Tiago José Nunes da Silva (UFSC)."/>
    <s v="Sim"/>
    <n v="30"/>
    <m/>
    <n v="30"/>
    <n v="0"/>
    <n v="10"/>
    <x v="11"/>
  </r>
  <r>
    <x v="36"/>
    <d v="2020-10-22T00:00:00"/>
    <n v="14096"/>
    <s v="AAA-CPG"/>
    <s v="Pagamento de honorários - CPG"/>
    <s v="Prof(a). Dr(a). Valério Marra (UFES). Pagamento de honorários para a participação na comissão julgadora da Defesa de Dissertação de Mestrado de Natália Villa Nova Rodrigues, no dia 23 de outubro de 2020. Proc. 20.1.00009.43.3"/>
    <s v="Sim"/>
    <n v="150"/>
    <m/>
    <n v="150"/>
    <n v="0"/>
    <n v="10"/>
    <x v="11"/>
  </r>
  <r>
    <x v="36"/>
    <d v="2020-10-27T00:00:00"/>
    <n v="14108"/>
    <s v="AAA-CPG"/>
    <s v="INSS Patronal - CPG"/>
    <s v="INSS Patronal ref. ao pagto de honorários ao(a) Prof(a) Valério Marra (UFES)."/>
    <s v="Sim"/>
    <n v="30"/>
    <m/>
    <n v="30"/>
    <n v="0"/>
    <n v="10"/>
    <x v="11"/>
  </r>
  <r>
    <x v="36"/>
    <d v="2020-11-03T00:00:00"/>
    <n v="14115"/>
    <s v="AAA-CPG"/>
    <s v="Pagamento de honorários - CPG"/>
    <s v="Prof(a) Emerson Rodrigo da Silva (UNIFESP). Pagamento de honorários para a participação na comissão julgadora da Defesa de Tese de Doutorado de Maximilia Frazão de Souza, no dia 19 de novembro de 2020. Proc. 20.1.00009.43.3"/>
    <s v="Sim"/>
    <n v="150"/>
    <m/>
    <n v="150"/>
    <n v="0"/>
    <n v="11"/>
    <x v="6"/>
  </r>
  <r>
    <x v="36"/>
    <d v="2020-11-03T00:00:00"/>
    <n v="14116"/>
    <s v="AAA-CPG"/>
    <s v="Pagamento de honorários - CPG"/>
    <s v="Prof. Roberto Dias Lins Neto (Fiocruz). Pagamento de honorários para a participação na comissão julgadora da Defesa de Tese de Doutorado de Maximilia Frazão de Souza, no dia 19 de novembro de 2020. Proc. 20.1.00009.43.3"/>
    <s v="Sim"/>
    <n v="150"/>
    <m/>
    <n v="150"/>
    <n v="0"/>
    <n v="11"/>
    <x v="6"/>
  </r>
  <r>
    <x v="36"/>
    <d v="2020-11-25T00:00:00"/>
    <n v="14177"/>
    <s v="AAA-CPG"/>
    <s v="Honorarios"/>
    <s v="Pagamento da NE.03982947 - LIQ.04349709 - INSS Patronal em nome do Prof. Emerson R. Silva, pela participação de banca em tese de doutorado - LIQ.04349865 - Patronal."/>
    <s v="Sim"/>
    <n v="30"/>
    <m/>
    <n v="30"/>
    <n v="0"/>
    <n v="11"/>
    <x v="6"/>
  </r>
  <r>
    <x v="36"/>
    <d v="2020-11-25T00:00:00"/>
    <n v="14178"/>
    <s v="AAA-CPG"/>
    <s v="Honorarios"/>
    <s v="Pagamento da NE.03983080 - LIQ.04349806 - INSS Patronal em nome do Prof. Roberto D. L. Neto, pela participação de banca em tese de doutorado - LIQ.04349890 - Patronal."/>
    <s v="Sim"/>
    <n v="30"/>
    <m/>
    <n v="30"/>
    <n v="0"/>
    <n v="11"/>
    <x v="6"/>
  </r>
  <r>
    <x v="37"/>
    <d v="2020-03-09T00:00:00"/>
    <n v="13631"/>
    <s v="ATA"/>
    <s v="Prefeitura de São Paulo"/>
    <s v="Taxa de resíduo sólido 2020 - TRSS - NE 906905 - Processo: 20.1.104.43.6"/>
    <s v="Sim"/>
    <n v="682.8"/>
    <m/>
    <n v="682.8"/>
    <n v="0"/>
    <n v="3"/>
    <x v="2"/>
  </r>
  <r>
    <x v="37"/>
    <d v="2020-08-25T00:00:00"/>
    <n v="13927"/>
    <s v="DIR"/>
    <s v="Prefeitura de São Paulo"/>
    <s v="Reforço de empenho, pgot de TRSS"/>
    <s v="Sim"/>
    <n v="189.84"/>
    <m/>
    <n v="189.84"/>
    <n v="0"/>
    <n v="8"/>
    <x v="10"/>
  </r>
  <r>
    <x v="38"/>
    <d v="2020-02-21T00:00:00"/>
    <n v="13531"/>
    <s v="FEP"/>
    <s v="Crystal Viagens e Turismo e Eventos Ltda."/>
    <s v="pagamento de contrato de passagem aérea - Prof. Ivanildo A. Araujo - RC 86614."/>
    <s v="Sim"/>
    <n v="919.98"/>
    <m/>
    <n v="919.98"/>
    <n v="0"/>
    <n v="2"/>
    <x v="1"/>
  </r>
  <r>
    <x v="38"/>
    <d v="2020-04-01T00:00:00"/>
    <n v="13697"/>
    <s v="FEP"/>
    <s v="FENIX COMERCIAL ESTUDANTIL LTDA"/>
    <s v="Descrição: Solicito a liberação do valor de R$ 2000,00 (dois mil reais), para pagamento de serviços a pessoa jurídica: FENIX COMERCIAL ESTUDANTIL LTDA CNPJ 59.176.826/0001-59. Justificativa: O montante solicitado refere-se a serviços de reprodução e encadernação de materiais relativos à utilização e ao funcionamento do PROFIS."/>
    <s v="Sim"/>
    <n v="2000"/>
    <m/>
    <n v="2000"/>
    <n v="0"/>
    <n v="4"/>
    <x v="7"/>
  </r>
  <r>
    <x v="39"/>
    <d v="2020-07-06T00:00:00"/>
    <n v="13827"/>
    <s v="FNC"/>
    <s v="Sec Figueiredo Ltda EPP"/>
    <s v="Serviços de Despacho aduaneiro ref. aquisição de fonte de corrente DC p/ alimentação Eletroímã ME200 do Acelerador de Partículas do Pelletron - DC 232884/2017 - Processo: 17.1.00996.43.0 - NE 2425971/2020"/>
    <s v="Sim"/>
    <n v="14526.94"/>
    <m/>
    <n v="14526.94"/>
    <n v="0"/>
    <n v="7"/>
    <x v="9"/>
  </r>
  <r>
    <x v="39"/>
    <d v="2020-07-09T00:00:00"/>
    <n v="13832"/>
    <s v="FNC"/>
    <s v="Sec Figueiredo Ltda EPP"/>
    <s v="Reforço de empenho NE 2425971/2020 GO 13827, complementação de valor para pagamento de despesas acessórias."/>
    <s v="Sim"/>
    <n v="30064.5"/>
    <m/>
    <n v="30064.5"/>
    <n v="0"/>
    <n v="7"/>
    <x v="9"/>
  </r>
  <r>
    <x v="40"/>
    <m/>
    <n v="13916"/>
    <s v="ATA"/>
    <s v="Eduardo Ureshino"/>
    <s v="Compra de lona plástica que será utilizada para cobrir os móveis (LINAC) e na mudança do LIP R$ 119,90; de plástico bolha para embalar os móveis que foram doados R$ 45,00 e suporte para fita para caixa de papelão utilizado na mudança R$ 66,35."/>
    <s v="Sim"/>
    <n v="231.25"/>
    <m/>
    <n v="231.25"/>
    <n v="0"/>
    <n v="1"/>
    <x v="0"/>
  </r>
  <r>
    <x v="40"/>
    <m/>
    <n v="14033"/>
    <s v="ATO"/>
    <s v="DAVOP Comercial Eireli EPP"/>
    <s v="Utilização emergencial de tubos de PVC-Branco para esgoto na laje do laboratórios do Professor Antonio Martins Figueiredo Neto no Edifício Principal Ala 2. (08 unidades de tubo de PVC-Branco esgoto de 6 metros; 04 unidades de luva de redução de 100mm x 150mm)"/>
    <s v="Sim"/>
    <n v="877.08"/>
    <m/>
    <n v="877.08"/>
    <n v="0"/>
    <n v="1"/>
    <x v="0"/>
  </r>
  <r>
    <x v="40"/>
    <m/>
    <n v="14134"/>
    <s v="ATO"/>
    <s v="Ricardo Ichiwaki"/>
    <s v="Contratação do serviço de mudança para transferência do torno mecânico do Lab. de Demonstração para o Lab. Did."/>
    <s v="Sim"/>
    <n v="1500"/>
    <m/>
    <n v="1500"/>
    <n v="0"/>
    <n v="1"/>
    <x v="0"/>
  </r>
  <r>
    <x v="40"/>
    <m/>
    <n v="14166"/>
    <s v="ATO"/>
    <s v="Eduardo Ureshino"/>
    <s v="Utilização imediata para conclusão de serviços junto a Manutenção Manutenção. (Cotovelo externo 10 x 10 - 01 unidade; Conjunto Sobrepor - 03 unidades; Luva para canaleta - 01 unidade; Torneira de pia - 01 unidade; Desengripante 300 ml - 01 unidade; etc.)"/>
    <s v="Sim"/>
    <n v="395"/>
    <m/>
    <n v="395"/>
    <n v="0"/>
    <n v="1"/>
    <x v="0"/>
  </r>
  <r>
    <x v="40"/>
    <m/>
    <n v="14185"/>
    <s v="ATO"/>
    <s v="Itopro Instalação de Ares Condicionados"/>
    <s v="Manutenção e troca de peças danificadas de dois aparelhos de ares condicionados da sala n° 13 (sala do Rack) Anexo 1 do 1ª pavimento.a) - Ar condicionado Marca HITACHI - 24.000 btus/h - n° de patrimônio: 043.014458 (trocado um capacitor e trocado motor da hélice); b) - Ar condicionado Marca HITACHI - 24.000 btus/h - n° de patrimônio: 043.014460 (troca de capacitor e reposição de gás)."/>
    <s v="Sim"/>
    <n v="1550"/>
    <m/>
    <n v="1550"/>
    <n v="0"/>
    <n v="1"/>
    <x v="0"/>
  </r>
  <r>
    <x v="40"/>
    <d v="2020-01-14T00:00:00"/>
    <n v="13265"/>
    <s v="ATA"/>
    <s v="Elevadores Atlas Schindler S/A"/>
    <s v="NE.00081744 - Terceiro Termo Aditivo de Contrato de Manutenção de Elevadores - Exercício 2020."/>
    <s v="Sim"/>
    <n v="11020.6"/>
    <m/>
    <n v="11020.6"/>
    <n v="0"/>
    <n v="1"/>
    <x v="0"/>
  </r>
  <r>
    <x v="40"/>
    <d v="2020-01-14T00:00:00"/>
    <n v="13267"/>
    <s v="ATA"/>
    <s v="Elevadores Zenit EIRELI"/>
    <s v="NE.00082414 - Primeiro Termo de Aditivo de Contrato de Elevadores - Exercício 2020."/>
    <s v="Sim"/>
    <n v="2789.21"/>
    <m/>
    <n v="2789.21"/>
    <n v="0"/>
    <n v="1"/>
    <x v="0"/>
  </r>
  <r>
    <x v="40"/>
    <d v="2020-01-14T00:00:00"/>
    <n v="13268"/>
    <s v="ATA"/>
    <s v="Thyssenkrupp Elevadores S/A"/>
    <s v="NE.00082457 - Serviço de Manutenção Transportador Estacionário de Pessoas - Exercício 2020."/>
    <s v="Sim"/>
    <n v="8276.67"/>
    <m/>
    <n v="8276.67"/>
    <n v="0"/>
    <n v="1"/>
    <x v="0"/>
  </r>
  <r>
    <x v="40"/>
    <d v="2020-01-14T00:00:00"/>
    <n v="13269"/>
    <s v="ATO-MP"/>
    <s v="ALPR Elevadores Ltda"/>
    <s v="NE.00082465/2020 - Quinto Termo de Aditamento de Contrato - Manutenção de Elevadores - Excercício 2020."/>
    <s v="Sim"/>
    <n v="894.41"/>
    <m/>
    <n v="894.41"/>
    <n v="0"/>
    <n v="1"/>
    <x v="0"/>
  </r>
  <r>
    <x v="40"/>
    <d v="2020-01-17T00:00:00"/>
    <n v="13290"/>
    <s v="ATO-MP"/>
    <s v="Bultec Tecnologia de Informação Ltda"/>
    <s v="NE 00115525/2020 - Compra de lâmpadas - Ata Registro de Preços - RC 3263/2020 - DC 2771/2020. Proc. 2020.1.6.43.4"/>
    <s v="Sim"/>
    <n v="14654"/>
    <m/>
    <n v="14654"/>
    <n v="0"/>
    <n v="1"/>
    <x v="0"/>
  </r>
  <r>
    <x v="40"/>
    <d v="2020-01-20T00:00:00"/>
    <n v="13302"/>
    <s v="ATO"/>
    <s v="Flacipel Remoções de Lixo - Eireli - EPP"/>
    <s v="NE 00152897/2020 - Serviço de locação de caçamba pra resíduos vegetais. - Ata Registro de Preços -2019/279116 - RC 5576/2020 - DC 2763/2020. Proc. 2020.1.5.43.8"/>
    <s v="Sim"/>
    <n v="1350"/>
    <m/>
    <n v="1350"/>
    <n v="0"/>
    <n v="1"/>
    <x v="0"/>
  </r>
  <r>
    <x v="40"/>
    <d v="2020-01-28T00:00:00"/>
    <n v="13370"/>
    <s v="ATA"/>
    <s v="CTE - Serviços e Transportes Eireli - EPP"/>
    <s v="NE.00315206/2020 - Ata Registro de Preços 2019/178000 - Serviços de mudança - RC 22993/2020 - DC 8761/2020 - Reserva 315150/2020 - Proc. 19.1.997.43.9"/>
    <s v="Sim"/>
    <n v="700"/>
    <m/>
    <n v="700"/>
    <n v="0"/>
    <n v="1"/>
    <x v="0"/>
  </r>
  <r>
    <x v="40"/>
    <d v="2020-01-29T00:00:00"/>
    <n v="13373"/>
    <s v="ATA"/>
    <s v="Sanfer Serviços e Instalações Elétricas Ltda - EPP"/>
    <s v="NE.00788422 - Pregão - substituição de telhas metálicas do Espaço Mário Capello - RC 605196 - DC 10197."/>
    <s v="Sim"/>
    <n v="22890"/>
    <m/>
    <n v="22890"/>
    <n v="0"/>
    <n v="1"/>
    <x v="0"/>
  </r>
  <r>
    <x v="40"/>
    <d v="2020-01-29T00:00:00"/>
    <n v="13374"/>
    <s v="ATA"/>
    <s v="Metaflora Sistemas Ambientais e Limpeza Industrial"/>
    <s v="Contrato de Serviços de Manutenção e Conservação de Jardins - Exercício 2020. N/E 326623/2020 Proc. 20.1.25.43.9."/>
    <s v="Sim"/>
    <n v="121325.72"/>
    <m/>
    <n v="121325.72"/>
    <n v="0"/>
    <n v="1"/>
    <x v="0"/>
  </r>
  <r>
    <x v="40"/>
    <d v="2020-02-04T00:00:00"/>
    <n v="13399"/>
    <s v="ATO"/>
    <s v="Flacipel Remoções de Lixo - Eireli - EPP"/>
    <s v="NEE 00372455/2020 - Serviço de locação da caçambas para resíduos vegetais. Ata de Registro de Preços - 279116/2019 - RC 43168/2020 - DC 13692/2020. Proc.2020.1.5.43.8"/>
    <s v="Sim"/>
    <n v="1350"/>
    <m/>
    <n v="1350"/>
    <n v="0"/>
    <n v="2"/>
    <x v="1"/>
  </r>
  <r>
    <x v="40"/>
    <d v="2020-02-05T00:00:00"/>
    <n v="13405"/>
    <s v="ATA"/>
    <s v="Willian Sores de Lima"/>
    <s v="NE 00396052/2020 - Serviço de pintura - Ata Registro de Preços - Pregão 02/2019 - RC 48160/2020 - DC 15075/2020 - Reserva 395951/2020 Proc. 2020.1.26.43.5"/>
    <s v="Sim"/>
    <n v="59998.6"/>
    <m/>
    <n v="59998.6"/>
    <n v="0"/>
    <n v="2"/>
    <x v="1"/>
  </r>
  <r>
    <x v="40"/>
    <d v="2020-02-18T00:00:00"/>
    <n v="13497"/>
    <s v="ATA"/>
    <s v="Comércio de Material Elétrico 4 Ases Ltda"/>
    <s v="Utilização imediata para ligação de circuitos elétricos de maquinas (tornos) da Oficina Mecânica Central do Edifício Van der Graeff."/>
    <s v="Sim"/>
    <n v="1108"/>
    <m/>
    <n v="1108"/>
    <n v="0"/>
    <n v="2"/>
    <x v="1"/>
  </r>
  <r>
    <x v="40"/>
    <d v="2020-02-18T00:00:00"/>
    <n v="13503"/>
    <s v="ATA"/>
    <s v="Eduardo Ureshino"/>
    <s v="Compra de material para reparo emergencial da calha."/>
    <s v="Sim"/>
    <n v="225.23"/>
    <m/>
    <n v="225.23"/>
    <n v="0"/>
    <n v="2"/>
    <x v="1"/>
  </r>
  <r>
    <x v="40"/>
    <d v="2020-02-18T00:00:00"/>
    <n v="13504"/>
    <s v="ATA"/>
    <s v="Eduardo Ureshino"/>
    <s v="Compra de cimento e areia para acabamento na sala 1072"/>
    <s v="Sim"/>
    <n v="91.6"/>
    <m/>
    <n v="91.6"/>
    <n v="0"/>
    <n v="2"/>
    <x v="1"/>
  </r>
  <r>
    <x v="40"/>
    <d v="2020-02-18T00:00:00"/>
    <n v="13508"/>
    <s v="ATO-MP"/>
    <s v="FHA Tubos e Conexões Ltda"/>
    <s v="NEE 544515/2020 - Compra de grelhas retangulares (Para instalação entre os Edifícios Ala 1, 2, Lanchonete e o Acelerador Linear) RC 42676/2020 - DC 18503/2020. Proc. 20.1.67.43.3"/>
    <s v="Sim"/>
    <n v="460"/>
    <m/>
    <n v="460"/>
    <n v="0"/>
    <n v="2"/>
    <x v="1"/>
  </r>
  <r>
    <x v="40"/>
    <d v="2020-02-18T00:00:00"/>
    <n v="13511"/>
    <s v="ATA"/>
    <s v="Prefeitura do Campus USP"/>
    <s v="Referente ao OF.DVGS/SVRN/20/PUSP-C/05.02.2020 - Coleta, transporte, tratamento e destino Final de lâmpadas fluorescentes inservíveis - Remanejamento N° 2020 50124307."/>
    <s v="Sim"/>
    <n v="447.7"/>
    <m/>
    <n v="447.7"/>
    <n v="0"/>
    <n v="2"/>
    <x v="1"/>
  </r>
  <r>
    <x v="40"/>
    <d v="2020-02-20T00:00:00"/>
    <n v="13519"/>
    <s v="ATA"/>
    <s v="Karen Mendonça de Oliveira EIRELI - ME"/>
    <s v="NE.00687456 - serviços de fornecimento e colocação de vidros - RC 33227 - DC 27669."/>
    <s v="Sim"/>
    <n v="654"/>
    <m/>
    <n v="654"/>
    <n v="0"/>
    <n v="2"/>
    <x v="1"/>
  </r>
  <r>
    <x v="40"/>
    <d v="2020-02-21T00:00:00"/>
    <n v="13522"/>
    <s v="ATA"/>
    <s v="SCS COMÉRCIO E CONSTRUÇÕES LTDA - ME"/>
    <s v="Reforma de espaços para instalação de laboratórios de ensino e pesquisa. locais: 01. Laboratório 05 Edifício do milênio e 02. laboratório 1076/1078 - Edifício Principal - Processo: 20.1.88.43.0 - DC 31445/2020 - Reserva 695939/2020 - NE 02060655/2020"/>
    <s v="Sim"/>
    <n v="69888.08"/>
    <m/>
    <n v="69888.08"/>
    <n v="0"/>
    <n v="2"/>
    <x v="1"/>
  </r>
  <r>
    <x v="40"/>
    <d v="2020-03-03T00:00:00"/>
    <n v="13538"/>
    <s v="ATA"/>
    <s v="Eduardo Ureshino"/>
    <s v="Compra de espuma expansiva para uso cotidiano."/>
    <s v="Sim"/>
    <n v="77.7"/>
    <m/>
    <n v="77.7"/>
    <n v="0"/>
    <n v="3"/>
    <x v="2"/>
  </r>
  <r>
    <x v="40"/>
    <d v="2020-03-03T00:00:00"/>
    <n v="13558"/>
    <s v="ATA"/>
    <s v="Eduardo Ureshino"/>
    <s v="Uso em atendimento de solicitações de serviço. Material para conserto de telhado e sifão."/>
    <s v="Sim"/>
    <n v="277.66000000000003"/>
    <m/>
    <n v="277.66000000000003"/>
    <n v="0"/>
    <n v="3"/>
    <x v="2"/>
  </r>
  <r>
    <x v="40"/>
    <d v="2020-03-03T00:00:00"/>
    <n v="13559"/>
    <s v="ATA"/>
    <s v="Verônica Espinosa"/>
    <s v="Utilização de pranchetas para setor Técnico da Assistência Técnica Administrativa."/>
    <s v="Sim"/>
    <n v="102.85"/>
    <m/>
    <n v="102.85"/>
    <n v="0"/>
    <n v="3"/>
    <x v="2"/>
  </r>
  <r>
    <x v="40"/>
    <d v="2020-03-05T00:00:00"/>
    <n v="13569"/>
    <s v="ATA"/>
    <s v="Companhia Paulista de Obras e Serviços"/>
    <s v="Assinatura da Revista CPOS - Companhia Paulista de Obras e Serviços."/>
    <s v="Sim"/>
    <n v="1000"/>
    <m/>
    <n v="1000"/>
    <n v="0"/>
    <n v="3"/>
    <x v="2"/>
  </r>
  <r>
    <x v="40"/>
    <d v="2020-03-06T00:00:00"/>
    <n v="13577"/>
    <s v="ATA"/>
    <s v="Eduardo Ureshino"/>
    <s v="Compra de material de uso cotidiano como serra copo, broca de videa e parafusos."/>
    <s v="Sim"/>
    <n v="226.3"/>
    <m/>
    <n v="226.3"/>
    <n v="0"/>
    <n v="3"/>
    <x v="2"/>
  </r>
  <r>
    <x v="40"/>
    <d v="2020-03-09T00:00:00"/>
    <n v="13615"/>
    <s v="ATA"/>
    <s v="Eduardo Ureshino"/>
    <s v="Compra de material massa corrida (saguão Ala Central), duas espatulas, mangueira e torneira para filtro (Ala I e peças sobressalentes)."/>
    <s v="Sim"/>
    <n v="226.88"/>
    <m/>
    <n v="226.88"/>
    <n v="0"/>
    <n v="3"/>
    <x v="2"/>
  </r>
  <r>
    <x v="40"/>
    <d v="2020-03-16T00:00:00"/>
    <n v="13649"/>
    <s v="ATA"/>
    <s v="Eduardo Ureshino"/>
    <s v="Compra tinta spray para suporte de lousa (Marcos Oficina Central), compra de modulo pulsador para campainha para Profa. Márcia Rizutto."/>
    <s v="Sim"/>
    <n v="45.18"/>
    <m/>
    <n v="45.18"/>
    <n v="0"/>
    <n v="3"/>
    <x v="2"/>
  </r>
  <r>
    <x v="40"/>
    <d v="2020-03-17T00:00:00"/>
    <n v="13653"/>
    <s v="ATA"/>
    <s v="ATA"/>
    <s v="Pregão - FRACASSADO - Serviços de Manutenção de elevadores RC nº 42811 DC nº 33316."/>
    <s v="Sim"/>
    <n v="0"/>
    <m/>
    <n v="0"/>
    <n v="0"/>
    <n v="3"/>
    <x v="2"/>
  </r>
  <r>
    <x v="40"/>
    <d v="2020-03-18T00:00:00"/>
    <n v="13667"/>
    <s v="ATA"/>
    <s v="CTE Serviços e Transportes EIRELI - EPP"/>
    <s v="Anulação da NE.01102788 - Ata Registro de Preço - serviços de mudanças - RC 119989 - DC 45870 - NE.01941194."/>
    <s v="Sim"/>
    <n v="0"/>
    <m/>
    <n v="0"/>
    <n v="0"/>
    <n v="3"/>
    <x v="2"/>
  </r>
  <r>
    <x v="40"/>
    <d v="2020-03-27T00:00:00"/>
    <n v="13606"/>
    <s v="ATA"/>
    <s v="Refrishopping Com e Serv. em Refrigeração Ltda"/>
    <s v="Conserto emergencial do aparelho de ar condicionado do LAMFI. Marca CARRIER, Modelo 38C, Série 42XQD, 36.000 BTUs com 02 filtros e Nº Patrimônio 043.024634."/>
    <s v="Sim"/>
    <n v="980"/>
    <m/>
    <n v="980"/>
    <n v="0"/>
    <n v="3"/>
    <x v="2"/>
  </r>
  <r>
    <x v="40"/>
    <d v="2020-04-01T00:00:00"/>
    <n v="13698"/>
    <s v="ATA"/>
    <s v="Flacipel Remoções de Lixo Eirellli EPP"/>
    <s v="Locação de CAÇAMBA ESTACIONÁRIA PARA RESTOS VEGETAIS, CAPACIDADE DE 30 METROS CÚBICOS; Requisição: 169242/2020 - NE 1232517"/>
    <s v="Sim"/>
    <n v="2700"/>
    <m/>
    <n v="2700"/>
    <n v="0"/>
    <n v="4"/>
    <x v="7"/>
  </r>
  <r>
    <x v="40"/>
    <d v="2020-05-07T00:00:00"/>
    <n v="13732"/>
    <s v="ATA"/>
    <s v="Flacipel Remocoes de Lixo EIRELI - EPP"/>
    <s v="NE.01667793 - Ata Registro de Preço - serviços de locação de caçambas - RC 187364 - DC 72419."/>
    <s v="Sim"/>
    <n v="1350"/>
    <m/>
    <n v="1350"/>
    <n v="0"/>
    <n v="5"/>
    <x v="8"/>
  </r>
  <r>
    <x v="40"/>
    <d v="2020-05-19T00:00:00"/>
    <n v="13770"/>
    <s v="ATO-MP"/>
    <s v="Despesas Diversas"/>
    <s v="Guia de ajustes de despesas diversos"/>
    <s v="Sim"/>
    <n v="7898.82"/>
    <m/>
    <n v="7898.82"/>
    <n v="0"/>
    <n v="5"/>
    <x v="8"/>
  </r>
  <r>
    <x v="40"/>
    <d v="2020-05-29T00:00:00"/>
    <n v="13779"/>
    <s v="ATA"/>
    <s v="Desintec Serviços Técnicos Ltda"/>
    <s v="Serviço de manutenção e Limpeza de Caixas d'águas - DC 79367/2020 - Processo 2020.1.195.43.1 - ref. Pr. 09/2020"/>
    <s v="Sim"/>
    <n v="25026"/>
    <m/>
    <n v="25026"/>
    <n v="0"/>
    <n v="5"/>
    <x v="8"/>
  </r>
  <r>
    <x v="40"/>
    <d v="2020-06-02T00:00:00"/>
    <n v="13782"/>
    <s v="ATA"/>
    <s v="Elevadores Zenit Eireli"/>
    <s v="Reforço ref. Segundo Termo de Aditivo do contrato de manutenção de elevadores Exercício 2020 - NE 82414"/>
    <s v="Sim"/>
    <n v="3459.15"/>
    <m/>
    <n v="3459.15"/>
    <n v="0"/>
    <n v="6"/>
    <x v="3"/>
  </r>
  <r>
    <x v="40"/>
    <d v="2020-06-10T00:00:00"/>
    <n v="13798"/>
    <s v="ATA"/>
    <s v="Junior Poli Estudos"/>
    <s v="ANULADO NE 02131412/2020 - R$ 8300,00- SERVIÇO DE LEVANTAMENTO TOPOGRÁFICO - Processo: 20.1.00202.43.8 - DC 85162/2020"/>
    <s v="Sim"/>
    <n v="0"/>
    <m/>
    <n v="0"/>
    <n v="0"/>
    <n v="6"/>
    <x v="3"/>
  </r>
  <r>
    <x v="40"/>
    <d v="2020-06-17T00:00:00"/>
    <n v="13805"/>
    <s v="ATO-MP"/>
    <s v="Imperpluv Impermeabilizações Pintura e Reformas em"/>
    <s v="Impermeabilização de Átrio/Cobertura das Alas 2 e Central do Ed. Principal. DC 83500/2020 - NE 03903621/2020 - Processo:20.1.00200.43.5 - Complemento deste Empenho na GO 13804 - NE 03903613/2020."/>
    <s v="Sim"/>
    <n v="82487.95"/>
    <m/>
    <n v="82487.95"/>
    <n v="0"/>
    <n v="6"/>
    <x v="3"/>
  </r>
  <r>
    <x v="40"/>
    <d v="2020-06-19T00:00:00"/>
    <n v="13808"/>
    <s v="ATA"/>
    <s v="Flacipel Remocoes de Lixo EIRELI - EPP"/>
    <s v="NE.02301865 - Ata Registro de Preço - serviços de locação de caçambas - DC 87629."/>
    <s v="Sim"/>
    <n v="1350"/>
    <m/>
    <n v="1350"/>
    <n v="0"/>
    <n v="6"/>
    <x v="3"/>
  </r>
  <r>
    <x v="40"/>
    <d v="2020-06-19T00:00:00"/>
    <n v="13809"/>
    <s v="ATA"/>
    <s v="CTE Serviços e Transportes EIRELEI - EPP"/>
    <s v="NE.02302179 - Ata Registro de Preço - serviços de mudanças - DC 89990."/>
    <s v="Sim"/>
    <n v="2043.75"/>
    <m/>
    <n v="2043.75"/>
    <n v="0"/>
    <n v="6"/>
    <x v="3"/>
  </r>
  <r>
    <x v="40"/>
    <d v="2020-06-23T00:00:00"/>
    <n v="13811"/>
    <s v="ATA"/>
    <s v="Air Care do Brasil Ltda EPP"/>
    <s v="Manutenção de equipamento de ar condicionado da sala n° 106 do Edifício Hepic de n° de patrimônio: Modelo: Hitachi – Patrimônio: 043.016453 – 60.000 btu/h; Manutenção Preventiva emergencial, aparelho estava com super aquecimento devido sujeira no sistema."/>
    <s v="Sim"/>
    <n v="380"/>
    <m/>
    <n v="380"/>
    <n v="0"/>
    <n v="6"/>
    <x v="3"/>
  </r>
  <r>
    <x v="40"/>
    <d v="2020-06-23T00:00:00"/>
    <n v="13813"/>
    <s v="ATA"/>
    <s v="Thyssenkrupp Elevadores S/A"/>
    <s v="Reforço de empenho referente ao 1º Termo de Aditamento de contrato - NE 82457/2020"/>
    <s v="Sim"/>
    <n v="7516.83"/>
    <m/>
    <n v="7516.83"/>
    <n v="0"/>
    <n v="6"/>
    <x v="3"/>
  </r>
  <r>
    <x v="40"/>
    <d v="2020-06-29T00:00:00"/>
    <n v="13816"/>
    <s v="ATA"/>
    <s v="Eduardo Ureshino"/>
    <s v="Compra de tinta e rolo para pintura do abrigo de resíduos no valor de R$ 555,00; Compra de mangueira, suporte e acessórios para o abrigo de resíduos no valor de R$ 361,80; compra de acessórios para eletroduto para instalação de ponto de energia para o nobreak no valor de R$ 21,16."/>
    <s v="Sim"/>
    <n v="937.96"/>
    <m/>
    <n v="937.96"/>
    <n v="0"/>
    <n v="6"/>
    <x v="3"/>
  </r>
  <r>
    <x v="40"/>
    <d v="2020-07-03T00:00:00"/>
    <n v="13826"/>
    <s v="DIR"/>
    <s v="COMPANHIA PAULISTA DE OBRAS E SERVIÇO"/>
    <s v="Contratação de acesso ao boletim CPOS pertinente ao período de julho a novembro/2020. O Boletim CPOS é uma importante ferramenta de trabalho para o Setor de projetos, pois fornece os valores médios de serviços e insumos que são praticados no Estado de São Paulo, e é aceito para compor as prévias de preços das licitações."/>
    <s v="Sim"/>
    <n v="1000"/>
    <m/>
    <n v="1000"/>
    <n v="0"/>
    <n v="7"/>
    <x v="9"/>
  </r>
  <r>
    <x v="40"/>
    <d v="2020-07-09T00:00:00"/>
    <n v="13834"/>
    <s v="ATA"/>
    <s v="Karen Mendonça de Oliveira EIRELI - ME"/>
    <s v="NE.02506327 / 02506335 - fornecimento e instalações de peliculas de proteção de vidros - RC 38156 / 178101 - DC 92339."/>
    <s v="Sim"/>
    <n v="7722.8"/>
    <m/>
    <n v="7722.8"/>
    <n v="0"/>
    <n v="7"/>
    <x v="9"/>
  </r>
  <r>
    <x v="40"/>
    <d v="2020-07-15T00:00:00"/>
    <n v="13845"/>
    <s v="ATA"/>
    <s v="Casa Pedroso Materiais para Construção Ltda"/>
    <s v="Utilização imediata para trabalhos: Aquisição de 20 mascaras PFF2 com válvulas para utilização nos trabalhos de dedetização do Instituto de Física e uma trena para uso do setor de Infraestrutura."/>
    <s v="Sim"/>
    <n v="144.46"/>
    <m/>
    <n v="144.46"/>
    <n v="0"/>
    <n v="7"/>
    <x v="9"/>
  </r>
  <r>
    <x v="40"/>
    <d v="2020-07-20T00:00:00"/>
    <n v="13849"/>
    <s v="ATA"/>
    <s v="Eduardo Ureshino"/>
    <s v="Compra de cadeado para o abrigo de água próximo ao abrigo de resíduos, disjuntor SIEMENS, STECK para nobreak (FGE) R$ 178,60. Compra de registro de gaveta DECA com acabamento a ser utilizado na Ala I 1º andar, próximo a obra de reforma da FGE (Sonival) R$ 67,22."/>
    <s v="Sim"/>
    <n v="245.82"/>
    <m/>
    <n v="245.82"/>
    <n v="0"/>
    <n v="7"/>
    <x v="9"/>
  </r>
  <r>
    <x v="40"/>
    <d v="2020-07-21T00:00:00"/>
    <n v="13853"/>
    <s v="ATA"/>
    <s v="Adilson Batista Machado"/>
    <s v="Utilização emergencial para trabalhos de dedetização dos Edifícios do Instituto de Física. (07 unidades de óculos de segurança incolor)"/>
    <s v="Sim"/>
    <n v="73.430000000000007"/>
    <m/>
    <n v="73.430000000000007"/>
    <n v="0"/>
    <n v="7"/>
    <x v="9"/>
  </r>
  <r>
    <x v="40"/>
    <d v="2020-07-22T00:00:00"/>
    <n v="13858"/>
    <s v="ATA"/>
    <s v="Karen Mendonça de Oliveira Eireli"/>
    <s v="Fornecimento e instalação emergencial de dois vidros quebrados liso incolor de 4 mm. Um vidro no corredor do 3ª Pavimento do Edifício Principal Ala 1 (medindo: 800 mm x 1090 mm x 4 mm), defronte a escada e outro vidro próximo ao balcão da portaria do Edifício Basílio Jafet - Corredor (medindo: 625 mm x 475 mm x 4 mm)."/>
    <s v="Sim"/>
    <n v="387.6"/>
    <m/>
    <n v="387.6"/>
    <n v="0"/>
    <n v="7"/>
    <x v="9"/>
  </r>
  <r>
    <x v="40"/>
    <d v="2020-07-24T00:00:00"/>
    <n v="13877"/>
    <s v="ATA"/>
    <s v="Flacipel Remocoes de Lixo EIRELI - EPP"/>
    <s v="NE 02693704/2020 - Ata Registro de Preços - Serviço de locação de caçambas.2019/279116 - DC 101028/2020. Proc. 2020.1.00005.43.8"/>
    <s v="Sim"/>
    <n v="1350"/>
    <m/>
    <n v="1350"/>
    <n v="0"/>
    <n v="7"/>
    <x v="9"/>
  </r>
  <r>
    <x v="40"/>
    <d v="2020-07-27T00:00:00"/>
    <n v="13879"/>
    <s v="ATA"/>
    <s v="Metodo Limpeza e Controle de Pragas Ltda."/>
    <s v="NE.02703572 - Pregão - serviços de dedetização, desratização e descupinização - RC 42072 - DC 106291."/>
    <s v="Sim"/>
    <n v="2890"/>
    <m/>
    <n v="2890"/>
    <n v="0"/>
    <n v="7"/>
    <x v="9"/>
  </r>
  <r>
    <x v="40"/>
    <d v="2020-07-30T00:00:00"/>
    <n v="13881"/>
    <s v="ATA"/>
    <s v="Eduardo Ureshino"/>
    <s v="Compra de 04 lâmpadas 36W, UV-C, mais dois reatores 2x36W para experimento de desinfecção de salas de aula."/>
    <s v="Sim"/>
    <n v="1130"/>
    <m/>
    <n v="1130"/>
    <n v="0"/>
    <n v="7"/>
    <x v="9"/>
  </r>
  <r>
    <x v="40"/>
    <d v="2020-07-30T00:00:00"/>
    <n v="13882"/>
    <s v="ATA"/>
    <s v="ARTGRAN Brasil Ind. e Com. de Art. de cimento LTDA"/>
    <s v="Compra e instalação de 08 prateleiras de granilite para o abrigo de resíduos químicos."/>
    <s v="Sim"/>
    <n v="2018.64"/>
    <m/>
    <n v="2018.64"/>
    <n v="0"/>
    <n v="7"/>
    <x v="9"/>
  </r>
  <r>
    <x v="40"/>
    <d v="2020-07-30T00:00:00"/>
    <n v="13883"/>
    <s v="ATA"/>
    <s v="Flacipel Remoções de Lixo Eireli - EPP"/>
    <s v="NEE 02734753/2020 - Ata Registro de Preços - Serviços de locação de caçambas - DC 106410/2020. Proc. 2020.1.00005.43.8"/>
    <s v="Sim"/>
    <n v="2700"/>
    <m/>
    <n v="2700"/>
    <n v="0"/>
    <n v="7"/>
    <x v="9"/>
  </r>
  <r>
    <x v="40"/>
    <d v="2020-08-03T00:00:00"/>
    <n v="13891"/>
    <s v="ATA"/>
    <s v="AGS Comercio e Servs. Especializados EIRELI - EPP"/>
    <s v="NE.02753359 / 02753367 - Ata Registro de Preço - serviço de instalação de divisórias e compra de blocos de gesso - RC 253839 - DC 110191."/>
    <s v="Sim"/>
    <n v="3780"/>
    <m/>
    <n v="3780"/>
    <n v="0"/>
    <n v="8"/>
    <x v="10"/>
  </r>
  <r>
    <x v="40"/>
    <d v="2020-08-07T00:00:00"/>
    <n v="13900"/>
    <s v="ATO"/>
    <s v="SANFER SERVIÇOS DE INSTALAÇÕES ELÉTRICAS EIRELLI"/>
    <s v="Instalação de complementos metálicos em forma de tesouras para fixação de telhas no Espaço Mário Capello."/>
    <s v="Sim"/>
    <n v="3835"/>
    <m/>
    <n v="3835"/>
    <n v="0"/>
    <n v="8"/>
    <x v="10"/>
  </r>
  <r>
    <x v="40"/>
    <d v="2020-08-11T00:00:00"/>
    <n v="13904"/>
    <s v="ATO-JARD"/>
    <s v="Metaflora Sistemas Ambientais e Limpeza Industrial"/>
    <s v="Terceiro termo de aditivo do contrato de jardinagem"/>
    <s v="Sim"/>
    <n v="29578.42"/>
    <m/>
    <n v="29578.42"/>
    <n v="0"/>
    <n v="8"/>
    <x v="10"/>
  </r>
  <r>
    <x v="40"/>
    <d v="2020-08-11T00:00:00"/>
    <n v="13906"/>
    <s v="DIR"/>
    <s v="Elevadores Atlas Schindler S/A"/>
    <s v="Quarto termo de aditivo referente ao contrato de manutenção de elevadores."/>
    <s v="Sim"/>
    <n v="1413.73"/>
    <m/>
    <n v="1413.73"/>
    <n v="0"/>
    <n v="8"/>
    <x v="10"/>
  </r>
  <r>
    <x v="40"/>
    <d v="2020-08-18T00:00:00"/>
    <n v="13915"/>
    <s v="ATO-MP"/>
    <s v="Flacipel Remocoes de Lixo EIRELI - EPP"/>
    <s v="NE.02901978 - Ata Registro de Preço - locação de caçamba - RC 268321 - DC 117900."/>
    <s v="Sim"/>
    <n v="1350"/>
    <m/>
    <n v="1350"/>
    <n v="0"/>
    <n v="8"/>
    <x v="10"/>
  </r>
  <r>
    <x v="40"/>
    <d v="2020-08-24T00:00:00"/>
    <n v="13923"/>
    <s v="ATO-MP"/>
    <s v="CTE Serviços e Transportes EIRELEI EP"/>
    <s v="Serviço de carregamento de mudança - NE 3061639"/>
    <s v="Sim"/>
    <n v="1362.5"/>
    <m/>
    <n v="1362.5"/>
    <n v="0"/>
    <n v="8"/>
    <x v="10"/>
  </r>
  <r>
    <x v="40"/>
    <d v="2020-08-25T00:00:00"/>
    <n v="13928"/>
    <s v="ATA"/>
    <s v="Eduardo Ureshino"/>
    <s v="Compra de tubo de esgoto 150mm e luva também do mesmo diâmetro para o laboratório de Demostrações (R$103,80)"/>
    <s v="Sim"/>
    <n v="103.8"/>
    <m/>
    <n v="103.8"/>
    <n v="0"/>
    <n v="8"/>
    <x v="10"/>
  </r>
  <r>
    <x v="40"/>
    <d v="2020-08-26T00:00:00"/>
    <n v="13929"/>
    <s v="ATO-MP"/>
    <s v="Ductbusters Engenharia Ltda"/>
    <s v="Pregão - Manutenção e limpeza e desinfecção química dos dutos de troca de ar do Edifício Oscar Salla - RC 222526 - DC 121576 - NE 03497003 - Processo: 20.1.00244.43.2"/>
    <s v="Sim"/>
    <n v="47483.32"/>
    <m/>
    <n v="47483.32"/>
    <n v="0"/>
    <n v="8"/>
    <x v="10"/>
  </r>
  <r>
    <x v="40"/>
    <d v="2020-08-31T00:00:00"/>
    <n v="13936"/>
    <s v="ATO-MP"/>
    <s v="SCS Comercio e Construções LTDA ME"/>
    <s v="Serviço de troca de porta folha dupla, semi sólida, com visor e veneziana. Compra e serviço de instalação de bancada de granilite."/>
    <s v="Sim"/>
    <n v="4588.8999999999996"/>
    <m/>
    <n v="4588.8999999999996"/>
    <n v="0"/>
    <n v="8"/>
    <x v="10"/>
  </r>
  <r>
    <x v="40"/>
    <d v="2020-09-03T00:00:00"/>
    <n v="13957"/>
    <s v="ATO-MP"/>
    <s v="Flacipel Remocoes de Lixo EIRELI - EPP"/>
    <s v="NE.03150020 - Ata Registro de Preço - locação de caçamba para restos vegetais - RC 284548 - DC 125342."/>
    <s v="Sim"/>
    <n v="2700"/>
    <m/>
    <n v="2700"/>
    <n v="0"/>
    <n v="9"/>
    <x v="4"/>
  </r>
  <r>
    <x v="40"/>
    <d v="2020-09-11T00:00:00"/>
    <n v="13971"/>
    <s v="ATO-MP"/>
    <s v="Flacipel Remocoes de Lixo EIRELI - EPP"/>
    <s v="NE.03259196 - Ata Registro de Preço - locação de caçamba - RC 303135 - DC 132411."/>
    <s v="Sim"/>
    <n v="2700"/>
    <m/>
    <n v="2700"/>
    <n v="0"/>
    <n v="9"/>
    <x v="4"/>
  </r>
  <r>
    <x v="40"/>
    <d v="2020-09-29T00:00:00"/>
    <n v="14010"/>
    <s v="ATO-MP"/>
    <s v="Pedro Henrique Matos Costa Ribeiro"/>
    <s v="NE 03506207/202 - Manutenção de 02 aparelhos de ar condicionado locados na sala 3078: 01 condicionador de ar Springer split 30.000 BTUs, modelo 42MCB030515LS patrimônio número 043.012188 e 01 condicionador de ar Carrier piso/teto 36.000 BTUs, modelo Spece, patrimônio número 043.017612. 01 un Split Hi Wall Hitachi 24.000 Btu´s - Patrimônio: 043.014460 01 un Split Hi Wall Hitachi 24.000 Btu´s - Patrimônio: 043.014458 Responsável: 3061449 - Antonio Carlos Hernandes - Processo: 20.1.00276.43.1"/>
    <s v="Sim"/>
    <n v="970"/>
    <m/>
    <n v="970"/>
    <n v="0"/>
    <n v="9"/>
    <x v="4"/>
  </r>
  <r>
    <x v="40"/>
    <d v="2020-09-30T00:00:00"/>
    <n v="14014"/>
    <s v="ATO"/>
    <s v="Itopro Instalação e Manutenção de Ar Condicionado"/>
    <s v="SERVICO DE MANUTENCAO EM EQUIPAMENTO CONDICIONADOR DE AR - NE 03521346/2020 - Para DFMA - Contrapartida GO 14015 e GC 3189."/>
    <s v="Sim"/>
    <n v="500"/>
    <m/>
    <n v="500"/>
    <n v="0"/>
    <n v="9"/>
    <x v="4"/>
  </r>
  <r>
    <x v="40"/>
    <d v="2020-09-30T00:00:00"/>
    <n v="14016"/>
    <s v="ATO"/>
    <s v="Itopro Instalação e Manutenção de Ar Condicionado"/>
    <s v="SERVIÇO DE INSTALACAO/MONTAGEM EQUIPAMENTO CONDICIONADOR DE AR - NE 03521354/2020 - Para o DFAP - Contrapartida GO 14017 e GC 3190."/>
    <s v="Sim"/>
    <n v="1600"/>
    <m/>
    <n v="1600"/>
    <n v="0"/>
    <n v="9"/>
    <x v="4"/>
  </r>
  <r>
    <x v="40"/>
    <d v="2020-10-06T00:00:00"/>
    <n v="14028"/>
    <s v="ATA"/>
    <s v="Flacipel Remoções de Lixo Eireli - EPP"/>
    <s v="NEE 03579867/2020 - Ata Registro de Preços - Serviços de locação de caçambas - DC 144398/2020 - Reserva 03579760/2020 - Proc. 2020.1.00005.43.8"/>
    <s v="Sim"/>
    <n v="2700"/>
    <m/>
    <n v="2700"/>
    <n v="0"/>
    <n v="10"/>
    <x v="11"/>
  </r>
  <r>
    <x v="40"/>
    <d v="2020-10-08T00:00:00"/>
    <n v="14032"/>
    <s v="ATO"/>
    <s v="ITOPRO Instalacao e Manutencao de Ar Condicionado"/>
    <s v="NE.03601498 - Conserto de aparelho de ar condicionado da sala do Prof. Ricardo Galvão - RC 123374 - DC 150215."/>
    <s v="Sim"/>
    <n v="998"/>
    <m/>
    <n v="998"/>
    <n v="0"/>
    <n v="10"/>
    <x v="11"/>
  </r>
  <r>
    <x v="40"/>
    <d v="2020-10-08T00:00:00"/>
    <n v="14037"/>
    <s v="ATO"/>
    <s v="Bultec TECNOLOGIA DE INFORMACAO LTDA"/>
    <s v="Aquisição de lâmpadas"/>
    <s v="Sim"/>
    <n v="7972"/>
    <m/>
    <n v="7972"/>
    <n v="0"/>
    <n v="10"/>
    <x v="11"/>
  </r>
  <r>
    <x v="40"/>
    <d v="2020-10-09T00:00:00"/>
    <n v="14040"/>
    <s v="ATO-MP"/>
    <s v="Flacipel Remocoes de Lixo EIRELI - EPP"/>
    <s v="NE.03619419 - Ata Registro de Preço - locação de caçamba - RC 335290 - DC 149896."/>
    <s v="Sim"/>
    <n v="750"/>
    <m/>
    <n v="750"/>
    <n v="0"/>
    <n v="10"/>
    <x v="11"/>
  </r>
  <r>
    <x v="40"/>
    <d v="2020-10-13T00:00:00"/>
    <n v="14048"/>
    <s v="ATO-JARD"/>
    <s v="Brauna Projetos e Paisagismo Eireli - ME"/>
    <s v="Projeto paisagístico para compensação de extração de 07 espécimes arbóreos (ficus elastica) do calçadão do Instituto de Física - Projeto: 20.1.00290.43.4 - NE 03636666/2020"/>
    <s v="Sim"/>
    <n v="8500"/>
    <m/>
    <n v="8500"/>
    <n v="0"/>
    <n v="10"/>
    <x v="11"/>
  </r>
  <r>
    <x v="40"/>
    <d v="2020-10-13T00:00:00"/>
    <n v="14058"/>
    <s v="ATA"/>
    <s v="Flacipel Remoções de Lixo Eireli - EPP"/>
    <s v="NEE 03636119/2020 - Ata Registro de Preços - Serviços de locação de caçambas - DC 152609/2020 - Reserva 3635970/2020 - Proc. 2020.1.00005.43.8"/>
    <s v="Sim"/>
    <n v="2700"/>
    <m/>
    <n v="2700"/>
    <n v="0"/>
    <n v="10"/>
    <x v="11"/>
  </r>
  <r>
    <x v="40"/>
    <d v="2020-10-21T00:00:00"/>
    <n v="14093"/>
    <s v="ATO"/>
    <s v="Nelson Galina"/>
    <s v="Levantamento planialtimétrico cadastral da área ocupada pelo Instituto de Física. Características: TOPOGRAFICO PLANIALTIMETRICO - Processo: 20.1.00289.43.6 - NE 03872297/2020."/>
    <s v="Sim"/>
    <n v="7600"/>
    <m/>
    <n v="7600"/>
    <n v="0"/>
    <n v="10"/>
    <x v="11"/>
  </r>
  <r>
    <x v="40"/>
    <d v="2020-10-22T00:00:00"/>
    <n v="14094"/>
    <s v="ATO-MP"/>
    <s v="Eduardo Ureshino"/>
    <s v="Compra de 10 elementos filtrante para o purificador Libell (piso) no valor total de R$ 440,00. Compra de registro de esfera em PVC, 40mm para conter vazamento do reservatório do LINAC R$ 21,90."/>
    <s v="Sim"/>
    <n v="461.9"/>
    <m/>
    <n v="461.9"/>
    <n v="0"/>
    <n v="10"/>
    <x v="11"/>
  </r>
  <r>
    <x v="40"/>
    <d v="2020-10-26T00:00:00"/>
    <n v="14105"/>
    <s v="ATO-MP"/>
    <s v="Madegramas Paisagismo Ltda."/>
    <s v="NE.03907503 - serviços de podas de árvores - RC 355909 - DC 165581."/>
    <s v="Sim"/>
    <n v="15950"/>
    <m/>
    <n v="15950"/>
    <n v="0"/>
    <n v="10"/>
    <x v="11"/>
  </r>
  <r>
    <x v="40"/>
    <d v="2020-10-29T00:00:00"/>
    <n v="14097"/>
    <s v="ATO"/>
    <s v="Pedro Henrique Matos Costa Ribeiro - Thermontime"/>
    <s v="Manutenção emergencial de equipamento de Ar Condicionado da sala n° 3078 do Departamento de Física Matemática do Edifício Principal Ala Central do 3ª Pavimento. Troca de um capacitor da Condensadora do Ar Condicionado de n° de Patrimônio: 043.017612 - Carrier Spence 36000 BTUs/frio."/>
    <s v="Sim"/>
    <n v="180"/>
    <m/>
    <n v="180"/>
    <n v="0"/>
    <n v="10"/>
    <x v="11"/>
  </r>
  <r>
    <x v="40"/>
    <d v="2020-10-29T00:00:00"/>
    <n v="14098"/>
    <s v="ATO"/>
    <s v="Pedro Henrique Matos Costa Ribeiro - Thermontime"/>
    <s v="Manutenção emergencial de equipamento de Ar Condicionado da sala n° 3078 do Departamento de Física Matemática do Edifício Principal Ala Central do 3ª Pavimento. Troca da hélice da Condensadora do Ar Condicionado de n° de Patrimônio: 043.017612 - Carrier Spence 36000 BTUs/frio."/>
    <s v="Sim"/>
    <n v="345"/>
    <m/>
    <n v="345"/>
    <n v="0"/>
    <n v="10"/>
    <x v="11"/>
  </r>
  <r>
    <x v="40"/>
    <d v="2020-10-29T00:00:00"/>
    <n v="14113"/>
    <s v="ATO"/>
    <s v="Serralheria Marquelon Ltda"/>
    <s v="Serviço de serralheria - DC 171336/2020 - 03965392/2020 e 03965406/2020 - Processo: 20.1.00306.43.8"/>
    <s v="Sim"/>
    <n v="15915"/>
    <m/>
    <n v="15915"/>
    <n v="0"/>
    <n v="10"/>
    <x v="11"/>
  </r>
  <r>
    <x v="40"/>
    <d v="2020-11-03T00:00:00"/>
    <n v="14118"/>
    <s v="ATO-MP"/>
    <s v="ALGV Com. Eletr. e Serv. ADm. Ltda - ME"/>
    <s v="NE.03987868 - contratação de serviço de mudança por dispensa de licitação - RC 359092 - DC 169609."/>
    <s v="Sim"/>
    <n v="3699.99"/>
    <m/>
    <n v="3699.99"/>
    <n v="0"/>
    <n v="11"/>
    <x v="6"/>
  </r>
  <r>
    <x v="40"/>
    <d v="2020-11-06T00:00:00"/>
    <n v="14144"/>
    <s v="FNC"/>
    <s v="HORIBA INSTRUMENTS BRASIL LTDA"/>
    <s v="NE.04060180 - Serviço de manutenção espectrofluorímetro - DC 176001/2020 - Professor Chubaci Contrapartida GO 14145 e GC 3219"/>
    <s v="Sim"/>
    <n v="2700"/>
    <m/>
    <n v="2700"/>
    <n v="0"/>
    <n v="11"/>
    <x v="6"/>
  </r>
  <r>
    <x v="40"/>
    <d v="2020-11-06T00:00:00"/>
    <n v="14146"/>
    <s v="FNC"/>
    <s v="Edwards Vaccum"/>
    <s v="NE.04059972 / 04059980 - Serviço de manutenção de bomba de vácuo tipo scroll XDS35l com substituição dos acessórios de vedação e passagem de ar (bellows). - Prof. Chubaci - Troca de verba com RI - GO 14147 e GC 3220"/>
    <s v="Sim"/>
    <n v="17200"/>
    <m/>
    <n v="17200"/>
    <n v="0"/>
    <n v="11"/>
    <x v="6"/>
  </r>
  <r>
    <x v="40"/>
    <d v="2020-11-12T00:00:00"/>
    <n v="14148"/>
    <s v="ATO-MP"/>
    <s v="Eduardo Ureshino"/>
    <s v="Compra de plug 1/2&quot; e 3/4&quot; para uso geral, 02 disjuntores Steck 20A para ligação de ar condicionado 224A e 228B BJF e filtro de água AP 200 para Oficina Central R$ 195,70."/>
    <s v="Sim"/>
    <n v="195.7"/>
    <m/>
    <n v="195.7"/>
    <n v="0"/>
    <n v="11"/>
    <x v="6"/>
  </r>
  <r>
    <x v="40"/>
    <d v="2020-11-12T00:00:00"/>
    <n v="14149"/>
    <s v="ATO-MP"/>
    <s v="Alfredo Giorgio Scatena LTDA - ME"/>
    <s v="Conserto de 03 bombas de recalque da Ala I"/>
    <s v="Sim"/>
    <n v="2910"/>
    <m/>
    <n v="2910"/>
    <n v="0"/>
    <n v="11"/>
    <x v="6"/>
  </r>
  <r>
    <x v="40"/>
    <d v="2020-12-03T00:00:00"/>
    <n v="14193"/>
    <s v="ATO"/>
    <s v="Eduardo Ureshino"/>
    <s v="Compra de calhas, acessórios e lonas para reparo emergencial a ser utilizado na lajes em reforma do EP (R$ 1.093,20) Compra de lubrificante para fios, escova de aço e alicate corta chapa utilizado no telhado do AVC (R$ 95,77) Compra de chapa galvanizado para o telhado do AVC (R$ 80,00)"/>
    <s v="Sim"/>
    <n v="1268.97"/>
    <m/>
    <n v="1268.97"/>
    <n v="0"/>
    <n v="12"/>
    <x v="5"/>
  </r>
  <r>
    <x v="40"/>
    <d v="2020-12-03T00:00:00"/>
    <n v="14194"/>
    <s v="ATO"/>
    <s v="Eduardo Ureshino"/>
    <s v="Compra de parafusos para bucha 6mm e 8mm para ser utilizado na calhas da reforma de lajes do EP"/>
    <s v="Sim"/>
    <n v="143"/>
    <m/>
    <n v="143"/>
    <n v="0"/>
    <n v="12"/>
    <x v="5"/>
  </r>
  <r>
    <x v="40"/>
    <d v="2020-12-03T00:00:00"/>
    <n v="14196"/>
    <s v="ATO"/>
    <s v="Eduardo Ureshino"/>
    <s v="Compra de mais calhas e acessórios para a laje em reforma do EP"/>
    <s v="Sim"/>
    <n v="686.7"/>
    <m/>
    <n v="686.7"/>
    <n v="0"/>
    <n v="12"/>
    <x v="5"/>
  </r>
  <r>
    <x v="40"/>
    <d v="2020-12-04T00:00:00"/>
    <n v="14200"/>
    <s v="ATO-MP"/>
    <s v="AGS Comercio e Servs. Especializados EIRELI - EPP"/>
    <s v="NE.04440609 / 04440617 - Instalação e aquisição de divisória no Laboratório de Demonstrações - RC 387509 - DC 185850."/>
    <s v="Sim"/>
    <n v="2587.6799999999998"/>
    <m/>
    <n v="2587.6799999999998"/>
    <n v="0"/>
    <n v="12"/>
    <x v="5"/>
  </r>
  <r>
    <x v="40"/>
    <d v="2020-12-08T00:00:00"/>
    <n v="14203"/>
    <s v="ATO-MP"/>
    <s v="ALGV Com. Eletr. e Serv. ADm. Ltda - ME"/>
    <s v="NE.04461312 - serviços de mudanças - RC 374504 - DC 185370."/>
    <s v="Sim"/>
    <n v="3699.99"/>
    <m/>
    <n v="3699.99"/>
    <n v="0"/>
    <n v="12"/>
    <x v="5"/>
  </r>
  <r>
    <x v="40"/>
    <d v="2020-12-14T00:00:00"/>
    <n v="14215"/>
    <s v="ATO"/>
    <s v="Alexandre Burmas"/>
    <s v="Fornecimento e Instalação de porta com medidas de 0,90 metros de largura por 2.10 metros de altura, com fechadura externa e dobradiças para parede de Drywall do Laboratório de Demostração do Edifício Principal Ala Central do 1 ª pavimento."/>
    <s v="Sim"/>
    <n v="580"/>
    <m/>
    <n v="580"/>
    <n v="0"/>
    <n v="12"/>
    <x v="5"/>
  </r>
  <r>
    <x v="40"/>
    <d v="2020-12-17T00:00:00"/>
    <n v="14218"/>
    <s v="ATO"/>
    <s v="Eduardo Ureshino"/>
    <s v="Compra de lona plástica para cobrir os móveis e equipamento do Demostrações / Didático R$ 259,80 (dois rolos) Compra de caixa de passagem (24) e serra copo (1) para utilização na infraestrutura das câmeras instaladas (Oscar Sala / LINAC / AVC) R$ 345,86 Compra de filtro de água para o SAMPA (2), Mario Schenberg (1) e (1) para teste R$ 300,00"/>
    <s v="Sim"/>
    <n v="905.66"/>
    <m/>
    <n v="905.66"/>
    <n v="0"/>
    <n v="12"/>
    <x v="5"/>
  </r>
  <r>
    <x v="40"/>
    <d v="2020-12-21T00:00:00"/>
    <n v="14222"/>
    <s v="ATO"/>
    <s v="Eduardo Ureshino"/>
    <s v="Compra de material 01 assento sanitário (Bloco de Serviços PNE 2º andar), massa pronta pra chumbar telha do Oscar Sala (R$ 119,39) Compra de 01 lona 04 cintas de amarras e kit cintas para amarrar a lona (R$ 329,40)"/>
    <s v="Sim"/>
    <n v="448.79"/>
    <m/>
    <n v="448.79"/>
    <n v="0"/>
    <n v="12"/>
    <x v="5"/>
  </r>
  <r>
    <x v="40"/>
    <d v="2020-12-23T00:00:00"/>
    <n v="14229"/>
    <s v="ATO"/>
    <s v="Eduardo Ureshino"/>
    <s v="Instalação de arame farpado na criogenia, devido a tentativa de invasão."/>
    <s v="Sim"/>
    <n v="770"/>
    <m/>
    <n v="770"/>
    <n v="0"/>
    <n v="12"/>
    <x v="5"/>
  </r>
  <r>
    <x v="41"/>
    <d v="2020-01-15T00:00:00"/>
    <n v="13278"/>
    <s v="FAP"/>
    <s v="Antonio Marcos Batista"/>
    <s v="Auxilio a professor visitante pesquisador - ref. Janeiro a Julho/2020 (bolsa mensal R$12.912,64) - Remanejamento N° 2020 50003623."/>
    <s v="Sim"/>
    <n v="90388.479999999996"/>
    <m/>
    <n v="90388.479999999996"/>
    <n v="0"/>
    <n v="1"/>
    <x v="0"/>
  </r>
  <r>
    <x v="42"/>
    <d v="2020-03-09T00:00:00"/>
    <n v="13630"/>
    <s v="FEP"/>
    <s v="Crystal Viagens e Turismo Ltda"/>
    <s v="Pagamento de passagem aérea para o Professor Antonio Augusto Passos Videira para realização de seminários - Fatura 813"/>
    <s v="Sim"/>
    <n v="743.89"/>
    <m/>
    <n v="743.89"/>
    <n v="0"/>
    <n v="3"/>
    <x v="2"/>
  </r>
  <r>
    <x v="42"/>
    <d v="2020-07-14T00:00:00"/>
    <n v="13839"/>
    <s v="FEP"/>
    <s v="Monitores Bolsistas"/>
    <s v="Monitores Bolsistas - Reforço Empenho do Diretor - GC 3152"/>
    <s v="Sim"/>
    <n v="2400"/>
    <m/>
    <n v="2400"/>
    <n v="0"/>
    <n v="7"/>
    <x v="9"/>
  </r>
  <r>
    <x v="43"/>
    <d v="2020-01-27T00:00:00"/>
    <n v="13351"/>
    <s v="FAP"/>
    <s v="Fernando Goncalves Morais"/>
    <s v="Pgto Diária N° 201900160 - Destino: Manaus/AM-Brasil Convênio: 0 Saida Prevista: 08/12/2019 - 09:00 Término Prevista: 14/12/2019 - 15:00 Diárias Nacionais: Completas: 6 - Simples: 0 - Finalidade da Diária: Instalação de novos equipamentos e manutenção preventiva na estação remota de medidas atmosféricas do IFUSP na Amazônia."/>
    <s v="Sim"/>
    <n v="2387.6999999999998"/>
    <m/>
    <n v="2387.6999999999998"/>
    <n v="0"/>
    <n v="1"/>
    <x v="0"/>
  </r>
  <r>
    <x v="43"/>
    <d v="2020-03-20T00:00:00"/>
    <n v="13682"/>
    <s v="FAP"/>
    <s v="Fernando Goncalves Morais"/>
    <s v="Pgto Diária N° 202000030 - Destino: La Paz/-Bolívia Convênio: 0 Saida Prevista: 04/02/2020 - 00:01 Término Prevista: 08/02/2020 - 23:59 Diárias Internacionais: 5 - Finalidade da Diária Ir à estação Chacaltaya, Bolívia de 3 a 8 de fevereiro de 2020 para Calibrar o Instrumento do IFUSP, Aerosol Chemical Speciator Monitor (ACSM, Aerodyne Res. Inc.,). Complemento do valor nas GOs 13683 e 13684 - Valor total = R$ 6.223,88"/>
    <s v="Sim"/>
    <n v="5603.78"/>
    <m/>
    <n v="5603.78"/>
    <n v="0"/>
    <n v="3"/>
    <x v="2"/>
  </r>
  <r>
    <x v="44"/>
    <d v="2020-02-07T00:00:00"/>
    <n v="13431"/>
    <s v="DIR"/>
    <s v="SIBI"/>
    <s v="Devolução saldo remanescente Ref.: 2019040331000457 / DGPJ::* Gerência - referente ao Programa de Preservação de Materiais Bibliográficos da USP 2019. REMANEJAMENTO 50099868 / 2020"/>
    <s v="Sim"/>
    <n v="368"/>
    <m/>
    <n v="368"/>
    <n v="0"/>
    <n v="2"/>
    <x v="1"/>
  </r>
  <r>
    <x v="44"/>
    <d v="2020-02-21T00:00:00"/>
    <n v="13536"/>
    <s v="SBI"/>
    <s v="Sistema Integrado de Bibliotecas"/>
    <s v="Grupo 131 - Aquisição de Livros e Outros Materiais Não Periódicos - Remanejamento N° 2020 50141287 - Referente ao saldo remanescente do Programa de Aquisição de Livros 2019 - DEVOLUÇÃO DO SALDO - IF [Ticket#2020021831000537]"/>
    <s v="Sim"/>
    <n v="108.33"/>
    <m/>
    <n v="108.33"/>
    <n v="0"/>
    <n v="2"/>
    <x v="1"/>
  </r>
  <r>
    <x v="44"/>
    <d v="2020-03-10T00:00:00"/>
    <n v="13578"/>
    <s v="DIR-SBI"/>
    <s v="(ECT) Empresa Brasileira de Correios e Telégrafos"/>
    <s v="Envio de livro, Silva Clarence W de vibration damping control, and design, Unicamp Faculdade de tecnologia de Limeira Biblioteca FT/CTL. Rua Paschoal Marmo, 1888 - Caixa Postal 456 Jardim Nova Italia - Limeira -SP Cep: 13484-332 - (Nº.Objeto:OD667005981br)"/>
    <s v="Sim"/>
    <n v="14.08"/>
    <m/>
    <n v="14.08"/>
    <n v="0"/>
    <n v="3"/>
    <x v="2"/>
  </r>
  <r>
    <x v="44"/>
    <d v="2020-08-03T00:00:00"/>
    <n v="13889"/>
    <s v="DIR-SBI"/>
    <s v="WTEC Moveis e Eqtos. Tecnicos Ltda."/>
    <s v="NE.02751909 - Aquisição de 04 carrinhos para transporte de livros e acervo bibliográfico - RC 233897 - DC 99236."/>
    <s v="Sim"/>
    <n v="3932"/>
    <m/>
    <n v="3932"/>
    <n v="0"/>
    <n v="8"/>
    <x v="10"/>
  </r>
  <r>
    <x v="44"/>
    <d v="2020-08-03T00:00:00"/>
    <n v="13890"/>
    <s v="DIR-SBI"/>
    <s v="Encadernadora Pinheiro Ltda - EPP"/>
    <s v="NE.02752441 - Encadernação de material bibliográfico com Verba do Programa de Preservação e Conservação do Acervo 2020 - RC 242683 - DC 104850."/>
    <s v="Sim"/>
    <n v="6300"/>
    <m/>
    <n v="6300"/>
    <n v="0"/>
    <n v="8"/>
    <x v="10"/>
  </r>
  <r>
    <x v="44"/>
    <d v="2020-08-10T00:00:00"/>
    <n v="13902"/>
    <s v="DIR-SBI"/>
    <s v="Led Encadernadora Comércio e Serviços Ltda - ME"/>
    <s v="Aquisição Jaleco Tradicional para uso na Oficina de Conservação Grupo 173 - Preservação e Conservação de Materiais Bibliográficos 2020, referente sua Compra 104809/2020 - - Remanejamento 50298267 / 2020 - NE 2813009 / 2020"/>
    <s v="Sim"/>
    <n v="752"/>
    <m/>
    <n v="752"/>
    <n v="0"/>
    <n v="8"/>
    <x v="10"/>
  </r>
  <r>
    <x v="45"/>
    <d v="2020-11-30T00:00:00"/>
    <n v="14186"/>
    <s v="DIR"/>
    <s v="Net |enterprise Eletrica e Informática Ltda-me"/>
    <s v="Transformador Trifásico - Manutenção do transformador de meia tensão do edifício TOKAMAK - DC 183636/2020. Processo: 20.1.00328.43.1 - NE 04381351/2020."/>
    <s v="Sim"/>
    <n v="30900"/>
    <m/>
    <n v="30900"/>
    <n v="0"/>
    <n v="11"/>
    <x v="6"/>
  </r>
  <r>
    <x v="45"/>
    <d v="2020-12-02T00:00:00"/>
    <n v="14197"/>
    <s v="ATO"/>
    <s v="Superintendência do Espaço Físico"/>
    <s v="Remanejamento N° 2020 50435507 - Devolução de saldo não utilizado referente ao Remanejamento 50197489 / 2017 - REP(PLANO OBRAS 2017)IF - P/atender a cobertura do Edif. Alessandro Volta - Bloco A"/>
    <s v="Sim"/>
    <n v="26975.59"/>
    <m/>
    <n v="26975.59"/>
    <n v="0"/>
    <n v="12"/>
    <x v="5"/>
  </r>
  <r>
    <x v="45"/>
    <d v="2020-12-02T00:00:00"/>
    <n v="14198"/>
    <s v="ATO"/>
    <s v="Superintendência do Espaço Físico"/>
    <s v="Remanejamento N° 2020 50435523 - Referente ao saldo remanescente do Remanejamento 50428020 / 2020 - Apoio para conserto urgente de um transformador 13800x380 que alimenta o Prédio do Tokamak no Instituto de Física da USP"/>
    <s v="Sim"/>
    <n v="15700"/>
    <m/>
    <n v="15700"/>
    <n v="0"/>
    <n v="12"/>
    <x v="5"/>
  </r>
  <r>
    <x v="46"/>
    <d v="2020-01-24T00:00:00"/>
    <n v="13327"/>
    <s v="AAA-CPG-I"/>
    <s v="Crystal Viagens Turismo e Eventos Ltda - ME"/>
    <s v="Contrato de Agenciamento de Passagens Aéreas Nacionais (NEE 284491/2020 - R$ 1.194,32) e Internacionais (NEE 284602/2020 R$ 3.500,00) - Exercício 2020 (Período Janeiro a Julho). Em 12/02/2020 Nacionais (NEE 499420/2020 - R$ 13.652,91) Processo 19.1.755.43.5"/>
    <s v="Sim"/>
    <n v="18347.23"/>
    <m/>
    <n v="18347.23"/>
    <n v="0"/>
    <n v="1"/>
    <x v="0"/>
  </r>
  <r>
    <x v="46"/>
    <d v="2020-02-17T00:00:00"/>
    <n v="13500"/>
    <s v="AAA-CPG-I"/>
    <s v="Professor(a) Visitante - CPGI"/>
    <s v="Pagamento de banca a professores(as) visitantes, Maurício Urban Kleinke (UNICAMP) e Ivanildo Amaro de Araújo (UERJ). Participação na comissão julgadora de defesa de tese de doutorado do(a) aluno(a) Fernando Augusto Silva em 12/02/2020. CAPES/PROAP/2015 Notas de Empenho - 396087/2020 (R$ 320,00) 396133/2020 (R$ 320,00) - PROC. 19.1.1042.43.2"/>
    <s v="Sim"/>
    <n v="640"/>
    <m/>
    <n v="640"/>
    <n v="0"/>
    <n v="2"/>
    <x v="1"/>
  </r>
  <r>
    <x v="46"/>
    <d v="2020-02-17T00:00:00"/>
    <n v="13501"/>
    <s v="AAA-CPG-I"/>
    <s v="Professores(as) Visitantes Estrangeiros - CPGI"/>
    <s v="Pagamento de Auxílio Diário a professor(a) visitante estrangeiro, Agustín Adúriz-Bravo (Universidade de Buenos Aires) Argentina. Ministrar a disciplina &quot;ECF5801 - Fundamentos Epistemológicos do Ensino de Ciências&quot;, no período de 02 a 13/03/2020. CAPES/PROAP/2015 NE - 509515/2020 - PROC. 20.1.065.43.0"/>
    <s v="Sim"/>
    <n v="4509.4399999999996"/>
    <m/>
    <n v="4509.4399999999996"/>
    <n v="0"/>
    <n v="2"/>
    <x v="1"/>
  </r>
  <r>
    <x v="46"/>
    <d v="2020-03-06T00:00:00"/>
    <n v="13588"/>
    <s v="AAA-CPG-I"/>
    <s v="Professor(a) Visitante - CPGI"/>
    <s v="Pagamento de banca a professor(a) visitante, Renato Eugênio da Silva Diniz (UNESP- BOTUCATU). Participação na comissão julgadora de defesa de tese de doutorado do(a) aluno(a), Gabriel de Moura Silva em 12/03/2020. CAPES/PROAP/2015 NE - 847283/2020 - PROC. 19.1.1039.43.1"/>
    <s v="Sim"/>
    <n v="320"/>
    <m/>
    <n v="320"/>
    <n v="0"/>
    <n v="3"/>
    <x v="2"/>
  </r>
  <r>
    <x v="46"/>
    <d v="2020-03-06T00:00:00"/>
    <n v="13587"/>
    <s v="AAA-CPG-I"/>
    <s v="Professor(a) Visitante - CPGI"/>
    <s v="Pagamento de banca a professor(a) visitante, Jessica Norberto Rocha (CECIERJ). Participação na comissão julgadora de defesa da dissertação de mestrado do(a) aluno(a), Bianca Hipólito de Oliveira em 19/03/2020. CAPES/PROAP/2015 NE - 847267/2020 - PROC. 19.1.1032.43.7"/>
    <s v="Sim"/>
    <n v="320"/>
    <m/>
    <n v="320"/>
    <n v="0"/>
    <n v="3"/>
    <x v="2"/>
  </r>
  <r>
    <x v="46"/>
    <d v="2020-10-01T00:00:00"/>
    <n v="14019"/>
    <s v="AAA-CPG-I"/>
    <s v="FLT ASSESSORIA EM TURISMO LTDA"/>
    <s v="Contrato de passagem aérea"/>
    <s v="Sim"/>
    <n v="0"/>
    <m/>
    <n v="0"/>
    <n v="0"/>
    <n v="10"/>
    <x v="11"/>
  </r>
  <r>
    <x v="46"/>
    <d v="2020-11-16T00:00:00"/>
    <n v="14163"/>
    <s v="AAA-CPG-I"/>
    <s v="Aluno(a) da CPGI"/>
    <s v="Auxílio Diário (Aluno), Matheus Marques Ribeiro. Participar do VII Seminário Ibero-americano CTS (0nline), a ser realizado de 19 a 21/11/2020 em Valência-Espanha. CAPES/PROAP/2015 - SICONV 817757. Proc. 20.1.319.43.2"/>
    <s v="Sim"/>
    <n v="568.12"/>
    <m/>
    <n v="568.12"/>
    <n v="0"/>
    <n v="11"/>
    <x v="6"/>
  </r>
  <r>
    <x v="47"/>
    <d v="2020-02-03T00:00:00"/>
    <n v="13389"/>
    <s v="FMT"/>
    <s v="Compacta Comércio e Serviços Ltda."/>
    <s v="NEE 00355615/2020 - Compra de microcomputador (01 unidade) - Ata de Registro de Preços 2019/248040 - RC 38733/2020 - DC 12378/2020 - Reserva 353914/2020 - Proc. 20.1.24.43.2"/>
    <s v="Sim"/>
    <n v="4940"/>
    <m/>
    <n v="4940"/>
    <n v="0"/>
    <n v="2"/>
    <x v="1"/>
  </r>
  <r>
    <x v="48"/>
    <d v="2020-02-05T00:00:00"/>
    <n v="13413"/>
    <s v="FMT"/>
    <s v="Sistécnica Com Imp e Exp Equip Suprimentos Informá"/>
    <s v="Câmara digital de ação, portátil, para cobertura de vídeos e fotoesféricos em 360 graus - Grupo Orçamentário 057 - Projetos Especiais - Projeto MARIIAS: Edital 8 - Empreendedorismo Social / PRCEU-USP - NE 055234/2020 - Processo: 282320"/>
    <s v="Sim"/>
    <n v="2250.27"/>
    <m/>
    <n v="2250.27"/>
    <n v="0"/>
    <n v="2"/>
    <x v="1"/>
  </r>
  <r>
    <x v="48"/>
    <d v="2020-02-05T00:00:00"/>
    <n v="13415"/>
    <s v="FMT"/>
    <s v="Monitores Bolsistas"/>
    <s v="Monitores Bolsistas do projeto de iniciação cientifica - NE 400211/2020 - Grupo 057 Projetos Especiais"/>
    <s v="Sim"/>
    <n v="2640"/>
    <m/>
    <n v="2640"/>
    <n v="0"/>
    <n v="2"/>
    <x v="1"/>
  </r>
  <r>
    <x v="48"/>
    <d v="2020-02-28T00:00:00"/>
    <n v="13546"/>
    <s v="FMT"/>
    <s v="Monitores Bolsistas"/>
    <s v="Reforço da NE 400211/2020 - Monitores Bolsistas do projeto de iniciação cientifica - Grupo 057 Projetos Especiais - Referente de Fevereiro a Abril 2020."/>
    <s v="Sim"/>
    <n v="1440"/>
    <m/>
    <n v="1440"/>
    <n v="0"/>
    <n v="2"/>
    <x v="1"/>
  </r>
  <r>
    <x v="48"/>
    <d v="2020-03-02T00:00:00"/>
    <n v="13552"/>
    <s v="FMT"/>
    <s v="Transposição interna"/>
    <s v="REMANEJAMENTO 50155067 / 2020 - Ressarcimento de grupo orçamentário, em razão de pagamento de três bolsas de monitoria que atuaram no projeto do edital de &quot;Apoio a Projetos que Façam Uso de Sistemas Digitais Inteligentes&quot; (fale conosco 197108). Grupo 43.057 - dentro deste projeto 01/07/2049 a 30/04/2020. Devido a Devolução da Economia Orçamentária ter ocorrido no dia 30/01/2020, não foi possível pagar com o recurso recebido 3 monitores do projeto que trabalharam no mês de Janeiro de 2020, por este motivo o Diretor pagou com recursos do Orçamento do Grupo Básico 43.000 essa despesa. GC 3110"/>
    <s v="Sim"/>
    <n v="1200"/>
    <m/>
    <n v="1200"/>
    <n v="0"/>
    <n v="3"/>
    <x v="2"/>
  </r>
  <r>
    <x v="48"/>
    <d v="2020-03-23T00:00:00"/>
    <n v="13689"/>
    <s v="FMT"/>
    <s v="Eco Comercial e Informática EIRELI"/>
    <s v="ANULADO - NE.01151584 - Ata Registro de Preço - compra de disco rígido externo - RC 143162 - DC 54690."/>
    <s v="Sim"/>
    <n v="0"/>
    <m/>
    <n v="0"/>
    <n v="0"/>
    <n v="3"/>
    <x v="2"/>
  </r>
  <r>
    <x v="48"/>
    <d v="2020-04-03T00:00:00"/>
    <n v="13702"/>
    <s v="FMT"/>
    <s v="RONALDO ELETRO EIRELI"/>
    <s v="Compra de 02 (dois) aparelhos celulares que serão utlizados nas oficinas do Projeto: MARIIAS Grupo 057 - Projetos Especiais: transformando realidades através de tecnologias imersivas em educação (Edital: 8 - Empreendedorismo Social / PRCEU-USP) Número do remanejamento: 50346747 - 165972/2020"/>
    <s v="Sim"/>
    <n v="1960"/>
    <m/>
    <n v="1960"/>
    <n v="0"/>
    <n v="4"/>
    <x v="7"/>
  </r>
  <r>
    <x v="48"/>
    <d v="2020-06-16T00:00:00"/>
    <n v="13802"/>
    <s v="FMT"/>
    <s v="Monitores Bolsistas"/>
    <s v="NE 2150522/2020 - Monitores bolsistas ref. Projeto de iniciação cientifica Prof. Caetano Rodrigues Miranda - Grupo:057 - Projetos Especiais"/>
    <s v="Sim"/>
    <n v="3000"/>
    <m/>
    <n v="3000"/>
    <n v="0"/>
    <n v="6"/>
    <x v="3"/>
  </r>
  <r>
    <x v="48"/>
    <d v="2020-07-30T00:00:00"/>
    <n v="13884"/>
    <s v="FMT"/>
    <s v="Queller Informática &amp; Comércio LTDA - ME"/>
    <s v="NE 2736373/2020 - Aquisição de DISCO RIGIDO PADRAO USB; EXTERNO PORTATIL DE 2,5 POL; 2 TB; 5400 RPM – Projeto: Edital de Apoio a Projetos que façam Uso de Sistemas Digitais Inteligentes - Portaria PRP No 668/2018. Processo No 18.1.1214.43.7 Remanejamento: 50287104/2019 - Grupo 057 - Processo: 20.1.00220.43.6"/>
    <s v="Sim"/>
    <n v="1170"/>
    <m/>
    <n v="1170"/>
    <n v="0"/>
    <n v="7"/>
    <x v="9"/>
  </r>
  <r>
    <x v="49"/>
    <d v="2020-01-15T00:00:00"/>
    <n v="13273"/>
    <s v="ATA-VEICULO"/>
    <s v="Link Card Administradora de Benefícios EIRELI -EPP"/>
    <s v="NE.00175374 - &quot;Contrato de Gerenciamento de Abastecimento de Combustíveis - Exercício 2020&quot;."/>
    <s v="Sim"/>
    <n v="3630.94"/>
    <m/>
    <n v="3630.94"/>
    <n v="0"/>
    <n v="1"/>
    <x v="0"/>
  </r>
  <r>
    <x v="49"/>
    <d v="2020-01-17T00:00:00"/>
    <n v="13291"/>
    <s v="ATA"/>
    <s v="I9 Solutions - Soluções Com. e Gestão Transp. Ltda"/>
    <s v="NE.00136255 - &quot;Serviço de Intermediação e Agenciamento de Transporte de Passageiro - Exercício 2020&quot; - Intramunicipais."/>
    <s v="Sim"/>
    <n v="12083.33"/>
    <m/>
    <n v="12083.33"/>
    <n v="0"/>
    <n v="1"/>
    <x v="0"/>
  </r>
  <r>
    <x v="49"/>
    <d v="2020-01-17T00:00:00"/>
    <n v="13292"/>
    <s v="ATA"/>
    <s v="I9 Solutions - Soluções Com. e Gestão Transp. Ltda"/>
    <s v="NE.00136263 - &quot;Serviço de Intermediação e Agenciamento de Transporte de Passageiro - Exercício 2020&quot; - Intermunicipais."/>
    <s v="Sim"/>
    <n v="1560"/>
    <m/>
    <n v="1560"/>
    <n v="0"/>
    <n v="1"/>
    <x v="0"/>
  </r>
  <r>
    <x v="49"/>
    <d v="2020-10-14T00:00:00"/>
    <n v="14062"/>
    <s v="ATA-VEICULO"/>
    <s v="I9 SOLUTIONS – SOLUÇÕES COMERCIAIS E GESTÃO DE TRA"/>
    <s v="“Serviços de intermediação e agenciamento de transporte individual remunerado de passageiros, via aplicativo – Aditamento – Exercício 2020”"/>
    <s v="Sim"/>
    <n v="1821.67"/>
    <m/>
    <n v="1821.67"/>
    <n v="0"/>
    <n v="10"/>
    <x v="11"/>
  </r>
  <r>
    <x v="50"/>
    <d v="2020-01-14T00:00:00"/>
    <n v="13263"/>
    <s v="ATA"/>
    <s v="Pluri Serviços Ltda."/>
    <s v="NE.00080640 - Contrato de Serviços de Limpeza, Asseio e Conservação Predial - Exercício 2020 - Contrato n.o 13/2017 - RUSP."/>
    <s v="Sim"/>
    <n v="871172.88"/>
    <m/>
    <n v="871172.88"/>
    <n v="0"/>
    <n v="1"/>
    <x v="0"/>
  </r>
  <r>
    <x v="50"/>
    <d v="2020-01-15T00:00:00"/>
    <n v="13276"/>
    <s v="ATA"/>
    <s v="Albatroz Segurança e Vigilância ltda"/>
    <s v="Referente contratação de Serviços de Vigilância / Segurança Patrimonial e Operador de Monitoramento IF - Processo: 20.1.11.43.8 - Reserva 97500/2020 - DC Reitoria 290705/2019 - NE 438766/2020"/>
    <s v="Sim"/>
    <n v="517092.03"/>
    <m/>
    <n v="517092.03"/>
    <n v="0"/>
    <n v="1"/>
    <x v="0"/>
  </r>
  <r>
    <x v="50"/>
    <d v="2020-01-15T00:00:00"/>
    <n v="13274"/>
    <s v="ATA"/>
    <s v="Albatroz Segurança e Vigilância Ltda."/>
    <s v="NE.00097381 - &quot;Contrato de Serviços de Vigilância e Segurança Patrimonial - Exercício 2020&quot;."/>
    <s v="Sim"/>
    <n v="358399.44"/>
    <m/>
    <n v="358399.44"/>
    <n v="0"/>
    <n v="1"/>
    <x v="0"/>
  </r>
  <r>
    <x v="50"/>
    <d v="2020-04-01T00:00:00"/>
    <n v="13700"/>
    <s v="ATA"/>
    <s v="Pluri Serviços Ltda"/>
    <s v="Reajuste Contratual (Referência: Janeiro/2020)."/>
    <s v="Sim"/>
    <n v="36471"/>
    <m/>
    <n v="36471"/>
    <n v="0"/>
    <n v="4"/>
    <x v="7"/>
  </r>
  <r>
    <x v="50"/>
    <d v="2020-04-02T00:00:00"/>
    <n v="13701"/>
    <s v="ATA"/>
    <s v="Albatroz Segurança e Vigilância ltda"/>
    <s v="NE.01243071 - Reforço da NE.00097381 - Contrato de serviços de vigilância."/>
    <s v="Sim"/>
    <n v="14656.04"/>
    <m/>
    <n v="14656.04"/>
    <n v="0"/>
    <n v="4"/>
    <x v="7"/>
  </r>
  <r>
    <x v="50"/>
    <d v="2020-05-26T00:00:00"/>
    <n v="13774"/>
    <s v="ATA-SV"/>
    <s v="Albatroz Segurança e Vigilância"/>
    <s v="NE.01957686 - reforço da NE.000438766 - contrato de serviços de vigilância."/>
    <s v="Sim"/>
    <n v="21148.14"/>
    <m/>
    <n v="21148.14"/>
    <n v="0"/>
    <n v="5"/>
    <x v="8"/>
  </r>
  <r>
    <x v="50"/>
    <d v="2020-10-26T00:00:00"/>
    <n v="14104"/>
    <s v="ATA"/>
    <s v="Pluri Serviços Ltda"/>
    <s v="REFORÇADO por força do 14º Termo de Aditamento, que tem por objeto o ACRÉSCIMO/RETOMADA dos serviços suprimidos/reclassificados por força da Portaria GR nº 7639 a partir de 01/11/2020:"/>
    <s v="Sim"/>
    <n v="33447.22"/>
    <m/>
    <n v="33447.22"/>
    <n v="0"/>
    <n v="10"/>
    <x v="11"/>
  </r>
  <r>
    <x v="51"/>
    <d v="2020-01-24T00:00:00"/>
    <n v="13332"/>
    <s v="FAP"/>
    <s v="Transposição interna"/>
    <s v="Transferido do Convênio Santander - Convênio Vencido - GC 3037"/>
    <s v="Sim"/>
    <n v="2568.6"/>
    <m/>
    <n v="2568.6"/>
    <n v="0"/>
    <n v="1"/>
    <x v="0"/>
  </r>
  <r>
    <x v="52"/>
    <m/>
    <n v="13996"/>
    <s v="FGE"/>
    <s v="Mikiya Muramatsu"/>
    <s v="Aquisição de cartucho de Toner, para uso imediato em impressoras, junto ao Depto. de Física Geral do IFUSP."/>
    <s v="Sim"/>
    <n v="139.9"/>
    <m/>
    <n v="139.9"/>
    <n v="0"/>
    <n v="1"/>
    <x v="0"/>
  </r>
  <r>
    <x v="52"/>
    <m/>
    <n v="14075"/>
    <s v="FGE"/>
    <s v="Mikiya Muramatsu"/>
    <s v="Aquisição de arruelas e lixas, para montagem de experimentos no programa (Ensino de Ciências) do depto. de Física Geral do IF."/>
    <s v="Sim"/>
    <n v="17"/>
    <m/>
    <n v="17"/>
    <n v="0"/>
    <n v="1"/>
    <x v="0"/>
  </r>
  <r>
    <x v="53"/>
    <d v="2020-01-24T00:00:00"/>
    <n v="13335"/>
    <s v="FAP"/>
    <s v="Transposição interna"/>
    <s v="Transferido para RI - Convênio Vencido - GC 3038"/>
    <s v="Sim"/>
    <n v="6000"/>
    <m/>
    <n v="6000"/>
    <n v="0"/>
    <n v="1"/>
    <x v="0"/>
  </r>
  <r>
    <x v="54"/>
    <d v="2020-01-30T00:00:00"/>
    <n v="13380"/>
    <s v="DIR"/>
    <s v="Sabor da Vitória Com. Ind. de Alimentos e Eventos"/>
    <s v="Grupo 404 - Projetos Especiais - Grad - NE 00341347/2020 - Ata de Registro de Preços - Serviços de Buffet durante o curso de verão 2020. Período de 10 a 14/02/2020. RC 13579/2020 - DC 12238/2020 - Reserva 341126/2020. Proc. 2020.1.30.43.2"/>
    <s v="Sim"/>
    <n v="9900"/>
    <m/>
    <n v="9900"/>
    <n v="0"/>
    <n v="1"/>
    <x v="0"/>
  </r>
  <r>
    <x v="54"/>
    <d v="2020-02-03T00:00:00"/>
    <n v="13392"/>
    <s v="DIR-CCEX"/>
    <s v="Alessandra Mouta de Oliveira"/>
    <s v="Atividades do Curso de Verão - CPq-IF - 10/02/2020 a 14/02/2020."/>
    <s v="Sim"/>
    <n v="400"/>
    <m/>
    <n v="400"/>
    <n v="0"/>
    <n v="2"/>
    <x v="1"/>
  </r>
  <r>
    <x v="54"/>
    <d v="2020-02-03T00:00:00"/>
    <n v="13393"/>
    <s v="DIR-CCEX"/>
    <s v="Lucas Gualberto Pereira"/>
    <s v="Atividades do Curso de Verão - CPq-IF - 10/02/2020 a 14/02/2020."/>
    <s v="Sim"/>
    <n v="400"/>
    <m/>
    <n v="400"/>
    <n v="0"/>
    <n v="2"/>
    <x v="1"/>
  </r>
  <r>
    <x v="54"/>
    <d v="2020-02-03T00:00:00"/>
    <n v="13394"/>
    <s v="DIR-CCEX"/>
    <s v="Maria Monalisa de melo Paulino"/>
    <s v="Atividades do Curso de Verão - CPq-IF - 10/02/2020 a 14/02/2020."/>
    <s v="Sim"/>
    <n v="400"/>
    <m/>
    <n v="400"/>
    <n v="0"/>
    <n v="2"/>
    <x v="1"/>
  </r>
  <r>
    <x v="54"/>
    <d v="2020-02-03T00:00:00"/>
    <n v="13395"/>
    <s v="DIR-CCEX"/>
    <s v="Walter Mendes Leopoldo"/>
    <s v="Atividades do Curso de Verão - CPq-IF - 10/02/2020 a 14/02/2020."/>
    <s v="Sim"/>
    <n v="500"/>
    <m/>
    <n v="500"/>
    <n v="0"/>
    <n v="2"/>
    <x v="1"/>
  </r>
  <r>
    <x v="54"/>
    <d v="2020-02-13T00:00:00"/>
    <n v="13491"/>
    <s v="DIR"/>
    <s v="Superintendência de Assistência Social"/>
    <s v="Grupo: 404 - Projetos Especiais - Grad - Referente a 740 tickets categoria Especial, retirados junto a Seção de Tesouraria da SAS, no dia 30/01/2020 (fale conosco 196279) - REMANEJAMENTO 50113445 / 2020."/>
    <s v="Sim"/>
    <n v="2960"/>
    <m/>
    <n v="2960"/>
    <n v="0"/>
    <n v="2"/>
    <x v="1"/>
  </r>
  <r>
    <x v="54"/>
    <d v="2020-02-13T00:00:00"/>
    <n v="13492"/>
    <s v="DIR"/>
    <s v="Superintendência de Assistência Social"/>
    <s v="Grupo 057 - Projetos Especiais - Referente a 740 tickets categoria Especial, retirados junto a Seção de Tesouraria da SAS, no dia 30/01/2020 (fale conosco 196279). REMANEJAMENTO 50113429 / 2020"/>
    <s v="Sim"/>
    <n v="4440"/>
    <m/>
    <n v="4440"/>
    <n v="0"/>
    <n v="2"/>
    <x v="1"/>
  </r>
  <r>
    <x v="54"/>
    <d v="2020-03-11T00:00:00"/>
    <n v="13638"/>
    <s v="DIR-CCEX"/>
    <s v="CEPE-USP"/>
    <s v="Grupo 57 - Projetos Especiais - Referente ao alojamento utilizado durante o Curso de Verão 2020 - Remanejamento 2020 50179900"/>
    <s v="Sim"/>
    <n v="5000"/>
    <m/>
    <n v="5000"/>
    <n v="0"/>
    <n v="3"/>
    <x v="2"/>
  </r>
  <r>
    <x v="54"/>
    <d v="2020-03-12T00:00:00"/>
    <n v="13643"/>
    <s v="DIR"/>
    <s v="Pró Reitoria de Pesquisa"/>
    <s v="Devolução do saldo remanescente referente ao Remanejamento 2020 50071467. Grupo 057"/>
    <s v="Sim"/>
    <n v="46"/>
    <m/>
    <n v="46"/>
    <n v="0"/>
    <n v="3"/>
    <x v="2"/>
  </r>
  <r>
    <x v="54"/>
    <d v="2020-03-12T00:00:00"/>
    <n v="13640"/>
    <s v="DIR-CCEX"/>
    <s v="CEPE-USP"/>
    <s v="REMANEJAMENTO 50180100 / 2020 - Grupo 57 - Projetos Especiais - Referente ao alojamento utilizado durante o período do Curso de Verão 2020 (fale conosco 197664)"/>
    <s v="Sim"/>
    <n v="4954"/>
    <m/>
    <n v="4954"/>
    <n v="0"/>
    <n v="3"/>
    <x v="2"/>
  </r>
  <r>
    <x v="55"/>
    <d v="2020-02-17T00:00:00"/>
    <n v="13482"/>
    <s v="DIR-CCEX"/>
    <s v="Andréa Schlegel"/>
    <s v="Compra de caixas de arquivo morto para CCEx do IFUSP."/>
    <s v="Sim"/>
    <n v="111.18"/>
    <m/>
    <n v="111.18"/>
    <n v="0"/>
    <n v="2"/>
    <x v="1"/>
  </r>
  <r>
    <x v="56"/>
    <d v="2020-02-21T00:00:00"/>
    <n v="13525"/>
    <s v="FMT"/>
    <s v="Pró - Reitoria de Pesquisa"/>
    <s v="Grupo 057 - Projetos Especiais - Devolução referente ao saldo remanescente do remanejamento 2018 50580020 - referente ao programa de apoio aos novos docentes da USP - Edital 2018 - Remanejamento N° 2020 50140027."/>
    <s v="Sim"/>
    <n v="329.44"/>
    <m/>
    <n v="329.44"/>
    <n v="0"/>
    <n v="2"/>
    <x v="1"/>
  </r>
  <r>
    <x v="57"/>
    <d v="2020-01-24T00:00:00"/>
    <n v="13330"/>
    <s v="DIR"/>
    <s v="Santander"/>
    <s v="Convênio vencido"/>
    <s v="Sim"/>
    <n v="595.51"/>
    <m/>
    <n v="595.51"/>
    <n v="0"/>
    <n v="1"/>
    <x v="0"/>
  </r>
  <r>
    <x v="58"/>
    <d v="2020-03-18T00:00:00"/>
    <n v="13663"/>
    <s v="FMT"/>
    <s v="Sigma-Aldrich Brasil Ltda"/>
    <s v="É necessário esse componente químico para experimentos de nano partículas"/>
    <s v="Sim"/>
    <n v="385"/>
    <m/>
    <n v="385"/>
    <n v="0"/>
    <n v="3"/>
    <x v="2"/>
  </r>
  <r>
    <x v="59"/>
    <d v="2020-01-24T00:00:00"/>
    <n v="13328"/>
    <s v="ATA"/>
    <s v="Transposição interna"/>
    <s v="Saldo remanescente 2019 - Prof. Chubaci - GC 3030"/>
    <s v="Sim"/>
    <n v="21200"/>
    <m/>
    <n v="21200"/>
    <n v="0"/>
    <n v="1"/>
    <x v="0"/>
  </r>
  <r>
    <x v="60"/>
    <d v="2020-01-24T00:00:00"/>
    <n v="13329"/>
    <s v="FMT"/>
    <s v="Transposição interna"/>
    <s v="Transferido para RI - Convênio Vencido - GG 3035"/>
    <s v="Sim"/>
    <n v="1572.46"/>
    <m/>
    <n v="1572.46"/>
    <n v="0"/>
    <n v="1"/>
    <x v="0"/>
  </r>
  <r>
    <x v="61"/>
    <d v="2020-03-19T00:00:00"/>
    <n v="13673"/>
    <s v="DIR-CCIF"/>
    <s v="Faculdade de Direito"/>
    <s v="Devolução do Remanejamento N° 202050179500, Aquisição de Equipamentos (Computador Mini) - Ata de Registro de Preço n.41/2019. A empresa informou que devido a alta do dólar, os valores sofreram reajustes e que não mais possível fornecer o produto. Remanejamento N° 2020 50196243."/>
    <s v="Sim"/>
    <n v="158080"/>
    <m/>
    <n v="158080"/>
    <n v="0"/>
    <n v="3"/>
    <x v="2"/>
  </r>
  <r>
    <x v="61"/>
    <d v="2020-09-09T00:00:00"/>
    <n v="13966"/>
    <s v="ATF-COMPRAS"/>
    <s v="Aparecida Candida Souza Barro ME"/>
    <s v="NE.03245918 - COVID-19: Aquisição de pedestais para isolamento interno predial Rem. IAG - 50319906 / Rem. GEO - 50319884 / Rem. Poli - 50320602 - RC 290467 - DC 129151."/>
    <s v="Sim"/>
    <n v="765"/>
    <m/>
    <n v="765"/>
    <n v="0"/>
    <n v="9"/>
    <x v="4"/>
  </r>
  <r>
    <x v="62"/>
    <d v="2020-02-03T00:00:00"/>
    <n v="13386"/>
    <s v="DIR-CCIF"/>
    <s v="Pró Reitoria de Pesquisa"/>
    <s v="LVD Soluções em Informática Eireli - ME - NEE - 00357324 e 00357332/2020 - Compra de pendrives - Ata de Registro de Preços 2019/175280 - RC 36650/2020 - DC 11690/2020 - Reserva 356913/2020 - Proc. 19.1.940.43.7 (Remanej. PRP 50041568/2020)"/>
    <s v="Sim"/>
    <n v="147"/>
    <m/>
    <n v="147"/>
    <n v="0"/>
    <n v="2"/>
    <x v="1"/>
  </r>
  <r>
    <x v="62"/>
    <d v="2020-02-03T00:00:00"/>
    <n v="13387"/>
    <s v="DIR-CCIF"/>
    <s v="Pró - Reitoria de Pesquisa"/>
    <s v="Eco Comercial e Informática Eireli - NEE 00357782/2020 - Compra de HD Externo (02 unidades) - Ata de Registro de Preços 2019/280696 - RC 36617/2020 - DC 11800/2020 - Reserva 357774/2020 - Proc. 20.1.29.43.4 (Remanej. PRP 50041444/2020)"/>
    <s v="Sim"/>
    <n v="940"/>
    <m/>
    <n v="940"/>
    <n v="0"/>
    <n v="2"/>
    <x v="1"/>
  </r>
  <r>
    <x v="62"/>
    <d v="2020-02-03T00:00:00"/>
    <n v="13388"/>
    <s v="DIR-CCIF"/>
    <s v="Instituto Oceanográfico"/>
    <s v="Compacta Comércio e Serviços Ltda - NEE 00355160/2020 - Compra de microcomputadores (10 unidades) - Ata de Registro de Preços 2019/248040 - RC 28525/2020 - DC 8745/2020 - Reserva 350974/2020 - Proc. 20.1.24.43.2 (Remanej. PRP 50031503/2020)"/>
    <s v="Sim"/>
    <n v="43640"/>
    <m/>
    <n v="43640"/>
    <n v="0"/>
    <n v="2"/>
    <x v="1"/>
  </r>
  <r>
    <x v="62"/>
    <d v="2020-02-03T00:00:00"/>
    <n v="13397"/>
    <s v="DIR-CCIF"/>
    <s v="Pró Reitoria de Pesquisa"/>
    <s v="Torino Informática Ltda - NEE 00372153/2020 - Compra de notebooks - Ata de Registro de Preços 2019/202571 - RC 36595/2020 - DC 11738/2020 - Reserva 372137/2020 - Proc. 19.1.995.43.6 (Remanej. PRP 50041347/2020)"/>
    <s v="Sim"/>
    <n v="15840"/>
    <m/>
    <n v="15840"/>
    <n v="0"/>
    <n v="2"/>
    <x v="1"/>
  </r>
  <r>
    <x v="62"/>
    <d v="2020-02-06T00:00:00"/>
    <n v="13426"/>
    <s v="DIR-CCIF"/>
    <s v="Faculdade de Direito"/>
    <s v="Torino Informática Ltda - NEE 00404110/2020 - Compra de notebooks - Ata de Registro de Preços 2019/202571 - RC 60925/2020 - DC 183834/2020 - Reserva 404020/2020 - Proc. 19.1.995.43.6 (Remanej. FD 50087762/2020)"/>
    <s v="Sim"/>
    <n v="64000"/>
    <m/>
    <n v="64000"/>
    <n v="0"/>
    <n v="2"/>
    <x v="1"/>
  </r>
  <r>
    <x v="62"/>
    <d v="2020-02-18T00:00:00"/>
    <n v="13509"/>
    <s v="DIR-CCIF"/>
    <s v="Pró-Reitoria de Pós-Graduação"/>
    <s v="Torino Informática Ltda - NEE 00544523/2020 - Compra de notebook - Ata de Registro de Preços 2019/202571 - RC 83925/2020 - DC 27391/2020 - Reserva 544400/2020 - Proc. 19.1.995.43.6 (Remanej. PRÓ-PGRAD 50111183/2020)"/>
    <s v="Sim"/>
    <n v="6100"/>
    <m/>
    <n v="6100"/>
    <n v="0"/>
    <n v="2"/>
    <x v="1"/>
  </r>
  <r>
    <x v="62"/>
    <d v="2020-10-08T00:00:00"/>
    <n v="14034"/>
    <s v="DIR-CCIF"/>
    <s v="IAG"/>
    <s v="Telcabos Telecomunicacoes e Informatica Ltda NE.03604527 - Ata Registro de Preço - compra de patch cord, conectores RJ-45 e painel de guia - RC 326577 - DC 144673. Obs. O restante do valor esta na GO 14060"/>
    <s v="Sim"/>
    <n v="10809.9"/>
    <m/>
    <n v="10809.9"/>
    <n v="0"/>
    <n v="10"/>
    <x v="11"/>
  </r>
  <r>
    <x v="62"/>
    <d v="2020-10-09T00:00:00"/>
    <n v="14039"/>
    <s v="DIR"/>
    <s v="FFLCH"/>
    <s v="TELCABOS TELECOMUNICACOES E INFORMATICA LTDA - Aquisição material de insumo - DC/154059/2020"/>
    <s v="Sim"/>
    <n v="67473.83"/>
    <m/>
    <n v="67473.83"/>
    <n v="0"/>
    <n v="10"/>
    <x v="11"/>
  </r>
  <r>
    <x v="62"/>
    <d v="2020-10-13T00:00:00"/>
    <n v="14050"/>
    <s v="DIR-CCIF"/>
    <s v="IAG"/>
    <s v="Compacta Comércio e Serviços Ltda. - Aquisição Notebook - NOTA DE EMPENHO 3621421/2020 - Processo: 20.1.00292.43.7 - DIR R$ 43.290,00 - FMA R$ 4.990,00 - FPE 6.090,00, FAP R$ 11.150,00 - FGE R$ 6.090,00 - FNC R$ 10.120,00 - FMT 10.120,00 - IAG R$ 170.050,00"/>
    <s v="Sim"/>
    <n v="170050"/>
    <m/>
    <n v="170050"/>
    <n v="0"/>
    <n v="10"/>
    <x v="11"/>
  </r>
  <r>
    <x v="62"/>
    <d v="2020-10-14T00:00:00"/>
    <n v="14060"/>
    <s v="DIR-CCIF"/>
    <s v="Prefeitura do Campus Usp Fernando Costa"/>
    <s v="Telcabos Telecomunicacoes e Informatica Ltda NE.03604527 - Ata Registro de Preço - compra de patch cord, conectores RJ-45 e painel de guia - RC 326577 - DC 144673. Obs. O restante do valor esta na GO 14034"/>
    <s v="Sim"/>
    <n v="3888.8"/>
    <m/>
    <n v="3888.8"/>
    <n v="0"/>
    <n v="10"/>
    <x v="11"/>
  </r>
  <r>
    <x v="62"/>
    <d v="2020-10-16T00:00:00"/>
    <n v="14078"/>
    <s v="DIR-CCIF"/>
    <s v="Compacta Comércio e Serviços Ltda"/>
    <s v="Aquisição de notebooks NE 03722309/2020 - Processo: 20.1.00292.43.7"/>
    <s v="Sim"/>
    <n v="10120"/>
    <m/>
    <n v="10120"/>
    <n v="0"/>
    <n v="10"/>
    <x v="11"/>
  </r>
  <r>
    <x v="63"/>
    <d v="2020-02-05T00:00:00"/>
    <n v="13417"/>
    <s v="FNC"/>
    <s v="Monitores Bolsistas"/>
    <s v="Monitores Bolsistas do projeto de iniciação cientifica - NE 400173/2020 - Grupo 057 Projetos Especiais - Processo: 19.1.730.43.2"/>
    <s v="Sim"/>
    <n v="8975.25"/>
    <m/>
    <n v="8975.25"/>
    <n v="0"/>
    <n v="2"/>
    <x v="1"/>
  </r>
  <r>
    <x v="63"/>
    <d v="2020-03-05T00:00:00"/>
    <n v="13572"/>
    <s v="FNC"/>
    <s v="Transposição interna"/>
    <s v="REMANEJAMENTO 50166280 / 2020 - Grupo 57 - Projetos Especiais - Ressarcimento de grupo orçamentário, em virtude de pagamento de bolsas do edital &quot;Apoio a Projetos que Façam Uso de Sistemas Digitais Inteligentes&quot; (fale conosco 197309). Devido a Devolução da Economia Orçamentária ter ocorrido no dia 30/01/2020, não foi possível pagar com o recurso recebido 2 monitores do projeto que trabalharam no mês de Janeiro de 2020, por este motivo o Diretor pagou com recursos do Orçamento do Grupo Básico 43.000 essa despesa. Contrapartida GC 3118"/>
    <s v="Sim"/>
    <n v="880"/>
    <m/>
    <n v="880"/>
    <n v="0"/>
    <n v="3"/>
    <x v="2"/>
  </r>
  <r>
    <x v="64"/>
    <d v="2020-01-24T00:00:00"/>
    <n v="13334"/>
    <s v="FMA"/>
    <s v="Santander"/>
    <s v="Convênio Vencido"/>
    <s v="Sim"/>
    <n v="10.31"/>
    <m/>
    <n v="10.31"/>
    <n v="0"/>
    <n v="1"/>
    <x v="0"/>
  </r>
  <r>
    <x v="65"/>
    <d v="2020-01-24T00:00:00"/>
    <n v="13333"/>
    <s v="FNC"/>
    <s v="Santander"/>
    <s v="Convênio Vencido"/>
    <s v="Sim"/>
    <n v="423.94"/>
    <m/>
    <n v="423.94"/>
    <n v="0"/>
    <n v="1"/>
    <x v="0"/>
  </r>
  <r>
    <x v="66"/>
    <m/>
    <n v="13383"/>
    <s v="FNC"/>
    <s v="Labsynth Produtos para Laboratórios Ltda"/>
    <s v="Aquisição de produtos químicos diversos (Acetato de Amila, Acetona e Persulfato de sódio) esses produtos serão utilizados no Lab. de Eletrônica do HEPIC."/>
    <s v="Sim"/>
    <n v="265.52999999999997"/>
    <m/>
    <n v="265.52999999999997"/>
    <n v="0"/>
    <n v="1"/>
    <x v="0"/>
  </r>
  <r>
    <x v="66"/>
    <d v="2020-01-08T00:00:00"/>
    <n v="13249"/>
    <s v="FNC"/>
    <s v="Mult Comercial Ltda"/>
    <s v="Aquisição de componentes eletrônicos a serem utilizados no Lab. Eletrônica do HEPIC do FNC."/>
    <s v="Sim"/>
    <n v="200"/>
    <m/>
    <n v="200"/>
    <n v="0"/>
    <n v="1"/>
    <x v="0"/>
  </r>
  <r>
    <x v="66"/>
    <d v="2020-02-14T00:00:00"/>
    <n v="13391"/>
    <s v="FNC"/>
    <s v="Leo Madeiras, Máquinas e Ferragens S/A"/>
    <s v="Aquisição de uma chapa MDF com vários cortes a serem utilizadas no Lab. Eletrônica do HEPIC."/>
    <s v="Sim"/>
    <n v="334.18"/>
    <m/>
    <n v="334.18"/>
    <n v="0"/>
    <n v="2"/>
    <x v="1"/>
  </r>
  <r>
    <x v="66"/>
    <d v="2020-02-15T00:00:00"/>
    <n v="13496"/>
    <s v="FNC"/>
    <s v="Baron Metal Aços e Metais Ltda"/>
    <s v="Aquisição de uma chapa de alumínio a ser utilizada no Lab.Eletrônica do HEPIC."/>
    <s v="Sim"/>
    <n v="750"/>
    <m/>
    <n v="750"/>
    <n v="0"/>
    <n v="2"/>
    <x v="1"/>
  </r>
  <r>
    <x v="66"/>
    <d v="2020-02-21T00:00:00"/>
    <n v="13535"/>
    <s v="FNC"/>
    <s v="Letícia Lanza de Oliveira"/>
    <s v="Ajuda de custo colaborador eventual - Processo: 20.1.23.43.6Projeto - Atividades de Divulgação HEPIC 2020 - Prof Marcelo G. Munhoz - Dpto FNC"/>
    <s v="Sim"/>
    <n v="800"/>
    <m/>
    <n v="800"/>
    <n v="0"/>
    <n v="2"/>
    <x v="1"/>
  </r>
  <r>
    <x v="66"/>
    <d v="2020-06-24T00:00:00"/>
    <n v="13814"/>
    <s v="FNC"/>
    <s v="Queller Informática &amp; Comércio Ltda"/>
    <s v="Aquisição, em caráter emergencial, de disco de estado sólido e adaptadores para uso imediato em computadores, junto ao Lab. Hepic do depto. de Física Nuclear do IF."/>
    <s v="Sim"/>
    <n v="1120"/>
    <m/>
    <n v="1120"/>
    <n v="0"/>
    <n v="6"/>
    <x v="3"/>
  </r>
  <r>
    <x v="66"/>
    <d v="2020-07-17T00:00:00"/>
    <n v="13848"/>
    <s v="FNC"/>
    <s v="Transposição interna"/>
    <s v="Taxa administrativa Diretoria referente Venda de 940 Sampa V4 - Chips para Oricas Import and Export (Instituto of Modems of Physics - Chinese Academy of Scienses) - Recibo 41/2020 e Recolhimento 2543672 - GC 3154"/>
    <s v="Sim"/>
    <n v="8775.9599999999991"/>
    <m/>
    <n v="8775.9599999999991"/>
    <n v="0"/>
    <n v="7"/>
    <x v="9"/>
  </r>
  <r>
    <x v="66"/>
    <d v="2020-07-17T00:00:00"/>
    <n v="13847"/>
    <s v="FNC"/>
    <s v="Escola Politécnica"/>
    <s v="Remanejamento N° 2020 50282026 - Referente a venda de 940 Sampa V4 - Chips - With QR Codes Prof. Wilhelmus van Noije"/>
    <s v="Sim"/>
    <n v="78983.600000000006"/>
    <m/>
    <n v="78983.600000000006"/>
    <n v="0"/>
    <n v="7"/>
    <x v="9"/>
  </r>
  <r>
    <x v="66"/>
    <d v="2020-09-17T00:00:00"/>
    <n v="13982"/>
    <s v="FNC"/>
    <s v="SK Tecnologia"/>
    <s v="HPE Smart Array P220i Controller FIO Kit-P/N 690164-B21, peça de reposição de uma controladora de disco rígido que permite gerenciar mecanismos de proteção de dados (RAID). Será usada em uma das lâminas (blade) do nosso cluster de computadores SAMPA."/>
    <s v="Sim"/>
    <n v="1260"/>
    <m/>
    <n v="1260"/>
    <n v="0"/>
    <n v="9"/>
    <x v="4"/>
  </r>
  <r>
    <x v="66"/>
    <d v="2020-10-13T00:00:00"/>
    <n v="14044"/>
    <s v="FNC"/>
    <s v="Plug Energy do Brasil Ltda - ME"/>
    <s v="Aquisição de tomadas e plugs para uso imediato no laboratório Hepic do IF"/>
    <s v="Sim"/>
    <n v="2449.87"/>
    <m/>
    <n v="2449.87"/>
    <n v="0"/>
    <n v="10"/>
    <x v="11"/>
  </r>
  <r>
    <x v="67"/>
    <d v="2020-01-21T00:00:00"/>
    <n v="13305"/>
    <s v="FMT"/>
    <s v="Crystal Viagens e Turismo Ltda"/>
    <s v="Pagamento de passagens aéreas Fatura 120 para North Carolina State University EUA - Verba USP - UGPN - Prof. Julio Larrea, Valor da Fatura R$ 5.926,13 - diferença (R$ 1.897,30) foi paga conforme GO 13306."/>
    <s v="Sim"/>
    <n v="4028.83"/>
    <m/>
    <n v="4028.83"/>
    <n v="0"/>
    <n v="1"/>
    <x v="0"/>
  </r>
  <r>
    <x v="68"/>
    <d v="2020-01-22T00:00:00"/>
    <n v="13314"/>
    <s v="FGE"/>
    <s v="Carlos Eduardo Fiore dos Santos"/>
    <s v="Pgto Diária N° 202000005 - Destino: Okinawa/-Japão - Saída Prevista: 02/02/2020 - 00:01 Término Prevista: 10/02/2020 - 23:59 Diárias Internacionais: 9 - Finalidade da Diária: Farei visita científica ao pesquisador Simone Pigolotti da universidade de Okinawa ao fim de iniciarmos colaboração, referente ao edital Santander 1145/2019 novas parcerias internacionais."/>
    <s v="Sim"/>
    <n v="9149.34"/>
    <m/>
    <n v="9149.34"/>
    <n v="0"/>
    <n v="1"/>
    <x v="0"/>
  </r>
  <r>
    <x v="69"/>
    <d v="2020-06-09T00:00:00"/>
    <n v="13795"/>
    <s v="FMA"/>
    <s v="AUCANI"/>
    <s v="GRUPO 270 - Convênio Santander 2018 - 43857 - Remanejamento N° 2020 50253840 - Devolução do saldo não utilizado conforme pedido enviado por email pela AUCANI no dia 04/06/2020 - Referente ao Remanejamento N° 2019 50602786 - Edital 1145"/>
    <s v="Sim"/>
    <n v="8850.66"/>
    <m/>
    <n v="8850.66"/>
    <n v="0"/>
    <n v="6"/>
    <x v="3"/>
  </r>
  <r>
    <x v="70"/>
    <d v="2020-09-11T00:00:00"/>
    <n v="13969"/>
    <s v="FMA"/>
    <s v="XPARTS Comercio EIRELI"/>
    <s v="NE.03257649 - Ata Registro de Preço - aquisição de tablet - RC 297771 - DC 130184."/>
    <s v="Sim"/>
    <n v="2485"/>
    <m/>
    <n v="2485"/>
    <n v="0"/>
    <n v="9"/>
    <x v="4"/>
  </r>
  <r>
    <x v="70"/>
    <d v="2020-09-14T00:00:00"/>
    <n v="13975"/>
    <s v="FMA"/>
    <s v="Compacta Comércio e Serviços Ltda."/>
    <s v="NE.03266249 - Ata Registro de Preço - aquisição de microcomputador - RC 301124 - DC 131733."/>
    <s v="Sim"/>
    <n v="7375"/>
    <m/>
    <n v="7375"/>
    <n v="0"/>
    <n v="9"/>
    <x v="4"/>
  </r>
  <r>
    <x v="71"/>
    <d v="2020-02-05T00:00:00"/>
    <n v="13401"/>
    <s v="FMT"/>
    <s v="Valentina Martelli"/>
    <s v="Pgto Diária N° 202000006 - Destino: Dresden/-Alemanha Convênio: 0 - Saida Prevista: 26/01/2020 - 00:01 Término Prevista: 30/01/2020 - 23:59 Diárias Internacionais: 5 - Finalidade da Diária: Suporte financeiro para realizar uma visita de colaboração científica, a convite do Dr. Steffen Wirth, aoMax-Planck-lnstitut für Chemische Physik fester Stoffe, em Dresden, na Alemanha. O Dr. Wirth é parceiro no projeto JP-FAPESP da Profa Martelli. Após a visita ao laboratório do Dr. Wirth, será realizada uma outra semana de visita ao Instituto LENS (Florença, Italia), conforme afastamento solicitado da Prof.a Martelli e já publicado no diário oficial. Porem, se solicitam somente 5 diária totais relativamente à viagem."/>
    <s v="Sim"/>
    <n v="5658.56"/>
    <m/>
    <n v="5658.56"/>
    <n v="0"/>
    <n v="2"/>
    <x v="1"/>
  </r>
  <r>
    <x v="71"/>
    <d v="2020-09-22T00:00:00"/>
    <n v="13987"/>
    <s v="FEP"/>
    <s v="Valentina Martelli"/>
    <s v="Produtos para uso imediato na montagem de laboratório do depto. de Física Experimental do IFUSP"/>
    <s v="Sim"/>
    <n v="6098.82"/>
    <m/>
    <n v="6098.82"/>
    <n v="0"/>
    <n v="9"/>
    <x v="4"/>
  </r>
  <r>
    <x v="71"/>
    <d v="2020-10-27T00:00:00"/>
    <n v="14087"/>
    <s v="FEP"/>
    <s v="Valentina Martelli"/>
    <s v="Produtos adquiridos para uso imediato na montagem de laboratório, junto ao Depto. de Física Experimental do IFUSP."/>
    <s v="Sim"/>
    <n v="3242.62"/>
    <m/>
    <n v="3242.62"/>
    <n v="0"/>
    <n v="10"/>
    <x v="11"/>
  </r>
  <r>
    <x v="72"/>
    <d v="2020-03-20T00:00:00"/>
    <n v="13684"/>
    <s v="DIR"/>
    <s v="Fernando Gonçalves Morais"/>
    <s v="Pgto Diária N° 202000030 - Destino: La Paz/-Bolívia Convênio: 0 Saida Prevista: 04/02/2020 - 00:01 Término Prevista: 08/02/2020 - 23:59 Diárias Internacionais: 5 - Finalidade da Diária Ir à estação Chacaltaya, Bolívia de 3 a 8 de fevereiro de 2020 para Calibrar o Instrumento do IFUSP, Aerosol Chemical Speciator Monitor (ACSM, Aerodyne Res. Inc.,). Complemento do valor nas GOs 13682 e 13683 - Valor total = R$ 6.223,88"/>
    <s v="Sim"/>
    <n v="62.97"/>
    <m/>
    <n v="62.97"/>
    <n v="0"/>
    <n v="3"/>
    <x v="2"/>
  </r>
  <r>
    <x v="73"/>
    <d v="2020-02-21T00:00:00"/>
    <n v="13537"/>
    <s v="DIR"/>
    <s v="Fernanda Lima Matos"/>
    <s v="Grupo 404 Projetos Especiais - Grad - Estágio de pesquisa na área de Física de Particulas Experimental na Laurentian University no Canada em parceria com o SNOLAB. Período marco a julho 2020."/>
    <s v="Sim"/>
    <n v="4209.42"/>
    <m/>
    <n v="4209.42"/>
    <n v="0"/>
    <n v="2"/>
    <x v="1"/>
  </r>
  <r>
    <x v="73"/>
    <d v="2020-03-09T00:00:00"/>
    <n v="13633"/>
    <s v="DIR"/>
    <s v="Crystal Viagens e Turismo Ltda"/>
    <s v="Passagem aérea para aluna Fernanda Matos para participar de estágio no Canadá - Fatura 825 - Grupo 404"/>
    <s v="Sim"/>
    <n v="5890.58"/>
    <m/>
    <n v="5890.58"/>
    <n v="0"/>
    <n v="3"/>
    <x v="2"/>
  </r>
  <r>
    <x v="0"/>
    <d v="2020-01-24T00:00:00"/>
    <n v="3029"/>
    <s v="DIR"/>
    <s v="Saldo do exercício anterior"/>
    <s v="Saldo remanescente 2019"/>
    <s v="Sim"/>
    <m/>
    <n v="37521.03"/>
    <n v="0"/>
    <n v="0"/>
    <n v="1"/>
    <x v="0"/>
  </r>
  <r>
    <x v="0"/>
    <d v="2020-01-24T00:00:00"/>
    <n v="3032"/>
    <s v="ATA"/>
    <s v="Créditos Recebidos"/>
    <s v="Remanejamento 2020 50056182"/>
    <s v="Sim"/>
    <m/>
    <n v="657.02"/>
    <n v="0"/>
    <n v="0"/>
    <n v="1"/>
    <x v="0"/>
  </r>
  <r>
    <x v="0"/>
    <d v="2020-01-24T00:00:00"/>
    <n v="3033"/>
    <s v="DIR"/>
    <s v="Transposição interna"/>
    <s v="Remanejamento 2020 50056204"/>
    <s v="Sim"/>
    <m/>
    <n v="2430.31"/>
    <n v="0"/>
    <n v="0"/>
    <n v="1"/>
    <x v="0"/>
  </r>
  <r>
    <x v="0"/>
    <d v="2020-01-24T00:00:00"/>
    <n v="3034"/>
    <s v="DIR"/>
    <s v="Créditos Recebidos"/>
    <s v="Remanejamento N° 2020 50056220"/>
    <s v="Sim"/>
    <m/>
    <n v="103.87"/>
    <n v="0"/>
    <n v="0"/>
    <n v="1"/>
    <x v="0"/>
  </r>
  <r>
    <x v="0"/>
    <d v="2020-02-21T00:00:00"/>
    <n v="3107"/>
    <s v="DIR"/>
    <s v="Transposição Interna"/>
    <s v="pagamento de contrato de passagem aérea - Prof. Ivanildo A. Araujo - RC 86614 - Ajuste da GO. 13532."/>
    <s v="Sim"/>
    <m/>
    <n v="919.98"/>
    <n v="0"/>
    <n v="0"/>
    <n v="2"/>
    <x v="1"/>
  </r>
  <r>
    <x v="0"/>
    <d v="2020-02-21T00:00:00"/>
    <n v="3108"/>
    <s v="DIR"/>
    <s v="Créditos Tesouraria"/>
    <s v="Referente as GOs 13285, 13249 e 13490 do Processo: 20.1.3.43.5 da Tesouraria - Contrapartida GO 13534"/>
    <s v="Sim"/>
    <m/>
    <n v="4918.25"/>
    <n v="0"/>
    <n v="0"/>
    <n v="2"/>
    <x v="1"/>
  </r>
  <r>
    <x v="0"/>
    <d v="2020-03-09T00:00:00"/>
    <n v="3121"/>
    <s v="DIR"/>
    <s v="Editora da Universidade de São Paulo"/>
    <s v="10% REMANEJAMENTO 50169807 / 2020 - Pagamento de direitos autorais, 2º semestre de 2019."/>
    <s v="Sim"/>
    <m/>
    <n v="193.9"/>
    <n v="0"/>
    <n v="0"/>
    <n v="3"/>
    <x v="2"/>
  </r>
  <r>
    <x v="0"/>
    <d v="2020-03-20T00:00:00"/>
    <n v="3126"/>
    <s v="DIR"/>
    <s v="Créditos Tesouraria"/>
    <s v="Ajustes de lançamentos referente as despesas realizadas no Grupo do Tesouro do processo de adiantamento nº 20.1.33.43.1, mas lançados nos RI dos professores - GO 13523, 13496, 13391, 13570, 13383 - Contrapartida RORÇ Diretoria GO 13680"/>
    <s v="Sim"/>
    <m/>
    <n v="2549.4699999999998"/>
    <n v="0"/>
    <n v="0"/>
    <n v="3"/>
    <x v="2"/>
  </r>
  <r>
    <x v="0"/>
    <d v="2020-04-23T00:00:00"/>
    <n v="3136"/>
    <s v="DIR"/>
    <s v="Créditos Tesouraria"/>
    <s v="Ajustes de lançamentos referente as despesas realizadas no Grupo do Tesouro do processo de adiantamento nº 20.1.91.43.1, mas lançados nos RI dos professores - GO 13663 e 13668 - Contrapartida RORÇ Diretoria GO 13712"/>
    <s v="Sim"/>
    <m/>
    <n v="2778.7"/>
    <n v="0"/>
    <n v="0"/>
    <n v="4"/>
    <x v="7"/>
  </r>
  <r>
    <x v="0"/>
    <d v="2020-04-23T00:00:00"/>
    <n v="3137"/>
    <s v="DIR"/>
    <s v="Créditos Tesouraria"/>
    <s v="Ajustes de lançamentos referente as despesas realizadas no Grupo do Tesouro do processo de adiantamento nº 20.1.81.43.0, mas lançados nos RI dos professores - GO 13697 - Contrapartida RORÇ Diretoria GO 13716"/>
    <s v="Sim"/>
    <m/>
    <n v="2000"/>
    <n v="0"/>
    <n v="0"/>
    <n v="4"/>
    <x v="7"/>
  </r>
  <r>
    <x v="0"/>
    <d v="2020-06-30T00:00:00"/>
    <n v="3149"/>
    <s v="DIR"/>
    <s v="Créditos Tesouraria"/>
    <s v="Ajustes de lançamentos referente as despesas realizadas no Grupo do Tesouro do processo de adiantamento nº , mas lançados nos RI dos professores - GO 13814 - Contrapartida RORÇ Diretoria GO 13820"/>
    <s v="Sim"/>
    <m/>
    <n v="1120"/>
    <n v="0"/>
    <n v="0"/>
    <n v="6"/>
    <x v="3"/>
  </r>
  <r>
    <x v="0"/>
    <d v="2020-08-18T00:00:00"/>
    <n v="3162"/>
    <s v="DIR"/>
    <s v="Recibo Tesouraria"/>
    <s v="Referente a Serviços gráficos - Recebido IF-SIBI - Número do Recibo 47/2020."/>
    <s v="Sim"/>
    <m/>
    <n v="600"/>
    <n v="0"/>
    <n v="0"/>
    <n v="8"/>
    <x v="10"/>
  </r>
  <r>
    <x v="0"/>
    <d v="2020-10-06T00:00:00"/>
    <n v="3192"/>
    <s v="DIR"/>
    <s v="Créditos Tesouraria"/>
    <s v="Ajustes de lançamentos referente as despesas realizadas no Grupo do Tesouro do processo de adiantamento nº 20.1.253.43.1, mas lançados nos RI dos professores - GO 13996 e 13982 - Contrapartida RORÇ Diretoria GO 14029"/>
    <s v="Sim"/>
    <m/>
    <n v="1399.9"/>
    <n v="0"/>
    <n v="0"/>
    <n v="10"/>
    <x v="11"/>
  </r>
  <r>
    <x v="0"/>
    <d v="2020-10-27T00:00:00"/>
    <n v="3205"/>
    <s v="DIR"/>
    <s v="IAEA (International Atomic Energy Agency)"/>
    <s v="Taxa 10% de R$ 9.818,82 da Diretoria - Recibo Tesouraria - 59/2020 - Prest.Servs. de colaboração científica (Facilitando experimentos com Íon Beam Accelerators, junto ao Lab. LAMFI do Depto. de Física Aplica do IF - (Prof. Manfredo Harri Tabacniks). Complemento esta na GC 3206."/>
    <s v="Sim"/>
    <m/>
    <n v="981.88"/>
    <n v="0"/>
    <n v="0"/>
    <n v="10"/>
    <x v="11"/>
  </r>
  <r>
    <x v="0"/>
    <d v="2020-11-06T00:00:00"/>
    <n v="3219"/>
    <s v="DIR"/>
    <s v="Transposição interna"/>
    <s v="NE.04060180 - Serviço de manutenção espectrofluorímetro do Prof. Chubaci - DC 176001/2020 - Despesa lançada na Manutenção Predial GO 14144 Contrapartida RI Chubaci GO 14145."/>
    <s v="Sim"/>
    <m/>
    <n v="2700"/>
    <n v="0"/>
    <n v="0"/>
    <n v="11"/>
    <x v="6"/>
  </r>
  <r>
    <x v="0"/>
    <d v="2020-11-06T00:00:00"/>
    <n v="3220"/>
    <s v="DIR"/>
    <s v="Transposição interna"/>
    <s v="NE.04059972 / 04059980 - Serviço de manutenção de bomba de vácuo tipo scroll XDS35l com substituição dos acessórios de vedação e passagem de ar (bellows). - Prof. Chubaci - Troca de verba com RI - GO 14146 e GO 14147"/>
    <s v="Sim"/>
    <m/>
    <n v="17200"/>
    <n v="0"/>
    <n v="0"/>
    <n v="11"/>
    <x v="6"/>
  </r>
  <r>
    <x v="0"/>
    <d v="2020-11-09T00:00:00"/>
    <n v="3221"/>
    <s v="DIR"/>
    <s v="Créditos Tesouraria"/>
    <s v="Despesas da tesouraria utilizados RI dos professores, mas pago com RORÇ Diretoria (GO 14044 e GO 14075). Contrapartida GO 14151 ROÇ-Diretoria - Processo: 20.1.00273.43.2"/>
    <s v="Sim"/>
    <m/>
    <n v="2466.87"/>
    <n v="0"/>
    <n v="0"/>
    <n v="11"/>
    <x v="6"/>
  </r>
  <r>
    <x v="0"/>
    <d v="2020-11-24T00:00:00"/>
    <n v="3226"/>
    <s v="DIR"/>
    <s v="Transposição interna"/>
    <s v="Aquisição Leitor Termoluminescência - NE 04342836/2020 - DC 182001/2020 - Processo: 20.1.00321.43.7 - Despesa RORÇ Diretoria GO 14175 e RI - Elisabeth Mateus Yoshimura GO 14174."/>
    <s v="Sim"/>
    <m/>
    <n v="46000"/>
    <n v="0"/>
    <n v="0"/>
    <n v="11"/>
    <x v="6"/>
  </r>
  <r>
    <x v="0"/>
    <d v="2020-12-22T00:00:00"/>
    <n v="3233"/>
    <s v="DIR"/>
    <s v="Recolhimento Tesouraria"/>
    <s v="Recebemos de Fundação Universitária para o Vestibular Número do Recibo: 66/2020 - Finalidade: Reposição de Material de Limpeza. utilizado na aplicação do Exame de Residência 2020/2021,no dia 22/11/2020."/>
    <s v="Sim"/>
    <m/>
    <n v="120"/>
    <n v="0"/>
    <n v="0"/>
    <n v="12"/>
    <x v="5"/>
  </r>
  <r>
    <x v="1"/>
    <d v="2020-02-12T00:00:00"/>
    <n v="3092"/>
    <s v="FEP"/>
    <s v="Saldo do exercício anterior"/>
    <s v="Saldo remanescente 2019 - Grupo: 43.000 - Transposição Interna - vende de móveis pelo Prof. Gil da Costa Marques para a ADM."/>
    <s v="Sim"/>
    <m/>
    <n v="7089.58"/>
    <n v="0"/>
    <n v="0"/>
    <n v="2"/>
    <x v="1"/>
  </r>
  <r>
    <x v="2"/>
    <d v="2020-07-31T00:00:00"/>
    <n v="3157"/>
    <s v="DIR"/>
    <s v="Empenho Tesouraria Covid"/>
    <s v="Empenhos Nemitala Added - Referente a pagamentos na tesouraria de materiais de prevenção ao COVID - Contrapartida GO 13886"/>
    <s v="Sim"/>
    <m/>
    <n v="49281.56"/>
    <n v="0"/>
    <n v="0"/>
    <n v="7"/>
    <x v="9"/>
  </r>
  <r>
    <x v="2"/>
    <d v="2020-08-14T00:00:00"/>
    <n v="3161"/>
    <s v="DIR"/>
    <s v="Transposição interna"/>
    <s v="Transferência de Créditos para RD-COVID, para cobrir despesas relacionado ao combate a Pandemia Contrapartida RORÇ-DIRETORIA GO 13913 (Referente as GOs 13880,13841, 13843, 13844, 13736, 13737, 13738, 13706, 13629, 13784 e 13785)"/>
    <s v="Sim"/>
    <m/>
    <n v="4039.46"/>
    <n v="0"/>
    <n v="0"/>
    <n v="8"/>
    <x v="10"/>
  </r>
  <r>
    <x v="74"/>
    <d v="2020-01-23T00:00:00"/>
    <n v="2990"/>
    <s v="FMT"/>
    <s v="Saldo do exercício anterior"/>
    <s v="Saldo remanescente 2019 no Grupo Básico: 43.000"/>
    <s v="Sim"/>
    <m/>
    <n v="16677.599999999999"/>
    <n v="0"/>
    <n v="0"/>
    <n v="1"/>
    <x v="0"/>
  </r>
  <r>
    <x v="75"/>
    <d v="2020-01-13T00:00:00"/>
    <n v="2944"/>
    <s v="FNC"/>
    <s v="Saldo do exercício anterior"/>
    <s v="Grupo Básico: 43.000 - Contrapartida da Diretoria ao trabalho dos mentores - Saldo remanescente 2019"/>
    <s v="Sim"/>
    <m/>
    <n v="1500"/>
    <n v="0"/>
    <n v="0"/>
    <n v="1"/>
    <x v="0"/>
  </r>
  <r>
    <x v="3"/>
    <d v="2020-01-13T00:00:00"/>
    <n v="2958"/>
    <s v="DIR"/>
    <s v="Saldo do exercício anterior"/>
    <s v="Saldo remanescente 2019 - Grupo 404 - Projetos Especiais Graduação - Recursos para sala Pró aluno - Remanejamento 50064741 / 2019"/>
    <s v="Sim"/>
    <m/>
    <n v="6.2"/>
    <n v="0"/>
    <n v="0"/>
    <n v="1"/>
    <x v="0"/>
  </r>
  <r>
    <x v="3"/>
    <d v="2020-01-13T00:00:00"/>
    <n v="2959"/>
    <s v="DIR"/>
    <s v="Saldo do exercício anterior"/>
    <s v="Saldo remanescente 2019 - GRUPO: 400 - Apoio à Viagens Didáticas e Atividades de Campo - VDG: Graduação: Viagens Didáticas - 2019/1. REMANEJAMENTO 50240540 / 2019"/>
    <s v="Sim"/>
    <m/>
    <n v="3915.22"/>
    <n v="0"/>
    <n v="0"/>
    <n v="1"/>
    <x v="0"/>
  </r>
  <r>
    <x v="3"/>
    <d v="2020-01-29T00:00:00"/>
    <n v="3051"/>
    <s v="AAA-CG"/>
    <s v="Pró - Reitoria de Graduação"/>
    <s v="Grupo: 404 - Projetos Especiais - Grad - Recursos para visita ao Laboratório Nacional de Luz Sincroton - Campinas, atividade extracurricular. REMANEJAMENTO 50061445 / 2020."/>
    <s v="Sim"/>
    <m/>
    <n v="5000"/>
    <n v="0"/>
    <n v="0"/>
    <n v="1"/>
    <x v="0"/>
  </r>
  <r>
    <x v="3"/>
    <d v="2020-06-16T00:00:00"/>
    <n v="3146"/>
    <s v="DIR"/>
    <s v="Transposição interna"/>
    <s v="Referente Aquisição 02 unidades de Disco externo de 2 TB (3,5&quot;) - Grupo 057 - Projetos Especiais - NE 1150642 / 2020 - DC 56286 /2020 - Processo: 20.1.00029.43. Contrapartida GO 13686 e GC 13801. Remanejamento N° 202050256327"/>
    <s v="Sim"/>
    <m/>
    <n v="5040"/>
    <n v="0"/>
    <n v="0"/>
    <n v="6"/>
    <x v="3"/>
  </r>
  <r>
    <x v="3"/>
    <d v="2020-07-23T00:00:00"/>
    <n v="3155"/>
    <s v="DIR"/>
    <s v="Transposição interna"/>
    <s v="Remanejamento N° 2020 50286102 - Devolução para o Grupo 404 ref. Anulação - NE 00278432/2020 - Locação de ônibus p/Labor Nac de Luz Síncrotron - Campinas-SP e Remanejamento 50071203 / 2020 - GO 13379 menos GC 2958."/>
    <s v="Sim"/>
    <m/>
    <n v="3293.8"/>
    <n v="0"/>
    <n v="0"/>
    <n v="7"/>
    <x v="9"/>
  </r>
  <r>
    <x v="3"/>
    <d v="2020-08-28T00:00:00"/>
    <n v="3167"/>
    <s v="AAA-CG"/>
    <s v="Pró - Reitoria de Pesquisa"/>
    <s v="Grupo 057- Projetos Especiais - Remanejamento 50312642 / 2020 da taxa de inscrição aos alunos tiveram o trabalho aceito para a JNIC-2020. Aluna: Chiara Mesquita Cerino Carrillo Le Roux - N. USP 4357691 - IF."/>
    <s v="Sim"/>
    <m/>
    <n v="250"/>
    <n v="0"/>
    <n v="0"/>
    <n v="8"/>
    <x v="10"/>
  </r>
  <r>
    <x v="3"/>
    <d v="2020-09-24T00:00:00"/>
    <n v="3184"/>
    <s v="DIR"/>
    <s v="Pró - Reitoria de Pesquisa"/>
    <s v="Grupo 57 - Projetos Especiais - REMANEJAMENTO 50336967 / 2020 - Auxílio para pagamento da taxa de inscrição na JNIC da SBPC - Aluna VITORIA DIAS DE SOUSA (n.USP 10299490)."/>
    <s v="Sim"/>
    <m/>
    <n v="200"/>
    <n v="0"/>
    <n v="0"/>
    <n v="9"/>
    <x v="4"/>
  </r>
  <r>
    <x v="4"/>
    <d v="2020-01-27T00:00:00"/>
    <n v="3045"/>
    <s v="FMT"/>
    <s v="Saldo do exercício anterior"/>
    <s v="Grupo: 43.000 - Saldo remanescente 2019 - Referente Edital UGPN RCF Call for Proposals 2018 - Coord. Prof. Julio Antonio Larrea Jimenez - ref. saldo final do projeto p/diárias EUA - REMANEJAMENTO 50400989 / 2019"/>
    <s v="Sim"/>
    <m/>
    <n v="3371.73"/>
    <n v="0"/>
    <n v="0"/>
    <n v="1"/>
    <x v="0"/>
  </r>
  <r>
    <x v="4"/>
    <d v="2020-02-04T00:00:00"/>
    <n v="3072"/>
    <s v="FMT"/>
    <s v="Saldo do exercício anterior"/>
    <s v="Grupo 057 - Projetos Especiais - Devolução da Economia Orçamentária 2019 - REMANEJAMENTO 50611300 / 2019 - Edital de Apoio a Novos Docentes 2019"/>
    <s v="Sim"/>
    <m/>
    <n v="15000"/>
    <n v="0"/>
    <n v="0"/>
    <n v="2"/>
    <x v="1"/>
  </r>
  <r>
    <x v="76"/>
    <d v="2020-01-13T00:00:00"/>
    <n v="2945"/>
    <s v="FMT"/>
    <s v="Saldo do exercício anterior"/>
    <s v="Grupo: 43.000 - Saldo remanescente 2019 - Referente a uma diária sem pernoite para o Prof. ANTÔNIO JOSÉ ROQUE DA SILVA do if-usp o qual virá palestrar no dia 30/10/2019 para o Química às 16. REMANEJAMENTO 50729522 / 2019."/>
    <s v="Sim"/>
    <m/>
    <n v="159.18"/>
    <n v="0"/>
    <n v="0"/>
    <n v="1"/>
    <x v="0"/>
  </r>
  <r>
    <x v="5"/>
    <d v="2020-01-27T00:00:00"/>
    <n v="3044"/>
    <s v="DIR"/>
    <s v="Reitoria"/>
    <s v="Grupo: 269 - Programa USP Eficiente 2019 - Suplementação/Redução - Devolução de Economia Orçamentária 2019 - Saldo Residual 2018 - REMANEJAMENTO: 50045784 / 2020"/>
    <s v="Sim"/>
    <m/>
    <n v="2575.59"/>
    <n v="0"/>
    <n v="0"/>
    <n v="1"/>
    <x v="0"/>
  </r>
  <r>
    <x v="5"/>
    <d v="2020-05-05T00:00:00"/>
    <n v="3139"/>
    <s v="DIR"/>
    <s v="Reitoria"/>
    <s v="Grupo: 255 - Programa USP Eficiente 2020 - Devolução de Economia Orçamentária 2019 - USP Eficiente 2020."/>
    <s v="Sim"/>
    <m/>
    <n v="124015.26"/>
    <n v="0"/>
    <n v="0"/>
    <n v="5"/>
    <x v="8"/>
  </r>
  <r>
    <x v="77"/>
    <d v="2020-01-23T00:00:00"/>
    <n v="2991"/>
    <s v="FEP"/>
    <s v="Saldo do exercício anterior"/>
    <s v="Saldo remanescente 2018 - Grupo 43.000"/>
    <s v="Sim"/>
    <m/>
    <n v="857.83"/>
    <n v="0"/>
    <n v="0"/>
    <n v="1"/>
    <x v="0"/>
  </r>
  <r>
    <x v="78"/>
    <d v="2020-01-13T00:00:00"/>
    <n v="2960"/>
    <s v="FNC-DOS"/>
    <s v="Saldo do exercício anterior"/>
    <s v="Grupo: 43.000 - Saldo remanescente 2019 - ref a serviços de dosimetros"/>
    <s v="Sim"/>
    <m/>
    <n v="9722.2999999999993"/>
    <n v="0"/>
    <n v="0"/>
    <n v="1"/>
    <x v="0"/>
  </r>
  <r>
    <x v="6"/>
    <d v="2020-01-23T00:00:00"/>
    <n v="2996"/>
    <s v="FNC-DOS"/>
    <s v="Saldo do exercício anterior"/>
    <s v="Saldo remanescente 2019 - Grupo 43.000"/>
    <s v="Sim"/>
    <m/>
    <n v="102190.07"/>
    <n v="0"/>
    <n v="0"/>
    <n v="1"/>
    <x v="0"/>
  </r>
  <r>
    <x v="7"/>
    <d v="2020-01-23T00:00:00"/>
    <n v="2981"/>
    <s v="FMT"/>
    <s v="Abertura do Exercío 2020"/>
    <s v="Distribuição conforme Orçamento Aprovado"/>
    <s v="Sim"/>
    <m/>
    <n v="32304.42"/>
    <n v="0"/>
    <n v="0"/>
    <n v="1"/>
    <x v="0"/>
  </r>
  <r>
    <x v="8"/>
    <d v="2020-02-12T00:00:00"/>
    <n v="3088"/>
    <s v="FEP"/>
    <s v="Saldo do exercício anterior"/>
    <s v="Saldo remanescente 2019 - Ref. Grupo: 000 - Reembolso/pagamento do CeTI-RP ao IF ref. despesas do Prof. Ewout com passagem aérea (294,24) + 1 diária simples (159,28) - Evento Oficinas do Moodle em Ribeirão -Preto. REMANEJAMENTO 50151628 / 2019"/>
    <s v="Sim"/>
    <m/>
    <n v="294.33999999999997"/>
    <n v="0"/>
    <n v="0"/>
    <n v="2"/>
    <x v="1"/>
  </r>
  <r>
    <x v="8"/>
    <d v="2020-02-18T00:00:00"/>
    <n v="3106"/>
    <s v="FEP"/>
    <s v="CTI de Ribeirão Preto"/>
    <s v="Grupo Básico: 43.000 - Reembolso/pagamento do CeTI-RP ao IF ref. despesas do Prof. Ewout com passagem aérea + diária para o Evento Oficinas do Moodle em Ribeirão Preto. REMANEJAMENTO 50121464 / 2020"/>
    <s v="Sim"/>
    <m/>
    <n v="974.73"/>
    <n v="0"/>
    <n v="0"/>
    <n v="2"/>
    <x v="1"/>
  </r>
  <r>
    <x v="8"/>
    <d v="2020-03-13T00:00:00"/>
    <n v="3123"/>
    <s v="FEP"/>
    <s v="Pró - Reitoria de Graduação"/>
    <s v="Grupo 404 - Projetos Especiais - Grad - Para conserto do aparelho de Ar Condicionado da sala PRG 0002 - Remanejamento 50178466 / 2020"/>
    <s v="Sim"/>
    <m/>
    <n v="1000"/>
    <n v="0"/>
    <n v="0"/>
    <n v="3"/>
    <x v="2"/>
  </r>
  <r>
    <x v="79"/>
    <d v="2020-02-12T00:00:00"/>
    <n v="3089"/>
    <s v="FEP"/>
    <s v="Saldo do exercício anterior"/>
    <s v="Saldo remanescente 2019 - Referente Grupo: 000 Rem. 50117428 - Auxílio Financeiro ao Prof. Fernando Silveira Navarra, referente sua participação na banca de Fabio Henrique Oliani em 21/02/2018"/>
    <s v="Sim"/>
    <m/>
    <n v="385.5"/>
    <n v="0"/>
    <n v="0"/>
    <n v="2"/>
    <x v="1"/>
  </r>
  <r>
    <x v="9"/>
    <d v="2020-01-23T00:00:00"/>
    <n v="3000"/>
    <s v="FEP"/>
    <s v="Saldo do exercício anterior"/>
    <s v="Saldo remanescente 2019"/>
    <s v="Sim"/>
    <m/>
    <n v="46806.2"/>
    <n v="0"/>
    <n v="0"/>
    <n v="1"/>
    <x v="0"/>
  </r>
  <r>
    <x v="80"/>
    <d v="2020-01-23T00:00:00"/>
    <n v="3001"/>
    <s v="FEP"/>
    <s v="Saldo do exercício anterior"/>
    <s v="Saldo remanescente 2019- CEPA - Grupo: 43.000"/>
    <s v="Sim"/>
    <m/>
    <n v="369.68"/>
    <n v="0"/>
    <n v="0"/>
    <n v="1"/>
    <x v="0"/>
  </r>
  <r>
    <x v="10"/>
    <d v="2020-02-12T00:00:00"/>
    <n v="3093"/>
    <s v="FAP"/>
    <s v="Saldo do exercício anterior"/>
    <s v="Saldo remanescente 2019 - Referente Grupo: 43.000 - Diárias ao Prof. Henrique Barbosa, proferir uma palestra de divulgação científica no Instituto de Física de São Carlos, IFSC/USP, em 17/10/2019. REMANEJAMENTO 50639221 / 2019"/>
    <s v="Sim"/>
    <m/>
    <n v="557.13"/>
    <n v="0"/>
    <n v="0"/>
    <n v="2"/>
    <x v="1"/>
  </r>
  <r>
    <x v="11"/>
    <d v="2020-01-20T00:00:00"/>
    <n v="2969"/>
    <s v="FNC"/>
    <s v="AUCANI"/>
    <s v="Programa de Bolsa Professor Visitante - Antonio Ferreira da Silva - resp. José Fernando Chubaci, ref. 1/2/20 a 31/1/21 - bolsa mensal R$16.454,57 - REMANEJAMENTO 50009125 / 2020"/>
    <s v="Sim"/>
    <m/>
    <n v="197454.84"/>
    <n v="0"/>
    <n v="0"/>
    <n v="1"/>
    <x v="0"/>
  </r>
  <r>
    <x v="11"/>
    <d v="2020-02-04T00:00:00"/>
    <n v="3082"/>
    <s v="FNC"/>
    <s v="AUCANI"/>
    <s v="REMANEJAMENTO 50071106 / 2020 - Programa de Bolsa Professor Visitante - Antonio Ferreira da Silva - resp. Prof.José Fernando Chubaci, ref. passagem aérea Salvador-São Paulo de 03/02/2020."/>
    <s v="Sim"/>
    <m/>
    <n v="1391"/>
    <n v="0"/>
    <n v="0"/>
    <n v="2"/>
    <x v="1"/>
  </r>
  <r>
    <x v="11"/>
    <d v="2020-11-03T00:00:00"/>
    <n v="3214"/>
    <s v="FNC"/>
    <s v="Antonio Ferreira da Silva"/>
    <s v="Valor anulado referente ao fechamento do Exercício - Empenhar assim da abertura do Orçamento 2021 - Valor correspondente a janeiro de 2021 para pagamento em fevereiro 2021."/>
    <s v="Sim"/>
    <m/>
    <n v="16454.64"/>
    <n v="0"/>
    <n v="0"/>
    <n v="11"/>
    <x v="6"/>
  </r>
  <r>
    <x v="81"/>
    <d v="2020-02-04T00:00:00"/>
    <n v="3073"/>
    <s v="FMA"/>
    <s v="Saldo do exercício anterior"/>
    <s v="Grupo 057 - Projetos Especiais - Devolução da Economia Orçamentária 2019"/>
    <s v="Sim"/>
    <m/>
    <n v="1000"/>
    <n v="0"/>
    <n v="0"/>
    <n v="2"/>
    <x v="1"/>
  </r>
  <r>
    <x v="12"/>
    <d v="2020-02-12T00:00:00"/>
    <n v="3095"/>
    <s v="FAP"/>
    <s v="Saldo do exercício anterior"/>
    <s v="Saldo remanescente 2019 - Grupo Básico: 000 - Contrapartida da Diretoria ao trabalho dos mentore"/>
    <s v="Sim"/>
    <m/>
    <n v="1500"/>
    <n v="0"/>
    <n v="0"/>
    <n v="2"/>
    <x v="1"/>
  </r>
  <r>
    <x v="82"/>
    <d v="2020-10-27T00:00:00"/>
    <n v="3206"/>
    <s v="FAP"/>
    <s v="IAEA (International Atomic Energy Agency)"/>
    <s v="Recibo Tesouraria - 59/2020 - Prest.Servs. de colaboração científica (Facilitando experimentos com Íon Beam Accelerators, junto ao Lab. LAMFI do Depto. de Física Aplica do IF - (Prof. Manfredo Harri Tabacniks). Houve cobrançça de Taxa 10% de R$ 9.818,82 da Diretoria esta na GC 3205."/>
    <s v="Sim"/>
    <m/>
    <n v="8836.94"/>
    <n v="0"/>
    <n v="0"/>
    <n v="10"/>
    <x v="11"/>
  </r>
  <r>
    <x v="13"/>
    <d v="2020-01-23T00:00:00"/>
    <n v="3016"/>
    <s v="FMT"/>
    <s v="Saldo do exercício anterior"/>
    <s v="Saldo remanescente 2019- Grupo 263 Convênio Santander - Edital PRP nº 657 de 16/07/2018. Evento &quot;Emergent Platforms for quantum information processing&quot; - REMANEJAMENTO 50616963 / 2018"/>
    <s v="Sim"/>
    <m/>
    <n v="18128.07"/>
    <n v="0"/>
    <n v="0"/>
    <n v="1"/>
    <x v="0"/>
  </r>
  <r>
    <x v="14"/>
    <d v="2020-01-23T00:00:00"/>
    <n v="2977"/>
    <s v="FAP"/>
    <s v="Abertura do Exercío 2020"/>
    <s v="Distribuição conforme Orçamento Aprovado"/>
    <s v="Sim"/>
    <m/>
    <n v="25281.72"/>
    <n v="0"/>
    <n v="0"/>
    <n v="1"/>
    <x v="0"/>
  </r>
  <r>
    <x v="15"/>
    <d v="2020-01-20T00:00:00"/>
    <n v="2967"/>
    <s v="FNC"/>
    <s v="Transposição interna"/>
    <s v="Docentes de mentoria referente ao segundo semestre de 2019 - GO 13299"/>
    <s v="Sim"/>
    <m/>
    <n v="1500"/>
    <n v="0"/>
    <n v="0"/>
    <n v="1"/>
    <x v="0"/>
  </r>
  <r>
    <x v="15"/>
    <d v="2020-02-12T00:00:00"/>
    <n v="3096"/>
    <s v="FNC"/>
    <s v="Saldo do exercício anterior"/>
    <s v="Saldo remanescente 2019 - Grupo 43.000 - Básica - REMANEJAMENTO 50662860 / 2019 - 1 diária completa para a Profa. Marcia de Almeida Rizzutto participar da XVIII Semana da Física da FFCLRP/USP, nos dias 5 e 6/11/2019 e Contrapartida da Diretoria ao trabalho dos mentores."/>
    <s v="Sim"/>
    <m/>
    <n v="1897.95"/>
    <n v="0"/>
    <n v="0"/>
    <n v="2"/>
    <x v="1"/>
  </r>
  <r>
    <x v="83"/>
    <d v="2020-02-12T00:00:00"/>
    <n v="3097"/>
    <s v="FGE"/>
    <s v="Saldo do exercício anterior"/>
    <s v="Saldo remanescente de 2019 - Grupo Básico: 000"/>
    <s v="Sim"/>
    <m/>
    <n v="1128.1500000000001"/>
    <n v="0"/>
    <n v="0"/>
    <n v="2"/>
    <x v="1"/>
  </r>
  <r>
    <x v="16"/>
    <d v="2020-01-23T00:00:00"/>
    <n v="3003"/>
    <s v="FNC"/>
    <s v="Saldo do exercício anterior"/>
    <s v="Saldo remanescente 2019 - Grupo: 43.000 - Referente ao Recibo 174/2018 (Recolhimento 5426948/2018) foi transferido para RI- José F. D. Chubaci, pois o valor não se refere a convênio e foi creditado na dotação incorreta conforme conversas com o setor de Convênio do IFUSP e da Reitoria. - Remanejamento N° 2019 50168407 - Contrapartida GO 11655"/>
    <s v="Sim"/>
    <m/>
    <n v="405235"/>
    <n v="0"/>
    <n v="0"/>
    <n v="1"/>
    <x v="0"/>
  </r>
  <r>
    <x v="16"/>
    <d v="2020-01-24T00:00:00"/>
    <n v="3031"/>
    <s v="FNC"/>
    <s v="Saldo do exercício anterior"/>
    <s v="Saldo remanescente 2019 - Prof. Chubaci - Contrapartida GO 13328"/>
    <s v="Sim"/>
    <m/>
    <n v="21200"/>
    <n v="0"/>
    <n v="0"/>
    <n v="1"/>
    <x v="0"/>
  </r>
  <r>
    <x v="16"/>
    <d v="2020-10-20T00:00:00"/>
    <n v="3202"/>
    <s v="FNC"/>
    <s v="SEC Figueiredo Ltda - EPP"/>
    <s v="Recibo número 55/2020 - Recolhimento Tesouraria - Devolução de saldo não gasto. conforme Processo: 18.1.880.43.3 - Faturamento n' 0037911"/>
    <s v="Sim"/>
    <m/>
    <n v="2842.8"/>
    <n v="0"/>
    <n v="0"/>
    <n v="10"/>
    <x v="11"/>
  </r>
  <r>
    <x v="17"/>
    <d v="2020-01-20T00:00:00"/>
    <n v="2968"/>
    <s v="FGE"/>
    <s v="Transposição interna"/>
    <s v="Docentes de mentoria referente ao segundo semestre de 2019 - GO 13299"/>
    <s v="Sim"/>
    <m/>
    <n v="1500"/>
    <n v="0"/>
    <n v="0"/>
    <n v="1"/>
    <x v="0"/>
  </r>
  <r>
    <x v="17"/>
    <d v="2020-02-12T00:00:00"/>
    <n v="3098"/>
    <s v="FGE"/>
    <s v="Saldo do exercício anterior"/>
    <s v="Saldo remanescente de 2019 - Grupo Básico: 000"/>
    <s v="Sim"/>
    <m/>
    <n v="332.36"/>
    <n v="0"/>
    <n v="0"/>
    <n v="2"/>
    <x v="1"/>
  </r>
  <r>
    <x v="17"/>
    <d v="2020-09-28T00:00:00"/>
    <n v="3187"/>
    <s v="FGE"/>
    <s v="FFLCH"/>
    <s v="Aquisição de material para montagem de lunetas caseiras - Profa. Valeria de Marcos - DG - FFLCH - REMANEJAMENTO 50347225 / 2020 - Grupo 404 - Projetos Especiais - Grad"/>
    <s v="Sim"/>
    <m/>
    <n v="2700"/>
    <n v="0"/>
    <n v="0"/>
    <n v="9"/>
    <x v="4"/>
  </r>
  <r>
    <x v="18"/>
    <d v="2020-01-23T00:00:00"/>
    <n v="2982"/>
    <s v="FNC"/>
    <s v="Abertura do Exercío 2020"/>
    <s v="Distribuição conforme Orçamento Aprovado"/>
    <s v="Sim"/>
    <m/>
    <n v="39327.120000000003"/>
    <n v="0"/>
    <n v="0"/>
    <n v="1"/>
    <x v="0"/>
  </r>
  <r>
    <x v="19"/>
    <d v="2020-02-04T00:00:00"/>
    <n v="3076"/>
    <s v="FNC"/>
    <s v="Saldo do exercício anterior"/>
    <s v="Grupo: 500 - Auxílio a Eventos - &quot;XX Escola de Verão de Física Nuclear Experimental - Jorge André Swieca&quot; - Devolução da Economia Orçamentária 2019"/>
    <s v="Sim"/>
    <m/>
    <n v="957.6"/>
    <n v="0"/>
    <n v="0"/>
    <n v="2"/>
    <x v="1"/>
  </r>
  <r>
    <x v="19"/>
    <d v="2020-02-04T00:00:00"/>
    <n v="3077"/>
    <s v="FNC"/>
    <s v="Saldo do exercício anterior"/>
    <s v="Saldo remanescente 2019 - Grupo: 605 - Apoio aos Programas de Pós-Graduação - Devolução da Economia Orçamentária 2019"/>
    <s v="Sim"/>
    <m/>
    <n v="1696.93"/>
    <n v="0"/>
    <n v="0"/>
    <n v="2"/>
    <x v="1"/>
  </r>
  <r>
    <x v="19"/>
    <d v="2020-03-02T00:00:00"/>
    <n v="3111"/>
    <s v="FNC"/>
    <s v="AUCANI"/>
    <s v="Grupo: 43.000 - Remanejamento N° 2020 50157582 - Auxílio financeiro Of. Aucani 6/2020 - para missão do prof. Nilberto Medina à U. Wollongong, Austrália, entre 30/3 e 1/4/20, p/participar do &quot;UGPN Annual Conference 2020&quot; - ref. passagem, seguro, até 4 diárias e visto."/>
    <s v="Sim"/>
    <m/>
    <n v="15118"/>
    <n v="0"/>
    <n v="0"/>
    <n v="3"/>
    <x v="2"/>
  </r>
  <r>
    <x v="20"/>
    <d v="2020-02-04T00:00:00"/>
    <n v="3081"/>
    <s v="FGE"/>
    <s v="Saldo do exercício anterior"/>
    <s v="Saldo remanescente 2019 - Grupo: 404 - Projetos Especiais de Graduação - Programa aprender na comunidade - Remanejamento: 2018 50656760"/>
    <s v="Sim"/>
    <m/>
    <n v="11200"/>
    <n v="0"/>
    <n v="0"/>
    <n v="2"/>
    <x v="1"/>
  </r>
  <r>
    <x v="20"/>
    <d v="2020-12-11T00:00:00"/>
    <n v="3229"/>
    <s v="FGE"/>
    <s v="Monitores Bolsistas"/>
    <s v="Anulação do saldo remanescente do Pgto Monitores bolsistas - Grupo: 404 - Projetos Especiais de Graduação - Programa aprender na comunidade - Processo: 19.1.566.43.8 - NE 0400262/2020"/>
    <s v="Sim"/>
    <m/>
    <n v="2400"/>
    <n v="0"/>
    <n v="0"/>
    <n v="12"/>
    <x v="5"/>
  </r>
  <r>
    <x v="84"/>
    <d v="2020-01-23T00:00:00"/>
    <n v="3010"/>
    <s v="FMT"/>
    <s v="Saldo do exercício anterior"/>
    <s v="Saldo remanescente 2019 - Grupo: 43.000"/>
    <s v="Sim"/>
    <m/>
    <n v="715.14"/>
    <n v="0"/>
    <n v="0"/>
    <n v="1"/>
    <x v="0"/>
  </r>
  <r>
    <x v="85"/>
    <d v="2020-01-29T00:00:00"/>
    <n v="3053"/>
    <s v="FEP"/>
    <s v="IF de São Carlos"/>
    <s v="Grupo: 43.000 Básico - REMANEJAMENTO 50064428 / 2020 - Diárias (4 completa e 1 simples) ao Prof. Paulo Alberto Nussenszveig - participar de banca no IFSC (viagem de 09 a 13/02/20)"/>
    <s v="Sim"/>
    <m/>
    <n v="1822.26"/>
    <n v="0"/>
    <n v="0"/>
    <n v="1"/>
    <x v="0"/>
  </r>
  <r>
    <x v="85"/>
    <d v="2020-02-12T00:00:00"/>
    <n v="3099"/>
    <s v="FEP"/>
    <s v="Saldo do exercício anterior"/>
    <s v="Saldo remanescente de 2019 - Referente Grupo Básico: 43.000 - Reprogramação orçamentária, conforme aprovação &quot;ad referendum&quot; da COP"/>
    <s v="Sim"/>
    <m/>
    <n v="5000"/>
    <n v="0"/>
    <n v="0"/>
    <n v="2"/>
    <x v="1"/>
  </r>
  <r>
    <x v="86"/>
    <d v="2020-02-12T00:00:00"/>
    <n v="3100"/>
    <s v="FMT"/>
    <s v="Saldo do exercício anterior"/>
    <s v="Saldo remanescente de 2019 - Grupo Básico: 000"/>
    <s v="Sim"/>
    <m/>
    <n v="72.680000000000007"/>
    <n v="0"/>
    <n v="0"/>
    <n v="2"/>
    <x v="1"/>
  </r>
  <r>
    <x v="87"/>
    <d v="2020-02-12T00:00:00"/>
    <n v="3101"/>
    <s v="FAP"/>
    <s v="Saldo do exercício anterior"/>
    <s v="Saldo remanescente de 2019 - Referente Grupo 43.000 - Básica - REMANEJAMENTO 50662126 / 2019 - Diária Completa para o Professor Ricardo Galvão - participar de evento na FEA-RP"/>
    <s v="Sim"/>
    <m/>
    <n v="397.95"/>
    <n v="0"/>
    <n v="0"/>
    <n v="2"/>
    <x v="1"/>
  </r>
  <r>
    <x v="88"/>
    <d v="2020-02-04T00:00:00"/>
    <n v="3080"/>
    <s v="FGE"/>
    <s v="Saldo do exercício anterior"/>
    <s v="Grupo: 404 - Projetos Especiais - Grad - Diária para prof. Silvio Roberto de Azevedo Salinas, 30/05 a 31/05, para participar da IX Semana de Estatística UFSCar/USP. REMANEJAMENTO 50353980 / 2019 - Devolução da Economia Orçamentária 2019"/>
    <s v="Sim"/>
    <m/>
    <n v="397.95"/>
    <n v="0"/>
    <n v="0"/>
    <n v="2"/>
    <x v="1"/>
  </r>
  <r>
    <x v="89"/>
    <d v="2020-01-13T00:00:00"/>
    <n v="2961"/>
    <s v="FGE"/>
    <s v="Saldo do exercício anterior"/>
    <s v="Saldo remanescente 2019 - Grupo: 057 - Projetos Especiais - Remanejamento nº 50004749 / 2019 para a compra de materiais para o 17º Encontro USP Escola"/>
    <s v="Sim"/>
    <m/>
    <n v="13.99"/>
    <n v="0"/>
    <n v="0"/>
    <n v="1"/>
    <x v="0"/>
  </r>
  <r>
    <x v="90"/>
    <d v="2020-02-04T00:00:00"/>
    <n v="3078"/>
    <s v="FMA"/>
    <s v="Saldo do exercício anterior"/>
    <s v="Grupo: 513 - Progr. Inst. de Apoio a Novos Docentes - Edital 2013. Aut. GR - Proc.16.1.12371.1.4 - (043.513 - Orçamento).- Devolução da Economia Orçamentária 2019"/>
    <s v="Sim"/>
    <m/>
    <n v="331.28"/>
    <n v="0"/>
    <n v="0"/>
    <n v="2"/>
    <x v="1"/>
  </r>
  <r>
    <x v="90"/>
    <d v="2020-02-12T00:00:00"/>
    <n v="3102"/>
    <s v="FMA"/>
    <s v="Saldo do exercício anterior"/>
    <s v="Saldo remanescente 2019 - Referente Grupo: 43.000 - Recibo 088 - Recurso concedido pelo BCAM (Basque Center for Applied Mathematics) para cobrir custos de estadia de participantes do &quot;ICM 2018 - Satellite Conference: Topics in Mathematical Physics&quot;"/>
    <s v="Sim"/>
    <m/>
    <n v="100.2"/>
    <n v="0"/>
    <n v="0"/>
    <n v="2"/>
    <x v="1"/>
  </r>
  <r>
    <x v="21"/>
    <d v="2020-01-20T00:00:00"/>
    <n v="2970"/>
    <s v="DIR"/>
    <s v="Reitoria - Estagiários"/>
    <s v="Devoluções Estágios 2019 Referente à solicitação 377/2019 e 51/2019 - Remanejamento 50024523 / 2020 de recurso para estágio do aluno Caio Vinícius Dallaqua Leal. Remanejamento 50024620 / 2020 de recurso para estágio do aluno Talita Rocha de Oliveira."/>
    <s v="Sim"/>
    <m/>
    <n v="7085.46"/>
    <n v="0"/>
    <n v="0"/>
    <n v="1"/>
    <x v="0"/>
  </r>
  <r>
    <x v="21"/>
    <d v="2020-01-23T00:00:00"/>
    <n v="2976"/>
    <s v="DIR"/>
    <s v="Abertura do Exercío 2020"/>
    <s v="Distribuição conforme Orçamento Aprovado"/>
    <s v="Sim"/>
    <m/>
    <n v="1247773.1399999999"/>
    <n v="0"/>
    <n v="0"/>
    <n v="1"/>
    <x v="0"/>
  </r>
  <r>
    <x v="21"/>
    <d v="2020-01-30T00:00:00"/>
    <n v="3062"/>
    <s v="DIR"/>
    <s v="Transposição interna"/>
    <s v="Remanejamento 50071203 / 2020 - Viação Vale do Tietê Ltda Referente SERVICO DE LOCACAO DE VEICULO TERRESTRE NE 278432/2020 - (Nota de Empenho acabou sendo anulado GO 13320) - Ressarcimento do Grupo Básico 43.000. GO 13379"/>
    <s v="Sim"/>
    <m/>
    <n v="3300"/>
    <n v="0"/>
    <n v="0"/>
    <n v="1"/>
    <x v="0"/>
  </r>
  <r>
    <x v="21"/>
    <d v="2020-02-13T00:00:00"/>
    <n v="3103"/>
    <s v="ATF-ALMOX"/>
    <s v="Créditos almoxarifado"/>
    <s v="Créditos almoxarifado lançados das 13/02/2020 - Dir R$ 9.913,52 - FAP R$ 544,16 - FEP R$ 189,32 - FGE R$ 280,46 - FMA R$ 702,37 - FMT R$ 376,40 - FNC R$ 1.093,29"/>
    <s v="Sim"/>
    <m/>
    <n v="13099.52"/>
    <n v="0"/>
    <n v="0"/>
    <n v="2"/>
    <x v="1"/>
  </r>
  <r>
    <x v="21"/>
    <d v="2020-03-02T00:00:00"/>
    <n v="3110"/>
    <s v="FMT"/>
    <s v="Transposição interna"/>
    <s v="REMANEJAMENTO 50155067 / 2020 - Ressarcimento de grupo orçamentário, em razão de pagamento de três bolsas de monitoria que atuaram no projeto do edital de &quot;Apoio a Projetos que Façam Uso de Sistemas Digitais Inteligentes&quot; (fale conosco 197108). Grupo 43.057 - dentro deste projeto 01/07/2049 a 30/04/2020. Devido a Devolução da Economia Orçamentária ter ocorrido no dia 30/01/2020, não foi possível pagar com o recurso recebido 3 monitores do projeto que trabalharam no mês de Janeiro de 2020, por este motivo o Diretor pagou com recursos do Orçamento do Grupo Básico 43.000 essa despesa. Contrapartida GO 13552."/>
    <s v="Sim"/>
    <m/>
    <n v="1200"/>
    <n v="0"/>
    <n v="0"/>
    <n v="3"/>
    <x v="2"/>
  </r>
  <r>
    <x v="21"/>
    <d v="2020-03-05T00:00:00"/>
    <n v="3113"/>
    <s v="DIR"/>
    <s v="Reitoria - Estagiários"/>
    <s v="Remanejamento 50166387 / 2020 de recurso para estágio do aluno Ana Carolina Trolezi Braga. Referente à solicitação de CANCELAMENTO 837/2019."/>
    <s v="Sim"/>
    <m/>
    <n v="9945.83"/>
    <n v="0"/>
    <n v="0"/>
    <n v="3"/>
    <x v="2"/>
  </r>
  <r>
    <x v="21"/>
    <d v="2020-03-05T00:00:00"/>
    <n v="3114"/>
    <s v="DIR"/>
    <s v="Reitoria - Estagiários"/>
    <s v="Remanejamento 50166360 / 2020 de recurso para estágio do aluno Carlos Henrique Camillo da Silva. Referente à solicitação de CANCELAMENTO 525/2019"/>
    <s v="Sim"/>
    <m/>
    <n v="1643.17"/>
    <n v="0"/>
    <n v="0"/>
    <n v="3"/>
    <x v="2"/>
  </r>
  <r>
    <x v="21"/>
    <d v="2020-03-05T00:00:00"/>
    <n v="3115"/>
    <s v="DIR"/>
    <s v="Reitoria - Estagiários"/>
    <s v="Remanejamento 50166328 / 2020 de recurso para estágio do aluno Caterine Silva e Souza. Referente à solicitação de CANCELAMENTO 343/2019"/>
    <s v="Sim"/>
    <m/>
    <n v="4499.32"/>
    <n v="0"/>
    <n v="0"/>
    <n v="3"/>
    <x v="2"/>
  </r>
  <r>
    <x v="21"/>
    <d v="2020-03-05T00:00:00"/>
    <n v="3116"/>
    <s v="DIR"/>
    <s v="Reitoria - Estagiários"/>
    <s v="Remanejamento 50166344 / 2020 de recurso para estágio do aluno Giovana Maria de Sousa. Referente à solicitação de CANCELAMENTO 416/2019"/>
    <s v="Sim"/>
    <m/>
    <n v="6339.66"/>
    <n v="0"/>
    <n v="0"/>
    <n v="3"/>
    <x v="2"/>
  </r>
  <r>
    <x v="21"/>
    <d v="2020-03-05T00:00:00"/>
    <n v="3117"/>
    <s v="FGE"/>
    <s v="Transposição interna"/>
    <s v="REMANEJAMENTO 50166301 / 2020 - Grupo 404 - Projetos Especiais - Graduação - Ressarcimento de grupo orçamentário, em virtude de pagamento de bolsas do edital &quot;Programa Aprender na Comunidade&quot; (fale conosco 197308). Devido a Devolução da Economia Orçamentária ter ocorrido no dia 30/01/2020, não foi possível pagar com o recurso recebido 4 monitores do projeto que trabalharam no mês de Janeiro de 2020, por este motivo o Diretor pagou com recursos do Orçamento do Grupo Básico 43.000 essa despesa. Contrapartida GO 13571"/>
    <s v="Sim"/>
    <m/>
    <n v="1600"/>
    <n v="0"/>
    <n v="0"/>
    <n v="3"/>
    <x v="2"/>
  </r>
  <r>
    <x v="21"/>
    <d v="2020-03-05T00:00:00"/>
    <n v="3118"/>
    <s v="FNC"/>
    <s v="Transposição interna"/>
    <s v="REMANEJAMENTO 50166280 / 2020 - Grupo 57 - Projetos Especiais - Ressarcimento de grupo orçamentário, em virtude de pagamento de bolsas do edital &quot;Apoio a Projetos que Façam Uso de Sistemas Digitais Inteligentes&quot; (fale conosco 197309). Devido a Devolução da Economia Orçamentária ter ocorrido no dia 30/01/2020, não foi possível pagar com o recurso recebido 2 monitores do projeto que trabalharam no mês de Janeiro de 2020, por este motivo o Diretor pagou com recursos do Orçamento do Grupo Básico 43.000 essa despesa. Contrapartida GO 13572"/>
    <s v="Sim"/>
    <m/>
    <n v="880"/>
    <n v="0"/>
    <n v="0"/>
    <n v="3"/>
    <x v="2"/>
  </r>
  <r>
    <x v="21"/>
    <d v="2020-03-17T00:00:00"/>
    <n v="3124"/>
    <s v="ATF-ALMOX"/>
    <s v="Créditos almoxarifado"/>
    <s v="Créditos referentes requisições do almoxarifado do dia 09/03/2020 - FAP R$ 579,33, FEP R$ 445,91, FGE R$ 140,37, FMT R$ 328,26, FNC R$ 141,27, DIR R$ 22.023,57."/>
    <s v="Sim"/>
    <m/>
    <n v="23658.63"/>
    <n v="0"/>
    <n v="0"/>
    <n v="3"/>
    <x v="2"/>
  </r>
  <r>
    <x v="21"/>
    <d v="2020-04-20T00:00:00"/>
    <n v="3133"/>
    <s v="DIR"/>
    <s v="Reitoria - Estagiários"/>
    <s v="Remanejamento 50217160 / 2020 de recurso para estágio do aluno Bruno Prates. Referente à solicitação 118/2019"/>
    <s v="Sim"/>
    <m/>
    <n v="1184.76"/>
    <n v="0"/>
    <n v="0"/>
    <n v="4"/>
    <x v="7"/>
  </r>
  <r>
    <x v="21"/>
    <d v="2020-04-20T00:00:00"/>
    <n v="3134"/>
    <s v="DIR"/>
    <s v="Reitoria - Estagiários"/>
    <s v="Remanejamento 50217186 / 2020 de recurso para estágio do aluno Lucas Barbosa Lima Lazaro. Referente à solicitação 188/2019"/>
    <s v="Sim"/>
    <m/>
    <n v="1340.2"/>
    <n v="0"/>
    <n v="0"/>
    <n v="4"/>
    <x v="7"/>
  </r>
  <r>
    <x v="21"/>
    <d v="2020-04-20T00:00:00"/>
    <n v="3135"/>
    <s v="DIR"/>
    <s v="Reitoria - Estagiários"/>
    <s v="Remanejamento 50217208 / 2020 de recurso para estágio do aluno Lucas de Paula Lima Batista. Referente à solicitação 838/2019"/>
    <s v="Sim"/>
    <m/>
    <n v="7512.08"/>
    <n v="0"/>
    <n v="0"/>
    <n v="4"/>
    <x v="7"/>
  </r>
  <r>
    <x v="21"/>
    <d v="2020-05-06T00:00:00"/>
    <n v="3141"/>
    <s v="DIR"/>
    <s v="Reitoria - Estagiários"/>
    <s v="Cancelamento de Estágios: Remanejamento de recurso 50227386 / 2020 para estágio do aluno Irma Fernanda Moreira Brito. Referente à solicitação 211/2019 e Remanejamento de recurso 50227408 / 2020 para estágio do aluno Felipe Moura dos Santos. Referente à solicitação 319/2019"/>
    <s v="Sim"/>
    <m/>
    <n v="3781.4"/>
    <n v="0"/>
    <n v="0"/>
    <n v="5"/>
    <x v="8"/>
  </r>
  <r>
    <x v="21"/>
    <d v="2020-05-18T00:00:00"/>
    <n v="3142"/>
    <s v="DIR"/>
    <s v="Créditos Almoxarifado"/>
    <s v="Créditos Almoxarifado GOs lançadas dia 15/05/2020 - DIR R$ 3.597,79, FAP R$ 15,60, FEP R$ 707,15, FMT R$ 412,12."/>
    <s v="Sim"/>
    <m/>
    <n v="4877.54"/>
    <n v="0"/>
    <n v="0"/>
    <n v="5"/>
    <x v="8"/>
  </r>
  <r>
    <x v="21"/>
    <d v="2020-06-30T00:00:00"/>
    <n v="3148"/>
    <s v="DIR"/>
    <s v="Transposição interna"/>
    <s v="REMANEJAMENTO 50266969 / 2020 - Estorno do remanejamento nº 202050256327, de 16/06/2020 (fale conosco 200304). Referente GO 13801."/>
    <s v="Sim"/>
    <m/>
    <n v="5040"/>
    <n v="0"/>
    <n v="0"/>
    <n v="6"/>
    <x v="3"/>
  </r>
  <r>
    <x v="21"/>
    <d v="2020-07-06T00:00:00"/>
    <n v="3150"/>
    <s v="DIR"/>
    <s v="Reitoria - Estagiários"/>
    <s v="Remanejamento 2020 50272560 de recurso para estágio do aluno Mariana Petroucic Nunes. Referente à solicitação ANULAÇÃO 569/2019"/>
    <s v="Sim"/>
    <m/>
    <n v="1735.48"/>
    <n v="0"/>
    <n v="0"/>
    <n v="7"/>
    <x v="9"/>
  </r>
  <r>
    <x v="21"/>
    <d v="2020-07-14T00:00:00"/>
    <n v="3152"/>
    <s v="FEP"/>
    <s v="Transposição interna"/>
    <s v="Referente ao reforço de empenho para pagamento de monitores do Prof. Ivã Gurgel - GO 13839"/>
    <s v="Sim"/>
    <m/>
    <n v="2400"/>
    <n v="0"/>
    <n v="0"/>
    <n v="7"/>
    <x v="9"/>
  </r>
  <r>
    <x v="21"/>
    <d v="2020-07-17T00:00:00"/>
    <n v="3154"/>
    <s v="DIR"/>
    <s v="Transposição interna"/>
    <s v="Taxa administrativa Diretoria referente Venda de 940 Sampa V4 - Chips para Oricas Import and Export (Instituto of Modems of Physics - Chinese Academy of Scienses) - Recibo 41/2020 e Recolhimento 2543672 - GO 13848."/>
    <s v="Sim"/>
    <m/>
    <n v="8775.9599999999991"/>
    <n v="0"/>
    <n v="0"/>
    <n v="7"/>
    <x v="9"/>
  </r>
  <r>
    <x v="21"/>
    <d v="2020-07-23T00:00:00"/>
    <n v="3156"/>
    <s v="DIR"/>
    <s v="Créditos Almoxarifado"/>
    <s v="Créditos Almoxarifado lançado do dia 22/07/2020 GOs números: 13859, 13860, 13861, 13862, 13863, 13864, 13865, 13866, 13867, 13868, 13869 e 13870"/>
    <s v="Sim"/>
    <m/>
    <n v="10556.26"/>
    <n v="0"/>
    <n v="0"/>
    <n v="7"/>
    <x v="9"/>
  </r>
  <r>
    <x v="21"/>
    <d v="2020-08-13T00:00:00"/>
    <n v="3160"/>
    <s v="DIR"/>
    <s v="Reitoria - Estagiários"/>
    <s v="Devolução Ref. Solicitação 1222/2019 de Estágio do aluno Carlos Henrique Camillo da Silva. Remanejamento N° 2020 50302302 -"/>
    <s v="Sim"/>
    <m/>
    <n v="1337.39"/>
    <n v="0"/>
    <n v="0"/>
    <n v="8"/>
    <x v="10"/>
  </r>
  <r>
    <x v="21"/>
    <d v="2020-08-28T00:00:00"/>
    <n v="3170"/>
    <s v="DIR-NITRO"/>
    <s v="Transposição interna"/>
    <s v="Transferência dos recursos do RD Nitrogênio para RORÇ Diretoria - GO 13935"/>
    <s v="Sim"/>
    <m/>
    <n v="11349.9"/>
    <n v="0"/>
    <n v="0"/>
    <n v="8"/>
    <x v="10"/>
  </r>
  <r>
    <x v="21"/>
    <d v="2020-08-29T00:00:00"/>
    <n v="3171"/>
    <s v="DIR"/>
    <s v="Ajuste de saldo"/>
    <s v="Créditos de ajustes"/>
    <s v="Sim"/>
    <m/>
    <n v="18126.330000000002"/>
    <n v="0"/>
    <n v="0"/>
    <n v="8"/>
    <x v="10"/>
  </r>
  <r>
    <x v="21"/>
    <d v="2020-09-03T00:00:00"/>
    <n v="3177"/>
    <s v="DIR"/>
    <s v="Reitoria - Estagiários"/>
    <s v="Referente à solicitação de cancelamento 14/2020 - Remanejamento N° 2020 50322168 - Complementação de recurso para estágio do aluno Felipe Pereira Alonso"/>
    <s v="Sim"/>
    <m/>
    <n v="783.15"/>
    <n v="0"/>
    <n v="0"/>
    <n v="9"/>
    <x v="4"/>
  </r>
  <r>
    <x v="21"/>
    <d v="2020-09-03T00:00:00"/>
    <n v="3178"/>
    <s v="DIR"/>
    <s v="Reitoria - Estagiários"/>
    <s v="Referente à solicitação de cancelamento 475/2020 - Remanejamento N° 2020 50322184 de recurso para estágio do aluno Mariana Petroucic Nunes"/>
    <s v="Sim"/>
    <m/>
    <n v="3074.62"/>
    <n v="0"/>
    <n v="0"/>
    <n v="9"/>
    <x v="4"/>
  </r>
  <r>
    <x v="21"/>
    <d v="2020-09-24T00:00:00"/>
    <n v="3181"/>
    <s v="DIR"/>
    <s v="Prefeitura do Campus USP"/>
    <s v="Devolução do remanejamento nº 50318365 GO 13947 - REMANEJAMENTO 50328328 / 2020 -"/>
    <s v="Sim"/>
    <m/>
    <n v="2664"/>
    <n v="0"/>
    <n v="0"/>
    <n v="9"/>
    <x v="4"/>
  </r>
  <r>
    <x v="21"/>
    <d v="2020-09-30T00:00:00"/>
    <n v="3189"/>
    <s v="DIR"/>
    <s v="Transposição interna"/>
    <s v="Ref. SERVICO DE MANUTENCAO EM EQUIPAMENTO CONDICIONADOR DE AR - NE 03521346/2020 - Desp. DFMA - Contrapartida GO 14014 e GO 14015"/>
    <s v="Sim"/>
    <m/>
    <n v="500"/>
    <n v="0"/>
    <n v="0"/>
    <n v="9"/>
    <x v="4"/>
  </r>
  <r>
    <x v="21"/>
    <d v="2020-09-30T00:00:00"/>
    <n v="3190"/>
    <s v="DIR"/>
    <s v="Transposição interna"/>
    <s v="Ref. SERVIÇO DE INSTALACAO/MONTAGEM EQUIPAMENTO CONDICIONADOR DE AR - NE 03521354/2020 - Desp. Manut. Predial - Contrapartida GO 14016 e GO 14017"/>
    <s v="Sim"/>
    <m/>
    <n v="1600"/>
    <n v="0"/>
    <n v="0"/>
    <n v="9"/>
    <x v="4"/>
  </r>
  <r>
    <x v="21"/>
    <d v="2020-10-08T00:00:00"/>
    <n v="3193"/>
    <s v="DIR"/>
    <s v="ITOPRO Instalacao e Manutencao de Ar Condicionado"/>
    <s v="NE.03601498 - Conserto de aparelho de ar condicionado da sala do Prof. Ricardo Galvão - RC 123374 - DC 150215 - Ajuste da GO 14031."/>
    <s v="Sim"/>
    <m/>
    <n v="998"/>
    <n v="0"/>
    <n v="0"/>
    <n v="10"/>
    <x v="11"/>
  </r>
  <r>
    <x v="21"/>
    <d v="2020-10-13T00:00:00"/>
    <n v="3195"/>
    <s v="DIR"/>
    <s v="Reitoria - Estagiários"/>
    <s v="Referente à solicitação de Cancelamento 763/2019 - 50369865 / 2020 - Remanejamento 50369865 / 2020 para estágio do aluno Mariana Ribeiro de Carvalho."/>
    <s v="Sim"/>
    <m/>
    <n v="2142.1999999999998"/>
    <n v="0"/>
    <n v="0"/>
    <n v="10"/>
    <x v="11"/>
  </r>
  <r>
    <x v="21"/>
    <d v="2020-10-13T00:00:00"/>
    <n v="3196"/>
    <s v="DIR"/>
    <s v="Reitoria - Estagiários"/>
    <s v="Referente à solicitação de CANCELAMENTO 825/2019 - Remanejamento 50369881 / 2020 para estágio do aluno Icaro Vaz Freire."/>
    <s v="Sim"/>
    <m/>
    <n v="1309.93"/>
    <n v="0"/>
    <n v="0"/>
    <n v="10"/>
    <x v="11"/>
  </r>
  <r>
    <x v="21"/>
    <d v="2020-10-13T00:00:00"/>
    <n v="3197"/>
    <s v="DIR"/>
    <s v="Reitoria - Estagiários"/>
    <s v="Referente à solicitação de CANCELAMENTO 839/2019 - REMANEJAMENTO 50369903 / 2020 para estágio do aluno Joao Pedro Porro Palazzo."/>
    <s v="Sim"/>
    <m/>
    <n v="1429.98"/>
    <n v="0"/>
    <n v="0"/>
    <n v="10"/>
    <x v="11"/>
  </r>
  <r>
    <x v="21"/>
    <d v="2020-10-28T00:00:00"/>
    <n v="3210"/>
    <s v="DIR"/>
    <s v="White Martins Gases Industriais Ltda"/>
    <s v="Anulação do saldo remanescente de Nitrogênio Líquido referente ao final de exercício 2020."/>
    <s v="Sim"/>
    <m/>
    <n v="95367.1"/>
    <n v="0"/>
    <n v="0"/>
    <n v="10"/>
    <x v="11"/>
  </r>
  <r>
    <x v="21"/>
    <d v="2020-11-04T00:00:00"/>
    <n v="3216"/>
    <s v="DIR"/>
    <s v="Reitoria - Estagiários"/>
    <s v="Remanejamento 2020 50408429 de CANCELAMENTO do estágio do aluno Caio Leonardo de Oliveira Pimentel. Referente à solicitação 1010/2019"/>
    <s v="Sim"/>
    <m/>
    <n v="1312.09"/>
    <n v="0"/>
    <n v="0"/>
    <n v="11"/>
    <x v="6"/>
  </r>
  <r>
    <x v="21"/>
    <d v="2020-11-04T00:00:00"/>
    <n v="3217"/>
    <s v="DIR-SBI"/>
    <s v="AIP Publishing LLC"/>
    <s v="Saldo remanescente do Empenho 01674137 - Ref. Renovação da Assinatura do Periódico American Journal of Physics 2020-2021 - RC 100340 - DC 62413."/>
    <s v="Sim"/>
    <m/>
    <n v="429.93"/>
    <n v="0"/>
    <n v="0"/>
    <n v="11"/>
    <x v="6"/>
  </r>
  <r>
    <x v="21"/>
    <d v="2020-11-05T00:00:00"/>
    <n v="3218"/>
    <s v="ATF-ALMOX"/>
    <s v="Créditos Almoxarifado"/>
    <s v="Créditos Almoxarifado lançado no dia 05/11/200 - GO's 14123, 14124, 14127, 14137, 14142, 14143, 14135, 14125, 14126, 14128, 14129, 14130, 14131, 14133, 14136, 14138, 14139, 14140, 14141, 14122 e 14132."/>
    <s v="Sim"/>
    <m/>
    <n v="6857.56"/>
    <n v="0"/>
    <n v="0"/>
    <n v="11"/>
    <x v="6"/>
  </r>
  <r>
    <x v="21"/>
    <d v="2020-11-16T00:00:00"/>
    <n v="3223"/>
    <s v="DIR"/>
    <s v="Monitores Bolsistas"/>
    <s v="Anulação saldo remanescente da Folha de pagamento referente a Monitores Bolsistas Exercício 2020 - NE 123021 /2020 - Processo: 20.1.10.43.1 - GO 13434"/>
    <s v="Sim"/>
    <m/>
    <n v="40176.769999999997"/>
    <n v="0"/>
    <n v="0"/>
    <n v="11"/>
    <x v="6"/>
  </r>
  <r>
    <x v="21"/>
    <d v="2020-12-11T00:00:00"/>
    <n v="3231"/>
    <s v="DIR"/>
    <s v="Simpress Comércio, Locação e Serviços S/A"/>
    <s v="Anulação do saldo remanesce final do exercício 2020 - Referente a NE.00081540 - Contrato de Serviços de Impressão e Reprografia Corporativa - Exercício 2020 - Contrato 01/2018 - RUSP."/>
    <s v="Sim"/>
    <m/>
    <n v="49000"/>
    <n v="0"/>
    <n v="0"/>
    <n v="12"/>
    <x v="5"/>
  </r>
  <r>
    <x v="21"/>
    <d v="2020-12-23T00:00:00"/>
    <n v="3235"/>
    <s v="DIR"/>
    <s v="Fechamento do exercício"/>
    <s v="Recolhimento (FAP, FEP, FGE, FMA, FMT e FNC) fechamento do Exercício 2020"/>
    <s v="Sim"/>
    <m/>
    <n v="111833.47"/>
    <n v="0"/>
    <n v="0"/>
    <n v="12"/>
    <x v="5"/>
  </r>
  <r>
    <x v="22"/>
    <d v="2020-01-23T00:00:00"/>
    <n v="2983"/>
    <s v="DIR"/>
    <s v="Abertura do Exercío 2020"/>
    <s v="Distribuição conforme Orçamento Aprovado"/>
    <s v="Sim"/>
    <m/>
    <n v="234845.1"/>
    <n v="0"/>
    <n v="0"/>
    <n v="1"/>
    <x v="0"/>
  </r>
  <r>
    <x v="22"/>
    <d v="2020-12-10T00:00:00"/>
    <n v="3228"/>
    <s v="DIR"/>
    <s v="Transposição interna"/>
    <s v="Remanejamento N° 2020 50443909 - Do grupo Básico - Reforço de dotação ref. DC 187003 - GO 14209"/>
    <s v="Sim"/>
    <m/>
    <n v="14578.26"/>
    <n v="0"/>
    <n v="0"/>
    <n v="12"/>
    <x v="5"/>
  </r>
  <r>
    <x v="22"/>
    <d v="2020-12-23T00:00:00"/>
    <n v="3236"/>
    <s v="DIR-CCIF"/>
    <s v="Fechamento do exercício"/>
    <s v="Transferência referente ao Recolhimento (FEP, FGE, FMT e FNC) fechamento do Exercício 2020"/>
    <s v="Sim"/>
    <m/>
    <n v="13601.53"/>
    <n v="0"/>
    <n v="0"/>
    <n v="12"/>
    <x v="5"/>
  </r>
  <r>
    <x v="23"/>
    <d v="2020-01-23T00:00:00"/>
    <n v="3023"/>
    <s v="ATA"/>
    <s v="Abertura do Exercío 2020"/>
    <s v="Saldo inicial 2020"/>
    <s v="Sim"/>
    <m/>
    <n v="93853"/>
    <n v="0"/>
    <n v="0"/>
    <n v="1"/>
    <x v="0"/>
  </r>
  <r>
    <x v="23"/>
    <d v="2020-10-27T00:00:00"/>
    <n v="3207"/>
    <s v="ATA"/>
    <s v="Giacomo Resende Seolim - ME"/>
    <s v="ANULAÇÃO PARCIAL DA NE.01941062 - Serviço de recarga de extintor e teste de pressão em mangueira de incêndio - referente ao fechamento do exercício 2020."/>
    <s v="Sim"/>
    <m/>
    <n v="7307.5"/>
    <n v="0"/>
    <n v="0"/>
    <n v="10"/>
    <x v="11"/>
  </r>
  <r>
    <x v="23"/>
    <d v="2020-11-03T00:00:00"/>
    <n v="3215"/>
    <s v="ATA"/>
    <s v="Transposição interna"/>
    <s v="Valor para cobrir despesas no grupo de segurança Remanejamento N° 2020 50406760. GO 14119"/>
    <s v="Sim"/>
    <m/>
    <n v="365.67"/>
    <n v="0"/>
    <n v="0"/>
    <n v="11"/>
    <x v="6"/>
  </r>
  <r>
    <x v="24"/>
    <d v="2020-03-20T00:00:00"/>
    <n v="3127"/>
    <s v="DIR-LDID"/>
    <s v="Transposição interna"/>
    <s v="Recurso transferido para despesas do laboratório didático - GO 13681"/>
    <s v="Sim"/>
    <m/>
    <n v="10000"/>
    <n v="0"/>
    <n v="0"/>
    <n v="3"/>
    <x v="2"/>
  </r>
  <r>
    <x v="25"/>
    <d v="2020-01-23T00:00:00"/>
    <n v="2988"/>
    <s v="FMT"/>
    <s v="Abertura do Exercío 2020"/>
    <s v="Distribuição conforme Orçamento Aprovado"/>
    <s v="Sim"/>
    <m/>
    <n v="12407.91"/>
    <n v="0"/>
    <n v="0"/>
    <n v="1"/>
    <x v="0"/>
  </r>
  <r>
    <x v="26"/>
    <d v="2020-01-23T00:00:00"/>
    <n v="2984"/>
    <s v="FAP"/>
    <s v="Abertura do Exercío 2020"/>
    <s v="Distribuição conforme Orçamento Aprovado"/>
    <s v="Sim"/>
    <m/>
    <n v="9710.5400000000009"/>
    <n v="0"/>
    <n v="0"/>
    <n v="1"/>
    <x v="0"/>
  </r>
  <r>
    <x v="26"/>
    <d v="2020-10-28T00:00:00"/>
    <n v="3209"/>
    <s v="FAP"/>
    <s v="Transposição interna"/>
    <s v="Remanejamento N° 2020 50397761 - Complemento de valor de informática para Aquisição Notebook - NOTA DE EMPENHO 3621421/2020 - GO 14110"/>
    <s v="Sim"/>
    <m/>
    <n v="1439.46"/>
    <n v="0"/>
    <n v="0"/>
    <n v="10"/>
    <x v="11"/>
  </r>
  <r>
    <x v="27"/>
    <d v="2020-01-23T00:00:00"/>
    <n v="2985"/>
    <s v="FEP"/>
    <s v="Abertura do Exercío 2020"/>
    <s v="Distribuição conforme Orçamento Aprovado"/>
    <s v="Sim"/>
    <m/>
    <n v="10789.49"/>
    <n v="0"/>
    <n v="0"/>
    <n v="1"/>
    <x v="0"/>
  </r>
  <r>
    <x v="28"/>
    <d v="2020-01-23T00:00:00"/>
    <n v="2989"/>
    <s v="FNC"/>
    <s v="Abertura do Exercío 2020"/>
    <s v="Distribuição conforme Orçamento Aprovado"/>
    <s v="Sim"/>
    <m/>
    <n v="15105.29"/>
    <n v="0"/>
    <n v="0"/>
    <n v="1"/>
    <x v="0"/>
  </r>
  <r>
    <x v="29"/>
    <d v="2020-01-23T00:00:00"/>
    <n v="2987"/>
    <s v="FMA"/>
    <s v="Abertura do Exercío 2020"/>
    <s v="Distribuição conforme Orçamento Aprovado"/>
    <s v="Sim"/>
    <m/>
    <n v="9171.07"/>
    <n v="0"/>
    <n v="0"/>
    <n v="1"/>
    <x v="0"/>
  </r>
  <r>
    <x v="29"/>
    <d v="2020-12-23T00:00:00"/>
    <n v="3237"/>
    <s v="FMA"/>
    <s v="Fechamento do exercício"/>
    <s v="Transferência de crédito para cobrir saldo negativo do departamento - Fechamento do Exercício 2020."/>
    <s v="Sim"/>
    <m/>
    <n v="281.89"/>
    <n v="0"/>
    <n v="0"/>
    <n v="12"/>
    <x v="5"/>
  </r>
  <r>
    <x v="30"/>
    <d v="2020-01-23T00:00:00"/>
    <n v="2979"/>
    <s v="FGE"/>
    <s v="Abertura do Exercío 2020"/>
    <s v="Distribuição conforme Orçamento Aprovado"/>
    <s v="Sim"/>
    <m/>
    <n v="22472.639999999999"/>
    <n v="0"/>
    <n v="0"/>
    <n v="1"/>
    <x v="0"/>
  </r>
  <r>
    <x v="30"/>
    <d v="2020-01-23T00:00:00"/>
    <n v="2986"/>
    <s v="FGE"/>
    <s v="Abertura do Exercío 2020"/>
    <s v="Distribuição conforme Orçamento Aprovado"/>
    <s v="Sim"/>
    <m/>
    <n v="8631.59"/>
    <n v="0"/>
    <n v="0"/>
    <n v="1"/>
    <x v="0"/>
  </r>
  <r>
    <x v="31"/>
    <d v="2020-02-28T00:00:00"/>
    <n v="3109"/>
    <s v="FGE"/>
    <s v="Abertura do Exercício 2020"/>
    <s v="Distribuição conforme Orçamento Aprovado"/>
    <s v="Sim"/>
    <m/>
    <n v="8631.59"/>
    <n v="0"/>
    <n v="0"/>
    <n v="2"/>
    <x v="1"/>
  </r>
  <r>
    <x v="32"/>
    <d v="2020-01-23T00:00:00"/>
    <n v="2978"/>
    <s v="FEP"/>
    <s v="Abertura do Exercío 2020"/>
    <s v="Distribuição conforme Orçamento Aprovado"/>
    <s v="Sim"/>
    <m/>
    <n v="28090.799999999999"/>
    <n v="0"/>
    <n v="0"/>
    <n v="1"/>
    <x v="0"/>
  </r>
  <r>
    <x v="32"/>
    <d v="2020-09-02T00:00:00"/>
    <n v="3172"/>
    <s v="FEP"/>
    <s v="Transposição interna"/>
    <s v="Transferência da verba RD Julio Larrea GO 13951 para RORÇ - DFEP conforme autorização do professor Julio no email enviado no dia 01/09/2020."/>
    <s v="Sim"/>
    <m/>
    <n v="1474.43"/>
    <n v="0"/>
    <n v="0"/>
    <n v="9"/>
    <x v="4"/>
  </r>
  <r>
    <x v="33"/>
    <d v="2020-01-23T00:00:00"/>
    <n v="3024"/>
    <s v="DIR"/>
    <s v="Abertura do Exercío 2020"/>
    <s v="Saldo inicial 2020"/>
    <s v="Sim"/>
    <m/>
    <n v="31144"/>
    <n v="0"/>
    <n v="0"/>
    <n v="1"/>
    <x v="0"/>
  </r>
  <r>
    <x v="34"/>
    <d v="2020-01-23T00:00:00"/>
    <n v="2980"/>
    <s v="FMA"/>
    <s v="Abertura do Exercío 2020"/>
    <s v="Distribuição conforme Orçamento Aprovado"/>
    <s v="Sim"/>
    <m/>
    <n v="23877.18"/>
    <n v="0"/>
    <n v="0"/>
    <n v="1"/>
    <x v="0"/>
  </r>
  <r>
    <x v="35"/>
    <d v="2020-03-20T00:00:00"/>
    <n v="3128"/>
    <s v="DIR"/>
    <s v="Escola de Educação Física e Esporte"/>
    <s v="Pagamento pelo fornecimento de 1502,40 litros de nitrogênio líquido à EEFE USP entre os períodos de maio a dezembro/2019 (1382,40 litros - fls. 108) e janeiro/2020 (120 litros - fls. 110) ao IFUSP. REMANEJAMENTO 50190644 / 2020"/>
    <s v="Sim"/>
    <m/>
    <n v="1502.4"/>
    <n v="0"/>
    <n v="0"/>
    <n v="3"/>
    <x v="2"/>
  </r>
  <r>
    <x v="35"/>
    <d v="2020-03-20T00:00:00"/>
    <n v="3129"/>
    <s v="DIR"/>
    <s v="Prefeitura do Campus USP"/>
    <s v="Pagamento de 160 litros de nitrogênio líquido - meses: maio, julho, agosto e novembro de 2019 (Of.ATF.004/2020/IF) e 96 litros de nitrogênio no mês de janeiro de 2020 (Of.ATF.012/2020/if). REMANEJAMENTO 50185004 / 2020"/>
    <s v="Sim"/>
    <m/>
    <n v="256"/>
    <n v="0"/>
    <n v="0"/>
    <n v="3"/>
    <x v="2"/>
  </r>
  <r>
    <x v="35"/>
    <d v="2020-03-20T00:00:00"/>
    <n v="3130"/>
    <s v="DIR"/>
    <s v="IAG"/>
    <s v="Despesas efetuadas com fornecimento de nitrogênio líquido, referente aos meses de maio à novembro de 2019. REMANEJAMENTO 50185829 / 2020"/>
    <s v="Sim"/>
    <m/>
    <n v="750"/>
    <n v="0"/>
    <n v="0"/>
    <n v="3"/>
    <x v="2"/>
  </r>
  <r>
    <x v="35"/>
    <d v="2020-03-20T00:00:00"/>
    <n v="3131"/>
    <s v="DIR"/>
    <s v="Faculdade de Odontologia"/>
    <s v="REMANEJAMENTO 50188500 / 2020 Fornecimento de 3266 litros de nitrogênio líquido, nos meses de maio, junho, julho, agosto, setembro, outubro, novembro e dezembro de 2019. REMANEJAMENTO 50188704 / 2020 fornecimento de 495 litros de nitrogênio líquido, no mês de janeiro de 2020."/>
    <s v="Sim"/>
    <m/>
    <n v="3761"/>
    <n v="0"/>
    <n v="0"/>
    <n v="3"/>
    <x v="2"/>
  </r>
  <r>
    <x v="35"/>
    <d v="2020-12-07T00:00:00"/>
    <n v="3227"/>
    <s v="DIR-NITRO"/>
    <s v="Instituto Oceanográfico"/>
    <s v="Remanejamento 50437763 / 2020 - Fornecimento de nitrogênio líquido no período de maio de 2019 a janeiro de 2020"/>
    <s v="Sim"/>
    <m/>
    <n v="5080"/>
    <n v="0"/>
    <n v="0"/>
    <n v="12"/>
    <x v="5"/>
  </r>
  <r>
    <x v="91"/>
    <d v="2020-01-21T00:00:00"/>
    <n v="2972"/>
    <s v="ATA"/>
    <s v="Empresa Brasileira de Correios e Telégrafos - EBCT"/>
    <s v="NE.00096369 - &quot;Contrato de Serviços de Correio - Exercício 2020&quot; e NE.00766100 - Reforço do &quot;Contrato de Serviços de Correio - Exercício 2020&quot; - NE.00096369 - GO 13275 - Ajuste."/>
    <s v="Sim"/>
    <m/>
    <n v="0"/>
    <n v="0"/>
    <n v="0"/>
    <n v="1"/>
    <x v="0"/>
  </r>
  <r>
    <x v="91"/>
    <d v="2020-06-04T00:00:00"/>
    <n v="3143"/>
    <s v="DIR"/>
    <s v="FLT ASSESSORIA EM TURISMO LTDA"/>
    <s v="Contrato de Fornecimento de Passagem Aérea Nacional NE 03533042/2020 e Internacional NE 03533050/2020 - Processo: 20.1.00571.01.8 - GO 13786"/>
    <s v="Sim"/>
    <m/>
    <n v="0"/>
    <n v="0"/>
    <n v="0"/>
    <n v="6"/>
    <x v="3"/>
  </r>
  <r>
    <x v="92"/>
    <d v="2020-01-27T00:00:00"/>
    <n v="3048"/>
    <s v="FNC"/>
    <s v="Saldo do exercício anterior"/>
    <s v="Saldo do Exercício 2020 - Grupo: 179 - FONTE RECEITA 04 - FRBNY - Doc Columbus-Mocas - (ONR - Office of Naval Research) - Recibo 176/2019 (26/11/2019) - Recolhimento 2019 05562312"/>
    <s v="Sim"/>
    <m/>
    <n v="848600"/>
    <n v="0"/>
    <n v="0"/>
    <n v="1"/>
    <x v="0"/>
  </r>
  <r>
    <x v="92"/>
    <d v="2020-01-27T00:00:00"/>
    <n v="3049"/>
    <s v="DIR"/>
    <s v="Créditos Recebidos"/>
    <s v="Créditos recebidos Convênio Grupo 179"/>
    <s v="Sim"/>
    <m/>
    <n v="9410.9"/>
    <n v="0"/>
    <n v="0"/>
    <n v="1"/>
    <x v="0"/>
  </r>
  <r>
    <x v="92"/>
    <d v="2020-04-23T00:00:00"/>
    <n v="3138"/>
    <s v="FNC"/>
    <s v="ONR Office Naval Research"/>
    <s v="Remessa financeira internacional - Mercúrio 43514 - CDG 20200416000002092 - Ordem Pgto 51028270 - Convênios nº 43514 - Número Recibo: 35/2020."/>
    <s v="Sim"/>
    <m/>
    <n v="316620"/>
    <n v="0"/>
    <n v="0"/>
    <n v="4"/>
    <x v="7"/>
  </r>
  <r>
    <x v="93"/>
    <d v="2020-01-23T00:00:00"/>
    <n v="3008"/>
    <s v="FAP"/>
    <s v="Saldo do exercício anterior"/>
    <s v="Saldo remanescente 2019 - Grupo Básico: 43.000"/>
    <s v="Sim"/>
    <m/>
    <n v="76.8"/>
    <n v="0"/>
    <n v="0"/>
    <n v="1"/>
    <x v="0"/>
  </r>
  <r>
    <x v="93"/>
    <d v="2020-09-03T00:00:00"/>
    <n v="3176"/>
    <s v="FAP"/>
    <s v="Recolhimento Tesouraria"/>
    <s v="Recebemos de Julio Antonio Larrea Jimenez - Proa. Fapesp: 2018/08845-3 - Finalidade: Serviços de Medida de Difração de Raios X, junto ao Laboratório de Cristalografia do IF - Recibo 48/2020."/>
    <s v="Sim"/>
    <m/>
    <n v="600"/>
    <n v="0"/>
    <n v="0"/>
    <n v="9"/>
    <x v="4"/>
  </r>
  <r>
    <x v="36"/>
    <d v="2020-01-27T00:00:00"/>
    <n v="3039"/>
    <s v="DIR"/>
    <s v="Saldo do exercício anterior"/>
    <s v="Transferência da Diretoria ref. ao saldo do Exercício Anterior - GO 13354"/>
    <s v="Sim"/>
    <m/>
    <n v="52635.48"/>
    <n v="0"/>
    <n v="0"/>
    <n v="1"/>
    <x v="0"/>
  </r>
  <r>
    <x v="36"/>
    <d v="2020-01-27T00:00:00"/>
    <n v="3040"/>
    <s v="DIR"/>
    <s v="Transposição interna"/>
    <s v="Créditos CPG - Divida/Proex 2019 - GO 13355"/>
    <s v="Sim"/>
    <m/>
    <n v="50000"/>
    <n v="0"/>
    <n v="0"/>
    <n v="1"/>
    <x v="0"/>
  </r>
  <r>
    <x v="37"/>
    <d v="2020-03-09T00:00:00"/>
    <n v="3120"/>
    <s v="DIR"/>
    <s v="Reitoria"/>
    <s v="Grupo 94 - Taxas Municipais - Recursos para o pagamento da Taxa de Resíduos Sólidos de Saúde (TRSS), exercício 2020. REMANEJAMENTO 50169025 / 2020"/>
    <s v="Sim"/>
    <m/>
    <n v="682.8"/>
    <n v="0"/>
    <n v="0"/>
    <n v="3"/>
    <x v="2"/>
  </r>
  <r>
    <x v="37"/>
    <d v="2020-08-25T00:00:00"/>
    <n v="3163"/>
    <s v="DIR"/>
    <s v="Transposição interna"/>
    <s v="Remanejamento N° 2020 50309382 - Reforço de empenho pgto de taxas. GO 13926"/>
    <s v="Sim"/>
    <m/>
    <n v="189.84"/>
    <n v="0"/>
    <n v="0"/>
    <n v="8"/>
    <x v="10"/>
  </r>
  <r>
    <x v="38"/>
    <d v="2020-01-23T00:00:00"/>
    <n v="3012"/>
    <s v="FEP"/>
    <s v="Saldo do exercício anterior"/>
    <s v="Saldo remanescente 2019 - Grupo: 43.000"/>
    <s v="Sim"/>
    <m/>
    <n v="93927.98"/>
    <n v="0"/>
    <n v="0"/>
    <n v="1"/>
    <x v="0"/>
  </r>
  <r>
    <x v="38"/>
    <d v="2020-03-09T00:00:00"/>
    <n v="3183"/>
    <s v="FEP"/>
    <s v="Editora da Universidade de São Paulo"/>
    <s v="REMANEJAMENTO 50169807 / 2020 - Pagamento de direitos autorais, 2º semestre de 2019."/>
    <s v="Sim"/>
    <m/>
    <n v="1745.06"/>
    <n v="0"/>
    <n v="0"/>
    <n v="3"/>
    <x v="2"/>
  </r>
  <r>
    <x v="38"/>
    <d v="2020-09-24T00:00:00"/>
    <n v="3182"/>
    <s v="DIR"/>
    <s v="Editora da Universidade de São Paulo"/>
    <s v="Pagamento de direitos autorais 1º semestre de 2020. GREF - REMANEJAMENTO 50336444 / 2020"/>
    <s v="Sim"/>
    <m/>
    <n v="1222.32"/>
    <n v="0"/>
    <n v="0"/>
    <n v="9"/>
    <x v="4"/>
  </r>
  <r>
    <x v="94"/>
    <d v="2020-03-05T00:00:00"/>
    <n v="3119"/>
    <s v="ATF-ALMOX"/>
    <s v="Dalen Suprimentos p/ Informática e Papelaria EIREL"/>
    <s v="NE.00829218 - Ata Registro de Preço - compra de materiais de escritório - RC 96148 - DC 34207."/>
    <s v="Sim"/>
    <m/>
    <n v="4786.16"/>
    <n v="0"/>
    <n v="0"/>
    <n v="3"/>
    <x v="2"/>
  </r>
  <r>
    <x v="94"/>
    <d v="2020-03-19T00:00:00"/>
    <n v="3125"/>
    <s v="ATF-ALMOX"/>
    <s v="M.F. Comércio, Gerenciamento e Serviços EIRELI"/>
    <s v="NE.01116134 - Pregão - compra de pedras sanitárias - RC 80730 - DC 29955."/>
    <s v="Sim"/>
    <m/>
    <n v="4377.6000000000004"/>
    <n v="0"/>
    <n v="0"/>
    <n v="3"/>
    <x v="2"/>
  </r>
  <r>
    <x v="94"/>
    <d v="2020-03-23T00:00:00"/>
    <n v="3132"/>
    <s v="ATF-ALMOX"/>
    <s v="Eletridal Comercio de Materiais e Equiptos. e Serv"/>
    <s v="NE.01150731 - compra de rolos de papéis alumínio - RC 45225 - DC 18910."/>
    <s v="Sim"/>
    <m/>
    <n v="2496"/>
    <n v="0"/>
    <n v="0"/>
    <n v="3"/>
    <x v="2"/>
  </r>
  <r>
    <x v="39"/>
    <d v="2020-05-06T00:00:00"/>
    <n v="3140"/>
    <s v="FNC"/>
    <s v="Pró - Reitoria de Pós-Graduação"/>
    <s v="Saldo remanescente 2019 - Fonte Recursos 4 Receita - Grupo 43.834 - CAPES Pro-Equipamentos 2017 PRPG - 41833 - 843412 - OBTV - Ref. Despesas acessórias de importação do equipamento: Fonte de corrente para eletroímãs do acelerador Pelletron, do Subprojeto 22, do Convênio nº 843412/2017 (41833). REMANEJAMENTO 50658323 / 2019."/>
    <s v="Sim"/>
    <m/>
    <n v="14526.94"/>
    <n v="0"/>
    <n v="0"/>
    <n v="5"/>
    <x v="8"/>
  </r>
  <r>
    <x v="39"/>
    <d v="2020-07-09T00:00:00"/>
    <n v="3151"/>
    <s v="FNC"/>
    <s v="Pró - Reitoria de Pós-Graduação"/>
    <s v="Remanejamento 50275461 / 2020 - Complemento de pagamento de despesa acessórias de importação de equipamentos fonte de corrente DC p/ alimentação Eletroímã ME200 do Acelerador de Partículas do Pelletron - DC 232884/2017 - Processo: 17.1.00996.43.0"/>
    <s v="Sim"/>
    <m/>
    <n v="30064.5"/>
    <n v="0"/>
    <n v="0"/>
    <n v="7"/>
    <x v="9"/>
  </r>
  <r>
    <x v="40"/>
    <d v="2020-01-23T00:00:00"/>
    <n v="3022"/>
    <s v="ATA"/>
    <s v="Abertura do Exercío 2020"/>
    <s v="Saldo inicial 2020"/>
    <s v="Sim"/>
    <m/>
    <n v="625687"/>
    <n v="0"/>
    <n v="0"/>
    <n v="1"/>
    <x v="0"/>
  </r>
  <r>
    <x v="40"/>
    <d v="2020-08-27T00:00:00"/>
    <n v="3164"/>
    <s v="ATO-MP"/>
    <s v="Transposição interna"/>
    <s v="Pregão de serviços de manutenção de limpeza de dutos de ar condicionado dos auditórios do IFUSP (fale conosco 202283) Remanejamento 50311549 / 2020 - Remanejado dos RORÇ Diretoria - GO 13930"/>
    <s v="Sim"/>
    <m/>
    <n v="57970"/>
    <n v="0"/>
    <n v="0"/>
    <n v="8"/>
    <x v="10"/>
  </r>
  <r>
    <x v="40"/>
    <d v="2020-08-27T00:00:00"/>
    <n v="3165"/>
    <s v="ATO-MP"/>
    <s v="Transposição interna"/>
    <s v="Reforçar reserva de empenho na Manut. Predial referente ao documento de compra DC 83500/2020 TP da Obra de Impermeabilização (fale conosco 202320). 50311581 / 2020 - Rorç Diretoria GO 13931"/>
    <s v="Sim"/>
    <m/>
    <n v="13815.86"/>
    <n v="0"/>
    <n v="0"/>
    <n v="8"/>
    <x v="10"/>
  </r>
  <r>
    <x v="40"/>
    <d v="2020-09-03T00:00:00"/>
    <n v="3179"/>
    <s v="ATO-MP"/>
    <s v="Transposição RUSP"/>
    <s v="Rem. 202050321765 - do Grupo 043.000 - Básica - Dotação 2475 para o Grupo 043.001 - Manutenção Predial - Dotação 2491. O valor será utilizado para Registro de Preço de locação de caçamba do IFUSP. GO 13956"/>
    <s v="Sim"/>
    <m/>
    <n v="2700"/>
    <n v="0"/>
    <n v="0"/>
    <n v="9"/>
    <x v="4"/>
  </r>
  <r>
    <x v="40"/>
    <d v="2020-09-11T00:00:00"/>
    <n v="3180"/>
    <s v="ATO"/>
    <s v="Transposição RUSP"/>
    <s v="Rem. 50330144 - Para locação de caçamba - DC 303135 (fale conosco 202980). GO 13972"/>
    <s v="Sim"/>
    <m/>
    <n v="2658.09"/>
    <n v="0"/>
    <n v="0"/>
    <n v="9"/>
    <x v="4"/>
  </r>
  <r>
    <x v="40"/>
    <d v="2020-10-20T00:00:00"/>
    <n v="3201"/>
    <s v="ATO"/>
    <s v="William Soares de Lima"/>
    <s v="Cancelamento parcial do serviço de pintura - Processo: 20.1.00026.43.5"/>
    <s v="Sim"/>
    <m/>
    <n v="20389.8"/>
    <n v="0"/>
    <n v="0"/>
    <n v="10"/>
    <x v="11"/>
  </r>
  <r>
    <x v="40"/>
    <d v="2020-10-28T00:00:00"/>
    <n v="3208"/>
    <s v="DIR"/>
    <s v="Transposição interna"/>
    <s v="Remanejamento Da Básica para manutenção predial 50391160 / 2020 - Serviços de Podas de Árvores acima de 20 metros - DC 165581. GO 14109"/>
    <s v="Sim"/>
    <m/>
    <n v="1838.45"/>
    <n v="0"/>
    <n v="0"/>
    <n v="10"/>
    <x v="11"/>
  </r>
  <r>
    <x v="40"/>
    <d v="2020-12-23T00:00:00"/>
    <n v="3238"/>
    <s v="ATO"/>
    <s v="Ajuste de saldo"/>
    <s v="Ajuste de Saldo referente ao fechamento do exercício 2020."/>
    <s v="Sim"/>
    <m/>
    <n v="935.85"/>
    <n v="0"/>
    <n v="0"/>
    <n v="12"/>
    <x v="5"/>
  </r>
  <r>
    <x v="95"/>
    <d v="2020-02-04T00:00:00"/>
    <n v="3068"/>
    <s v="FEP"/>
    <s v="Saldo do exercício anterior"/>
    <s v="Grupo: 515 - Progr. Inst. de Apoio a Novos Docentes - Devolução da Economia Orçamentária 2019"/>
    <s v="Sim"/>
    <m/>
    <n v="101.6"/>
    <n v="0"/>
    <n v="0"/>
    <n v="2"/>
    <x v="1"/>
  </r>
  <r>
    <x v="41"/>
    <d v="2020-01-15T00:00:00"/>
    <n v="2963"/>
    <s v="FAP"/>
    <s v="AUCANI"/>
    <s v="Programa de Bolsa Professor Visitante - Antonio Marcos Batista, vigência 1/11/19-31/7/20 - ref. Janeiro a Julho/2020 (bolsa mensal R$12.912,64) - Remanejamento N° 2020 50003623."/>
    <s v="Sim"/>
    <m/>
    <n v="90388.479999999996"/>
    <n v="0"/>
    <n v="0"/>
    <n v="1"/>
    <x v="0"/>
  </r>
  <r>
    <x v="42"/>
    <d v="2020-01-20T00:00:00"/>
    <n v="2966"/>
    <s v="FEP"/>
    <s v="Transposição interna"/>
    <s v="Docentes de mentoria referente ao segundo semestre de 2019 - GO 13299"/>
    <s v="Sim"/>
    <m/>
    <n v="1500"/>
    <n v="0"/>
    <n v="0"/>
    <n v="1"/>
    <x v="0"/>
  </r>
  <r>
    <x v="42"/>
    <d v="2020-02-12T00:00:00"/>
    <n v="3094"/>
    <s v="FEP"/>
    <s v="Saldo do exercício anterior"/>
    <s v="Saldo remanescente 2019 - Grupo 43.000"/>
    <s v="Sim"/>
    <m/>
    <n v="1807.74"/>
    <n v="0"/>
    <n v="0"/>
    <n v="2"/>
    <x v="1"/>
  </r>
  <r>
    <x v="43"/>
    <d v="2020-01-23T00:00:00"/>
    <n v="3011"/>
    <s v="FAP"/>
    <s v="Saldo do exercício anterior"/>
    <s v="Saldo remanescente 2019 - Grupo: 43.000"/>
    <s v="Sim"/>
    <m/>
    <n v="1991.48"/>
    <n v="0"/>
    <n v="0"/>
    <n v="1"/>
    <x v="0"/>
  </r>
  <r>
    <x v="43"/>
    <d v="2020-01-24T00:00:00"/>
    <n v="3038"/>
    <s v="FAP"/>
    <s v="Transposição interna"/>
    <s v="Transferido do Convênio Santander - Convênio Vencido - GO 13335"/>
    <s v="Sim"/>
    <m/>
    <n v="6000"/>
    <n v="0"/>
    <n v="0"/>
    <n v="1"/>
    <x v="0"/>
  </r>
  <r>
    <x v="44"/>
    <d v="2020-02-07T00:00:00"/>
    <n v="3084"/>
    <s v="DIR"/>
    <s v="Saldo do exercício anterior"/>
    <s v="Grupo 173 - Preservação e Conservação de Materiais Bibliográficos - Devolução de Economia Orçamentária 2019."/>
    <s v="Sim"/>
    <m/>
    <n v="1176.03"/>
    <n v="0"/>
    <n v="0"/>
    <n v="2"/>
    <x v="1"/>
  </r>
  <r>
    <x v="44"/>
    <d v="2020-02-07T00:00:00"/>
    <n v="3085"/>
    <s v="DIR"/>
    <s v="Saldo do exercício anterior"/>
    <s v="Remanejamento 50816166 - Grupo 012 Assinaturas de Periódicos Científicos - Economia Orçamentária 2019."/>
    <s v="Sim"/>
    <m/>
    <n v="340.38"/>
    <n v="0"/>
    <n v="0"/>
    <n v="2"/>
    <x v="1"/>
  </r>
  <r>
    <x v="44"/>
    <d v="2020-02-07T00:00:00"/>
    <n v="3086"/>
    <s v="DIR"/>
    <s v="Saldo do exercício anterior"/>
    <s v="Remanejamento 50816263 - Grupo 131 Aquisição de Livros e Outros Materiais Não Periódicos - Economia Orçamentária 2019."/>
    <s v="Sim"/>
    <m/>
    <n v="108.33"/>
    <n v="0"/>
    <n v="0"/>
    <n v="2"/>
    <x v="1"/>
  </r>
  <r>
    <x v="44"/>
    <d v="2020-08-03T00:00:00"/>
    <n v="3158"/>
    <s v="DIR-SBI"/>
    <s v="Sistema Integrado de Bibliotecas"/>
    <s v="IF - Programa de Preservação e Conservação de Materiais Bibliográficos 2020, referente suas requisições 233897 e 242683/2020. REMANEJAMENTO 50293044 / 2020"/>
    <s v="Sim"/>
    <m/>
    <n v="10232"/>
    <n v="0"/>
    <n v="0"/>
    <n v="8"/>
    <x v="10"/>
  </r>
  <r>
    <x v="44"/>
    <d v="2020-08-10T00:00:00"/>
    <n v="3159"/>
    <s v="DIR-SBI"/>
    <s v="Sistema Integrado de Bibliotecas"/>
    <s v="Aquisição Jaleco Tradicional para uso na Oficina de Conservação - Grupo 173 - Preservação e Conservação de Materiais Bibliográficos 2020, referente sua Compra 104809/2020 - - Remanejamento 50298267 / 2020"/>
    <s v="Sim"/>
    <m/>
    <n v="752"/>
    <n v="0"/>
    <n v="0"/>
    <n v="8"/>
    <x v="10"/>
  </r>
  <r>
    <x v="96"/>
    <d v="2020-01-23T00:00:00"/>
    <n v="2999"/>
    <s v="FMA"/>
    <s v="Saldo do exercício anterior"/>
    <s v="Saldo remanescente 2019 Ref. Programa USP-COFECUB Edital 2015 - Coord. Frederique Marie Brigitte Sylvie Grassi - missão BR-FR, 5-20/12/19, ref. passagem GRU-CDG-GRU Profa. Frederique Grassi e aux.financeiro doutorando 5898092 Pedro Ishida (equiv. passagem e 15 diárias) REMANEJAMENTO 50642400 / 2019"/>
    <s v="Sim"/>
    <m/>
    <n v="805.42"/>
    <n v="0"/>
    <n v="0"/>
    <n v="1"/>
    <x v="0"/>
  </r>
  <r>
    <x v="45"/>
    <d v="2020-11-24T00:00:00"/>
    <n v="3224"/>
    <s v="DIR"/>
    <s v="Superintendência do Espaço Físico"/>
    <s v="Saldo exercícios anteriores - Remanejamento 50197489 / 2017 - REP(PLANO OBRAS 2017)IF - P/atender a cobertura do Edif. Alessandro Volta - Bloco A"/>
    <s v="Sim"/>
    <m/>
    <n v="26975.59"/>
    <n v="0"/>
    <n v="0"/>
    <n v="11"/>
    <x v="6"/>
  </r>
  <r>
    <x v="45"/>
    <d v="2020-11-24T00:00:00"/>
    <n v="3225"/>
    <s v="DIR"/>
    <s v="Superintendência do Espaço Físico"/>
    <s v="Grupo 175 - Plano Plurianual de Obras - TESOURO - Apoio para conserto urgente de um transformador 13800x380 que alimenta o Prédio do Tokamak no Instituto de Física da USP. Remanejamento 50428020 / 2020"/>
    <s v="Sim"/>
    <m/>
    <n v="46600"/>
    <n v="0"/>
    <n v="0"/>
    <n v="11"/>
    <x v="6"/>
  </r>
  <r>
    <x v="46"/>
    <d v="2020-01-27T00:00:00"/>
    <n v="3046"/>
    <s v="DIR"/>
    <s v="Abertura do Exercío 2020"/>
    <s v="Saldo abertura 2020"/>
    <s v="Sim"/>
    <m/>
    <n v="56856.3"/>
    <n v="0"/>
    <n v="0"/>
    <n v="1"/>
    <x v="0"/>
  </r>
  <r>
    <x v="46"/>
    <d v="2020-01-27T00:00:00"/>
    <n v="3047"/>
    <s v="DIR"/>
    <s v="Abertura do Exercío 2020"/>
    <s v="Saldo PNPD da abertura do orçamento 2020"/>
    <s v="Sim"/>
    <m/>
    <n v="2100"/>
    <n v="0"/>
    <n v="0"/>
    <n v="1"/>
    <x v="0"/>
  </r>
  <r>
    <x v="46"/>
    <d v="2020-08-28T00:00:00"/>
    <n v="3166"/>
    <s v="AAA-CPG-I"/>
    <s v="Pró - Reitoria de Pós-Graduação"/>
    <s v="Repasse financeiro do Convênio PROAP 817757/2015, referente à 1ª parcela (50%) da concessão PROAP 2020. Grupo Básico: 801 - CAPES Proap 2015 PRPG - 38860 - 817757 - OBTV. Gonte 5. REMANEJAMENTO 50312960 / 2020"/>
    <s v="Sim"/>
    <m/>
    <n v="44732"/>
    <n v="0"/>
    <n v="0"/>
    <n v="8"/>
    <x v="10"/>
  </r>
  <r>
    <x v="46"/>
    <d v="2020-08-28T00:00:00"/>
    <n v="3168"/>
    <s v="AAA-CPG-I"/>
    <s v="Crystal Viagens e Turismo Ltda"/>
    <s v="Saldo remanescente referente a anulação do empenho - Fim do contrato passagem Aérea."/>
    <s v="Sim"/>
    <m/>
    <n v="12364.17"/>
    <n v="0"/>
    <n v="0"/>
    <n v="8"/>
    <x v="10"/>
  </r>
  <r>
    <x v="46"/>
    <d v="2020-08-28T00:00:00"/>
    <n v="3169"/>
    <s v="AAA-CPG-I"/>
    <s v="Crystal Viagens e Turismo Ltda"/>
    <s v="Saldo remanescente referente a anulação do empenho - Fim do contrato passagem Aérea."/>
    <s v="Sim"/>
    <m/>
    <n v="1124.01"/>
    <n v="0"/>
    <n v="0"/>
    <n v="8"/>
    <x v="10"/>
  </r>
  <r>
    <x v="97"/>
    <d v="2020-01-13T00:00:00"/>
    <n v="2962"/>
    <s v="FGE"/>
    <s v="Saldo do exercício anterior"/>
    <s v="Saldo remanescente 2019 - Grupo: 057 Projetos Especiais - Edital de Apoio a Novos Docentes 2019 - Remanejamento 50611327/2019"/>
    <s v="Sim"/>
    <m/>
    <n v="15000"/>
    <n v="0"/>
    <n v="0"/>
    <n v="1"/>
    <x v="0"/>
  </r>
  <r>
    <x v="47"/>
    <d v="2020-01-23T00:00:00"/>
    <n v="2992"/>
    <s v="FMT"/>
    <s v="Saldo do exercício anterior"/>
    <s v="Saldo remanescente 2018 - Grupo 43.000"/>
    <s v="Sim"/>
    <m/>
    <n v="159116.91"/>
    <n v="0"/>
    <n v="0"/>
    <n v="1"/>
    <x v="0"/>
  </r>
  <r>
    <x v="48"/>
    <d v="2020-01-13T00:00:00"/>
    <n v="2948"/>
    <s v="FMT"/>
    <s v="Saldo do exercício anterior"/>
    <s v="Saldo remanescente 2019 - Grupo: 057 - Projetos Especiais - Remanejamento 50346747 / 2019 referente ao valor aprovado para a inscrição 111 - MARIIAS: transformando realidades através de tecnologias imersivas em educação. do Edital 8 - Empreendedorismo Social"/>
    <s v="Sim"/>
    <m/>
    <n v="10862.84"/>
    <n v="0"/>
    <n v="0"/>
    <n v="1"/>
    <x v="0"/>
  </r>
  <r>
    <x v="48"/>
    <d v="2020-01-13T00:00:00"/>
    <n v="2949"/>
    <s v="FMT"/>
    <s v="Saldo do exercício anterior"/>
    <s v="Saldo remanescente 2019 - Grupo 057 - Projetos especiais - REMANEJAMENTO 50287104/2019 - Projeto contemplado no Edital de Apoio a Projetos que Façam Uso de Sistemas Digitais Inteligentes"/>
    <s v="Sim"/>
    <m/>
    <n v="7642.08"/>
    <n v="0"/>
    <n v="0"/>
    <n v="1"/>
    <x v="0"/>
  </r>
  <r>
    <x v="48"/>
    <d v="2020-01-13T00:00:00"/>
    <n v="2950"/>
    <s v="FMT"/>
    <s v="Saldo do exercício anterior"/>
    <s v="Saldo remanescente 2019 - Grupo Básico 43.000"/>
    <s v="Sim"/>
    <m/>
    <n v="71.430000000000007"/>
    <n v="0"/>
    <n v="0"/>
    <n v="1"/>
    <x v="0"/>
  </r>
  <r>
    <x v="48"/>
    <d v="2020-10-26T00:00:00"/>
    <n v="3204"/>
    <s v="FMT"/>
    <s v="Monitores Bolsistas"/>
    <s v="Grupo - 057 Projetos Especiais - Anulação do empenho do saldo - remanescente do empenho"/>
    <s v="Sim"/>
    <m/>
    <n v="1680"/>
    <n v="0"/>
    <n v="0"/>
    <n v="10"/>
    <x v="11"/>
  </r>
  <r>
    <x v="49"/>
    <d v="2020-01-21T00:00:00"/>
    <n v="2971"/>
    <s v="DIR"/>
    <s v="Transposição Interna"/>
    <s v="Ref a contrato de combustível - GO 13304 - Ajuste."/>
    <s v="Sim"/>
    <m/>
    <n v="3603.94"/>
    <n v="0"/>
    <n v="0"/>
    <n v="1"/>
    <x v="0"/>
  </r>
  <r>
    <x v="49"/>
    <d v="2020-01-21T00:00:00"/>
    <n v="2974"/>
    <s v="ATA"/>
    <s v="Transposição Interna"/>
    <s v="Contrato de Intermediação e Agenciamento de Transporte de Passageiro – Exercício 2020 - GO 13308 - Ajuste."/>
    <s v="Sim"/>
    <m/>
    <n v="13643.33"/>
    <n v="0"/>
    <n v="0"/>
    <n v="1"/>
    <x v="0"/>
  </r>
  <r>
    <x v="49"/>
    <d v="2020-01-23T00:00:00"/>
    <n v="3026"/>
    <s v="ATA-VEICULO"/>
    <s v="Abertura do Exercío 2020"/>
    <s v="Saldo inicial 2020"/>
    <s v="Sim"/>
    <m/>
    <n v="1764"/>
    <n v="0"/>
    <n v="0"/>
    <n v="1"/>
    <x v="0"/>
  </r>
  <r>
    <x v="49"/>
    <d v="2020-10-16T00:00:00"/>
    <n v="3199"/>
    <s v="DIR"/>
    <s v="Transposição interna"/>
    <s v="Para atender reforço de empenho do aditivo de contrato I9 Solutions - GO 14074"/>
    <s v="Sim"/>
    <m/>
    <n v="84.67"/>
    <n v="0"/>
    <n v="0"/>
    <n v="10"/>
    <x v="11"/>
  </r>
  <r>
    <x v="49"/>
    <d v="2020-10-29T00:00:00"/>
    <n v="3211"/>
    <s v="ATA"/>
    <s v="I9 SOLUTIONS – SOLUÇÕES COMERCIAIS E GESTÃO DE TRA"/>
    <s v="Anulação parcial final do Exercício 2020"/>
    <s v="Sim"/>
    <m/>
    <n v="12347.83"/>
    <n v="0"/>
    <n v="0"/>
    <n v="10"/>
    <x v="11"/>
  </r>
  <r>
    <x v="49"/>
    <d v="2020-10-29T00:00:00"/>
    <n v="3212"/>
    <s v="ATA"/>
    <s v="I9 SOLUTIONS – SOLUÇÕES COMERCIAIS E GESTÃO DE TRA"/>
    <s v="Anulação parcial final do Exercício 2020"/>
    <s v="Sim"/>
    <m/>
    <n v="2039.67"/>
    <n v="0"/>
    <n v="0"/>
    <n v="10"/>
    <x v="11"/>
  </r>
  <r>
    <x v="49"/>
    <d v="2020-10-29T00:00:00"/>
    <n v="3213"/>
    <s v="ATA"/>
    <s v="Link Card Administradora de Benefícios Eireli"/>
    <s v="Anulação parcial - Final de Exercício 2020"/>
    <s v="Sim"/>
    <m/>
    <n v="1824.25"/>
    <n v="0"/>
    <n v="0"/>
    <n v="10"/>
    <x v="11"/>
  </r>
  <r>
    <x v="98"/>
    <d v="2020-02-04T00:00:00"/>
    <n v="3070"/>
    <s v="FAP"/>
    <s v="Saldo do exercício anterior"/>
    <s v="Grupo: 515 - Progr. Inst. de Apoio a Novos Docentes - Devolução da Economia Orçamentária 2019"/>
    <s v="Sim"/>
    <m/>
    <n v="247.41"/>
    <n v="0"/>
    <n v="0"/>
    <n v="2"/>
    <x v="1"/>
  </r>
  <r>
    <x v="99"/>
    <d v="2020-01-23T00:00:00"/>
    <n v="2998"/>
    <s v="FEP"/>
    <s v="Saldo do exercício anterior"/>
    <s v="Saldo remanescente 2019 - Grupo: 43.000"/>
    <s v="Sim"/>
    <m/>
    <n v="12000"/>
    <n v="0"/>
    <n v="0"/>
    <n v="1"/>
    <x v="0"/>
  </r>
  <r>
    <x v="99"/>
    <d v="2020-10-20T00:00:00"/>
    <n v="3203"/>
    <s v="FEP"/>
    <s v="Recolhimento Tesouraria"/>
    <s v="Recibo 58/2020 - Recebemos de Michelle da Silva Liberato - Processo FAPESP: 2019/10789-7 - Servs.Prestados de Experimentos de SAX"/>
    <s v="Sim"/>
    <m/>
    <n v="1000"/>
    <n v="0"/>
    <n v="0"/>
    <n v="10"/>
    <x v="11"/>
  </r>
  <r>
    <x v="99"/>
    <d v="2020-12-22T00:00:00"/>
    <n v="3234"/>
    <s v="FEP"/>
    <s v="Recolhimento Tesouraria"/>
    <s v="Número Recibo: 65/2020 - Recebemos de Watson Loh - Processo Fapesp: 2018/08045-7"/>
    <s v="Sim"/>
    <m/>
    <n v="3350"/>
    <n v="0"/>
    <n v="0"/>
    <n v="12"/>
    <x v="5"/>
  </r>
  <r>
    <x v="50"/>
    <d v="2020-01-23T00:00:00"/>
    <n v="3025"/>
    <s v="ATA-LIMP"/>
    <s v="Abertura do Exercío 2020"/>
    <s v="Saldo inicial 2020"/>
    <s v="Sim"/>
    <m/>
    <n v="2029408"/>
    <n v="0"/>
    <n v="0"/>
    <n v="1"/>
    <x v="0"/>
  </r>
  <r>
    <x v="50"/>
    <d v="2020-06-16T00:00:00"/>
    <n v="3147"/>
    <s v="ATA"/>
    <s v="Pluri Serviços Ltda"/>
    <s v="Anulação Parcial de Empenho conforme - 13º Termo de Aditamento (Portaria GR 7639)"/>
    <s v="Sim"/>
    <m/>
    <n v="121524.9"/>
    <n v="0"/>
    <n v="0"/>
    <n v="6"/>
    <x v="3"/>
  </r>
  <r>
    <x v="100"/>
    <d v="2020-01-13T00:00:00"/>
    <n v="2955"/>
    <s v="FMT"/>
    <s v="Saldo do exercício anterior"/>
    <s v="Saldo remanescente 2019 - Grupo: 515 - Prog Inst de Apoio aos Novos Docentes da USP"/>
    <s v="Sim"/>
    <m/>
    <n v="615"/>
    <n v="0"/>
    <n v="0"/>
    <n v="1"/>
    <x v="0"/>
  </r>
  <r>
    <x v="101"/>
    <d v="2020-02-04T00:00:00"/>
    <n v="3071"/>
    <s v="FAP"/>
    <s v="Saldo do exercício anterior"/>
    <s v="Grupo: 515 - Progr. Inst. de Apoio a Novos Docentes - Devolução da Economia Orçamentária 2019"/>
    <s v="Sim"/>
    <m/>
    <n v="5663.49"/>
    <n v="0"/>
    <n v="0"/>
    <n v="2"/>
    <x v="1"/>
  </r>
  <r>
    <x v="51"/>
    <d v="2020-01-23T00:00:00"/>
    <n v="3017"/>
    <s v="FAP"/>
    <s v="Saldo do exercício anterior"/>
    <s v="Saldo remanescente 2019 - Grupo: 263 - Convênios Santander"/>
    <s v="Sim"/>
    <m/>
    <n v="2568.6"/>
    <n v="0"/>
    <n v="0"/>
    <n v="1"/>
    <x v="0"/>
  </r>
  <r>
    <x v="52"/>
    <d v="2020-01-23T00:00:00"/>
    <n v="3009"/>
    <s v="FGE"/>
    <s v="Saldo do exercício anterior"/>
    <s v="Saldo remanescente 2019 - Grupo: 43.000"/>
    <s v="Sim"/>
    <m/>
    <n v="227.64"/>
    <n v="0"/>
    <n v="0"/>
    <n v="1"/>
    <x v="0"/>
  </r>
  <r>
    <x v="53"/>
    <d v="2020-01-23T00:00:00"/>
    <n v="3021"/>
    <s v="FAP"/>
    <s v="Saldo do exercício anterior"/>
    <s v="Saldo remanescente 2019 - Grupo 263 Convênio Santander"/>
    <s v="Sim"/>
    <m/>
    <n v="6000"/>
    <n v="0"/>
    <n v="0"/>
    <n v="1"/>
    <x v="0"/>
  </r>
  <r>
    <x v="54"/>
    <d v="2020-01-13T00:00:00"/>
    <n v="2953"/>
    <s v="DIR-CCEX"/>
    <s v="Saldo do exercício anterior"/>
    <s v="Saldo remanescente 2019 - Grupo: 404 - Projetos Especiais - Grad - Auxilio Transporte Aéreo Nacional - Recursos para realização do Curso de Verão do IFUSP/2019 - Remanejamento N° 2018 50512688"/>
    <s v="Sim"/>
    <m/>
    <n v="2860"/>
    <n v="0"/>
    <n v="0"/>
    <n v="1"/>
    <x v="0"/>
  </r>
  <r>
    <x v="54"/>
    <d v="2020-01-29T00:00:00"/>
    <n v="3052"/>
    <s v="DIR-CCEX"/>
    <s v="Pró - Reitoria de Graduação"/>
    <s v="Grupo 404 - Projetos Especiais - Grad - Recursos para Curso de Verão 2020. REMANEJAMENTO 50061461 / 2020"/>
    <s v="Sim"/>
    <m/>
    <n v="10000"/>
    <n v="0"/>
    <n v="0"/>
    <n v="1"/>
    <x v="0"/>
  </r>
  <r>
    <x v="54"/>
    <d v="2020-02-03T00:00:00"/>
    <n v="3064"/>
    <s v="DIR-CCEX"/>
    <s v="Pró - Reitoria de Pesquisa"/>
    <s v="Grupo 057 - Projetos Especiais - REMANEJAMENTO 50071467 / 2020 - Apoio para organização do Curso de Verão do IFUSP 2020 - Prof. Adriano Mesquita Alencar"/>
    <s v="Sim"/>
    <m/>
    <n v="5000"/>
    <n v="0"/>
    <n v="0"/>
    <n v="2"/>
    <x v="1"/>
  </r>
  <r>
    <x v="54"/>
    <d v="2020-02-05T00:00:00"/>
    <n v="3083"/>
    <s v="DIR"/>
    <s v="Transposição interna"/>
    <s v="Cobrir despesa de ajuda de custo a colaborador eventual GOs 13395, 13394, 13393 e 13392 - RORÇ Diretoria - GO 13404"/>
    <s v="Sim"/>
    <m/>
    <n v="1700"/>
    <n v="0"/>
    <n v="0"/>
    <n v="2"/>
    <x v="1"/>
  </r>
  <r>
    <x v="54"/>
    <d v="2020-02-14T00:00:00"/>
    <n v="3104"/>
    <s v="DIR"/>
    <s v="Pró - Reitoria de Pós-Graduação"/>
    <s v="Grupo: 57 - Projetos Especiais - REMANEJAMENTO 50112546 / 2020 - Auxílio financeiro para cobrir despesas do Curso de verão 2020, solicitação do Prof. Adriano Mesquita Alencar"/>
    <s v="Sim"/>
    <m/>
    <n v="5000"/>
    <n v="0"/>
    <n v="0"/>
    <n v="2"/>
    <x v="1"/>
  </r>
  <r>
    <x v="54"/>
    <d v="2020-02-14T00:00:00"/>
    <n v="3105"/>
    <s v="DIR"/>
    <s v="Pró - Reitoria de Cultura e Extensão Universitária"/>
    <s v="Grupo: 057 - Projetos Especiais 93 - Pró - Reitoria de Cultura e Extensão Universitária - REMANEJAMENTO 50115383 / 2020"/>
    <s v="Sim"/>
    <m/>
    <n v="5000"/>
    <n v="0"/>
    <n v="0"/>
    <n v="2"/>
    <x v="1"/>
  </r>
  <r>
    <x v="55"/>
    <d v="2020-01-13T00:00:00"/>
    <n v="2951"/>
    <s v="DIR-CCEX"/>
    <s v="Saldo do exercício anterior"/>
    <s v="Saldo remanescente 2019 - Grupo Básico 43.000 - Transposição do Prof. Ivã Gurgel para CCEx referente a 64 tickets do bandejão repassados a estudantes de graduação durante o I Encontro História da Física"/>
    <s v="Sim"/>
    <m/>
    <n v="640"/>
    <n v="0"/>
    <n v="0"/>
    <n v="1"/>
    <x v="0"/>
  </r>
  <r>
    <x v="102"/>
    <d v="2020-02-04T00:00:00"/>
    <n v="3069"/>
    <s v="FAP"/>
    <s v="Saldo do exercício anterior"/>
    <s v="Grupo: 515 - Progr. Inst. de Apoio a Novos Docentes - Devolução da Economia Orçamentária 2019"/>
    <s v="Sim"/>
    <m/>
    <n v="550.52"/>
    <n v="0"/>
    <n v="0"/>
    <n v="2"/>
    <x v="1"/>
  </r>
  <r>
    <x v="56"/>
    <d v="2020-02-12T00:00:00"/>
    <n v="3090"/>
    <s v="FMT"/>
    <s v="Saldo do exercício anterior"/>
    <s v="Saldo remanescente 2019 - Grupo Básico 43.000"/>
    <s v="Sim"/>
    <m/>
    <n v="589.35"/>
    <n v="0"/>
    <n v="0"/>
    <n v="2"/>
    <x v="1"/>
  </r>
  <r>
    <x v="56"/>
    <d v="2020-02-12T00:00:00"/>
    <n v="3091"/>
    <s v="FMT"/>
    <s v="Saldo do exercício anterior"/>
    <s v="Saldo remanescente 2019 - Grupo: 057 - Projetos Especiais - Apoio Novos Docentes - Remanejamento N° 2018 50580020"/>
    <s v="Sim"/>
    <m/>
    <n v="329.44"/>
    <n v="0"/>
    <n v="0"/>
    <n v="2"/>
    <x v="1"/>
  </r>
  <r>
    <x v="103"/>
    <d v="2020-01-23T00:00:00"/>
    <n v="2993"/>
    <s v="FEP"/>
    <s v="Saldo do exercício anterior"/>
    <s v="Saldo remanescente 2018 - Grupo 43.000"/>
    <s v="Sim"/>
    <m/>
    <n v="46.63"/>
    <n v="0"/>
    <n v="0"/>
    <n v="1"/>
    <x v="0"/>
  </r>
  <r>
    <x v="57"/>
    <d v="2020-01-23T00:00:00"/>
    <n v="3015"/>
    <s v="DIR"/>
    <s v="Saldo do exercício anterior"/>
    <s v="Saldo remanescente 2019 - Grupo Básico 263 - Convênio Santander"/>
    <s v="Sim"/>
    <m/>
    <n v="595.51"/>
    <n v="0"/>
    <n v="0"/>
    <n v="1"/>
    <x v="0"/>
  </r>
  <r>
    <x v="104"/>
    <d v="2020-11-11T00:00:00"/>
    <n v="3222"/>
    <s v="DIR"/>
    <s v="Instituto de Geociências"/>
    <s v="Referente ao fornecimento de 2.211 Litros referente Maio à Dezembro 2019 e 268 Litros de Nitrogênio Líquido durante o mês de janeiro 2020. Remanejamento 2020 50190687 e 2020 50190660."/>
    <s v="Sim"/>
    <m/>
    <n v="2479"/>
    <n v="0"/>
    <n v="0"/>
    <n v="11"/>
    <x v="6"/>
  </r>
  <r>
    <x v="58"/>
    <d v="2020-01-23T00:00:00"/>
    <n v="3006"/>
    <s v="FMT"/>
    <s v="Saldo do exercício anterior"/>
    <s v="Saldo remanescente 2019 - Grupo: 43.000"/>
    <s v="Sim"/>
    <m/>
    <n v="634.88"/>
    <n v="0"/>
    <n v="0"/>
    <n v="1"/>
    <x v="0"/>
  </r>
  <r>
    <x v="105"/>
    <d v="2020-01-23T00:00:00"/>
    <n v="2994"/>
    <s v="FEP"/>
    <s v="Transposição interna"/>
    <s v="Saldo remanescente 2018 - Grupo 43.000"/>
    <s v="Sim"/>
    <m/>
    <n v="17554.77"/>
    <n v="0"/>
    <n v="0"/>
    <n v="1"/>
    <x v="0"/>
  </r>
  <r>
    <x v="106"/>
    <d v="2020-01-23T00:00:00"/>
    <n v="3002"/>
    <s v="FMT"/>
    <s v="Saldo do exercício anterior"/>
    <s v="Saldo remanescente 2019 - Grupo: 43.000"/>
    <s v="Sim"/>
    <m/>
    <n v="128.66"/>
    <n v="0"/>
    <n v="0"/>
    <n v="1"/>
    <x v="0"/>
  </r>
  <r>
    <x v="59"/>
    <d v="2020-01-24T00:00:00"/>
    <n v="3030"/>
    <s v="DIR"/>
    <s v="Saldo do exercício anterior"/>
    <s v="Saldo remanescente 2019 - Prof. Chubaci"/>
    <s v="Sim"/>
    <m/>
    <n v="21200"/>
    <n v="0"/>
    <n v="0"/>
    <n v="1"/>
    <x v="0"/>
  </r>
  <r>
    <x v="107"/>
    <d v="2020-01-23T00:00:00"/>
    <n v="2997"/>
    <s v="FAP"/>
    <s v="Saldo do exercício anterior"/>
    <s v="Saldo remanescente 2019 - Grupo: 515 - Remanejamento N° 2017 50600143 - Repasse de recursos referente 2a. parcela (Edital 2017) do Programa Institucional de Apoio aos Novos Docentes."/>
    <s v="Sim"/>
    <m/>
    <n v="5000"/>
    <n v="0"/>
    <n v="0"/>
    <n v="1"/>
    <x v="0"/>
  </r>
  <r>
    <x v="108"/>
    <d v="2020-01-24T00:00:00"/>
    <n v="3036"/>
    <s v="FMT"/>
    <s v="Transposição interna"/>
    <s v="Transferido do Convênio Santander - Convênio Vencido - GO 13331"/>
    <s v="Sim"/>
    <m/>
    <n v="18128.07"/>
    <n v="0"/>
    <n v="0"/>
    <n v="1"/>
    <x v="0"/>
  </r>
  <r>
    <x v="109"/>
    <d v="2020-01-23T00:00:00"/>
    <n v="3005"/>
    <s v="FNC"/>
    <s v="Saldo do exercício anterior"/>
    <s v="Saldo remanescente 2019 - Ref. Repasse de recursos referente 2a. parcela (Edital 2017) do Programa Institucional de Apoio aos Novos Docentes. Grupo Grupo Básico: 515 - Remanejamento N° 2017 50600143"/>
    <s v="Sim"/>
    <m/>
    <n v="409.99"/>
    <n v="0"/>
    <n v="0"/>
    <n v="1"/>
    <x v="0"/>
  </r>
  <r>
    <x v="60"/>
    <d v="2020-01-23T00:00:00"/>
    <n v="3013"/>
    <s v="FMT"/>
    <s v="Saldo do exercício anterior"/>
    <s v="Saldo remanescente 2019 - Grupo 263 - Prêmio PRP Santander - Remanejamento N° 2018 50049023"/>
    <s v="Sim"/>
    <m/>
    <n v="1572.46"/>
    <n v="0"/>
    <n v="0"/>
    <n v="1"/>
    <x v="0"/>
  </r>
  <r>
    <x v="61"/>
    <d v="2020-03-13T00:00:00"/>
    <n v="3122"/>
    <s v="DIR-CCEX"/>
    <s v="Faculdade de Direito"/>
    <s v="Remanejamento 50179500 / 2020 - Grupo Básica 43.000 - Aquisição de Equipamentos (Computador Mini) - ATA de Registro de Preço nº 41/2019 - Processo 19.1.973.43.2"/>
    <s v="Sim"/>
    <m/>
    <n v="158080"/>
    <n v="0"/>
    <n v="0"/>
    <n v="3"/>
    <x v="2"/>
  </r>
  <r>
    <x v="61"/>
    <d v="2020-09-02T00:00:00"/>
    <n v="3173"/>
    <s v="DIR"/>
    <s v="Escola Politécnica"/>
    <s v="Remanejamento 2020 50320602 - Referente a aquisição de 30 pedestais para Poli."/>
    <s v="Sim"/>
    <m/>
    <n v="459"/>
    <n v="0"/>
    <n v="0"/>
    <n v="9"/>
    <x v="4"/>
  </r>
  <r>
    <x v="61"/>
    <d v="2020-09-02T00:00:00"/>
    <n v="3174"/>
    <s v="DIR"/>
    <s v="IAG."/>
    <s v="Remanejamento N° 2020 50319906 - Aquisição de 10 pedestais para isolamento interno de plástico zebrado 90 cm, para enfrentamento do COVID-19."/>
    <s v="Sim"/>
    <m/>
    <n v="153"/>
    <n v="0"/>
    <n v="0"/>
    <n v="9"/>
    <x v="4"/>
  </r>
  <r>
    <x v="61"/>
    <d v="2020-09-02T00:00:00"/>
    <n v="3175"/>
    <s v="DIR"/>
    <s v="Instituto de Geociências"/>
    <s v="Remanejamento N° 2020 50319884 - Repasse p/IFUSP, referente a aquisição de 10(dez) Totens para Álcool Gel"/>
    <s v="Sim"/>
    <m/>
    <n v="153"/>
    <n v="0"/>
    <n v="0"/>
    <n v="9"/>
    <x v="4"/>
  </r>
  <r>
    <x v="62"/>
    <d v="2020-01-21T00:00:00"/>
    <n v="2973"/>
    <s v="DIR-CCIF"/>
    <s v="Instituto Oceanográfico"/>
    <s v="REMANEJAMENTO 50031503 / 2020 - Aquisição de 6 mini computadores tipo 1 e 4 mini computadores tipo 2 referente a ATA 41/2019."/>
    <s v="Sim"/>
    <m/>
    <n v="43640"/>
    <n v="0"/>
    <n v="0"/>
    <n v="1"/>
    <x v="0"/>
  </r>
  <r>
    <x v="62"/>
    <d v="2020-01-27T00:00:00"/>
    <n v="3041"/>
    <s v="DIR-CCEX"/>
    <s v="Pró - Reitoria de Pesquisa"/>
    <s v="REMANEJAMENTO 50041347 / 2020 - Aquisição p/ a Pró-Reitoria de Pesquisa de 04(quatro) notebooks- tipo 1 (i5, RAM-8GB, HD500GB, 802.11ac 2x2, monitor 14&quot;- (Bem:8480079)- Valor unitário:R$3.960,00 por meio de pregão eletrônico p/ Registro de Preço -OS. 34/2019- Proc.19.1.854.43.3 -"/>
    <s v="Sim"/>
    <m/>
    <n v="15840"/>
    <n v="0"/>
    <n v="0"/>
    <n v="1"/>
    <x v="0"/>
  </r>
  <r>
    <x v="62"/>
    <d v="2020-01-27T00:00:00"/>
    <n v="3042"/>
    <s v="DIR-CCIF"/>
    <s v="Pró - Reitoria de Pesquisa"/>
    <s v="REMANEJAMENTO´50041444 / 2020 - Aquisição p/ a Pró-Reitoria de Pesquisa de 02 (dois) Discos Externos de 2 TB (3,5&quot;) (Bem:7299001)- Valor unitário: R$470,00 -por meio de pregão eletrônico p/ registro de preços n. 47/2019. Proc.19.1.1060.43.0"/>
    <s v="Sim"/>
    <m/>
    <n v="940"/>
    <n v="0"/>
    <n v="0"/>
    <n v="1"/>
    <x v="0"/>
  </r>
  <r>
    <x v="62"/>
    <d v="2020-01-27T00:00:00"/>
    <n v="3043"/>
    <s v="DIR-CCIF"/>
    <s v="Pró - Reitoria de Pesquisa"/>
    <s v="REMANEJAMENTO 50041568 / 2020 - Aquisição p/ Pró-Reitoria de Pesquisa de 05 (cinco) PenDrives de 16GB (Bem:8779473) - Valor Unitário: R$17,10 e 01(um) PenDrive de 64 GB (Bem:8439800) - Valor unitário: R$61,50. Proc.19.1.752.43.6"/>
    <s v="Sim"/>
    <m/>
    <n v="147"/>
    <n v="0"/>
    <n v="0"/>
    <n v="1"/>
    <x v="0"/>
  </r>
  <r>
    <x v="62"/>
    <d v="2020-02-03T00:00:00"/>
    <n v="3063"/>
    <s v="DIR-CCEX"/>
    <s v="Faculdade de Direito"/>
    <s v="Remanejamento N° 2020 50087762 - Aquisição de notebooks ref. Pregão Eletrônico para Registro de Preços n. 34/2019 - Processo 2019.1.854.43.3, sendo: 10 Unidades Tipo 1-R$ 39.600,00 e 4 Unidades Tipo 2 R$ 24.400,00, totalizando R$ 64.000,00."/>
    <s v="Sim"/>
    <m/>
    <n v="64000"/>
    <n v="0"/>
    <n v="0"/>
    <n v="2"/>
    <x v="1"/>
  </r>
  <r>
    <x v="62"/>
    <d v="2020-02-12T00:00:00"/>
    <n v="3087"/>
    <s v="DIR-CCIF"/>
    <s v="Pró - Reitoria de Pós-Graduação"/>
    <s v="Remanejamento N° 2020 50111183 - Ref ao pagamento do notebook solicitado pela PRPG que será utilizado nas reuniões desta Pró-Reitoria."/>
    <s v="Sim"/>
    <m/>
    <n v="6100"/>
    <n v="0"/>
    <n v="0"/>
    <n v="2"/>
    <x v="1"/>
  </r>
  <r>
    <x v="62"/>
    <d v="2020-09-25T00:00:00"/>
    <n v="3185"/>
    <s v="DIR-CCIF"/>
    <s v="Prefeitura do Campus Usp Fernando Costa"/>
    <s v="Aquisição de material de cabeamento de rede para a Seção Técnica de Informática (40 Patch Cords Ópticos médio (SM, LC/LC, 3,0m). Remanejamento N° 2020 50345729."/>
    <s v="Sim"/>
    <m/>
    <n v="3888.8"/>
    <n v="0"/>
    <n v="0"/>
    <n v="9"/>
    <x v="4"/>
  </r>
  <r>
    <x v="62"/>
    <d v="2020-09-29T00:00:00"/>
    <n v="3188"/>
    <s v="DIR-CCIF"/>
    <s v="IAG"/>
    <s v="Despesas efetuadas com a aquisição de componentes de informática através de Ata de Registro de Preços do Instituto de Física - REMANEJAMENTO 50348582 / 2020"/>
    <s v="Sim"/>
    <m/>
    <n v="10809.9"/>
    <n v="0"/>
    <n v="0"/>
    <n v="9"/>
    <x v="4"/>
  </r>
  <r>
    <x v="62"/>
    <d v="2020-10-06T00:00:00"/>
    <n v="3190"/>
    <s v="DIR-CCIF"/>
    <s v="FFLCH"/>
    <s v="Aquisição de material de infraestrutura de rede - Pregão Instituto de Fisica - Remanejamento: 50357808 / 2020"/>
    <s v="Sim"/>
    <m/>
    <n v="45025.03"/>
    <n v="0"/>
    <n v="0"/>
    <n v="10"/>
    <x v="11"/>
  </r>
  <r>
    <x v="62"/>
    <d v="2020-10-06T00:00:00"/>
    <n v="3191"/>
    <s v="DIR-CCIF"/>
    <s v="FFLCH"/>
    <s v="Aquisição de material de infraestrutura de rede - Pregão Instituto de Fisica - REMANEJAMENTO 50357824 / 2020 e REMANEJAMENTO 50365240 / 2020"/>
    <s v="Sim"/>
    <m/>
    <n v="22448.799999999999"/>
    <n v="0"/>
    <n v="0"/>
    <n v="10"/>
    <x v="11"/>
  </r>
  <r>
    <x v="62"/>
    <d v="2020-10-09T00:00:00"/>
    <n v="3194"/>
    <s v="DIR-CCIF"/>
    <s v="IAG"/>
    <s v="Pregão de equipamento de informática - &quot;Notebook&quot; - IAG"/>
    <s v="Sim"/>
    <m/>
    <n v="170050"/>
    <n v="0"/>
    <n v="0"/>
    <n v="10"/>
    <x v="11"/>
  </r>
  <r>
    <x v="62"/>
    <d v="2020-10-15T00:00:00"/>
    <n v="3198"/>
    <s v="DIR-CCIF"/>
    <s v="Agência USP Inovação"/>
    <s v="Aquisição de 02 Notebook p/AUSPIN - Pregão de Equipamentos de Informática &quot;Notebook&quot; (Fale Conosco 204162) - REMANEJAMENTO 50374729 / 2020"/>
    <s v="Sim"/>
    <m/>
    <n v="10120"/>
    <n v="0"/>
    <n v="0"/>
    <n v="10"/>
    <x v="11"/>
  </r>
  <r>
    <x v="110"/>
    <d v="2020-01-23T00:00:00"/>
    <n v="2995"/>
    <s v="FEP"/>
    <s v="Saldo do exercício anterior"/>
    <s v="Saldo remanescente 2018 - Grupo 43.000 - Referente a Troca de verba de tesouro (GO 10747 e GC 2426) para receita (GO 10751 e GC 2427) - (entre os Professores Edivaldo Moura e André Machado), para viabilizar o pagto de diária do Prof. André."/>
    <s v="Sim"/>
    <m/>
    <n v="5000"/>
    <n v="0"/>
    <n v="0"/>
    <n v="1"/>
    <x v="0"/>
  </r>
  <r>
    <x v="111"/>
    <d v="2020-02-04T00:00:00"/>
    <n v="3079"/>
    <s v="DIR"/>
    <s v="Saldo do exercício anterior"/>
    <s v="Saldo remanescente 2019 - Grupo: 303 - Programa a USP e as Profissões - Remanejamento N° 2018 50466988. Recursos para viabilizar a participação de discentes na Feira USP e as Profissões."/>
    <s v="Sim"/>
    <m/>
    <n v="2842.87"/>
    <n v="0"/>
    <n v="0"/>
    <n v="2"/>
    <x v="1"/>
  </r>
  <r>
    <x v="63"/>
    <d v="2020-02-04T00:00:00"/>
    <n v="3074"/>
    <s v="FNC"/>
    <s v="Saldo do exercício anterior"/>
    <s v="Grupo 057 - Projetos Especiais - Devolução da Economia Orçamentária 2019 - REMANEJAMENTO 50265100/2019 - Projeto contemplado no Edital de Apoio a Projetos que Façam Uso de Sistemas Digitais Inteligentes - Prof. Dr. Tiago Fiorini da Silva."/>
    <s v="Sim"/>
    <m/>
    <n v="9855.25"/>
    <n v="0"/>
    <n v="0"/>
    <n v="2"/>
    <x v="1"/>
  </r>
  <r>
    <x v="63"/>
    <d v="2020-12-11T00:00:00"/>
    <n v="3230"/>
    <s v="FNC"/>
    <s v="Monitores Bolsistas"/>
    <s v="Anulação do saldo remanescente dos Monitores Bolsistas do projeto de iniciação cientifica - NE 400173/2020 - Grupo 057 Projetos Especiais - Processo: 19.1.730.43.2"/>
    <s v="Sim"/>
    <m/>
    <n v="2375.25"/>
    <n v="0"/>
    <n v="0"/>
    <n v="12"/>
    <x v="5"/>
  </r>
  <r>
    <x v="64"/>
    <d v="2020-01-23T00:00:00"/>
    <n v="3019"/>
    <s v="FMA"/>
    <s v="Saldo do exercício anterior"/>
    <s v="Saldo remanescente 2019 - Grupo: 263 - Convênios Santander"/>
    <s v="Sim"/>
    <m/>
    <n v="10.31"/>
    <n v="0"/>
    <n v="0"/>
    <n v="1"/>
    <x v="0"/>
  </r>
  <r>
    <x v="65"/>
    <d v="2020-01-23T00:00:00"/>
    <n v="3018"/>
    <s v="FNC"/>
    <s v="Saldo do exercício anterior"/>
    <s v="Saldo remanescente 2019 - Grupo: 263 - Convênios Santander"/>
    <s v="Sim"/>
    <m/>
    <n v="423.94"/>
    <n v="0"/>
    <n v="0"/>
    <n v="1"/>
    <x v="0"/>
  </r>
  <r>
    <x v="66"/>
    <d v="2020-01-23T00:00:00"/>
    <n v="3007"/>
    <s v="FNC"/>
    <s v="Saldo do exercício anterior"/>
    <s v="Saldo remanescente 2019 - Referente a venda SAMPA CHIPS - Brookhaven National Laboratory - Recibo 01/2019 - Recolhimento 1503500/2019"/>
    <s v="Sim"/>
    <m/>
    <n v="255123.5"/>
    <n v="0"/>
    <n v="0"/>
    <n v="1"/>
    <x v="0"/>
  </r>
  <r>
    <x v="66"/>
    <d v="2020-07-17T00:00:00"/>
    <n v="3153"/>
    <s v="FNC"/>
    <s v="Oricas Import and Export"/>
    <s v="Venda de 940 Sampa V4 - Chips para Oricas Import and Export (Instituto of Modems of Physics - Chinese Academy of Scienses) - Recibo 41/2020 e Recolhimento 2543672"/>
    <s v="Sim"/>
    <m/>
    <n v="87759.56"/>
    <n v="0"/>
    <n v="0"/>
    <n v="7"/>
    <x v="9"/>
  </r>
  <r>
    <x v="67"/>
    <d v="2020-01-24T00:00:00"/>
    <n v="3028"/>
    <s v="FMT"/>
    <s v="Saldo do exercício anterior"/>
    <s v="Saldo remanescente 2019 - Grupo: 43.000 Edital UGPN RCF Call for Proposals 2018- Coord. Prof. Julio Antonio Larrea Jimenez - ref. US$4881,00 p/ passagens EUA e UK, diárias UK Dez/2018. Remanejamento N° 2018 50523906"/>
    <s v="Sim"/>
    <m/>
    <n v="4028.83"/>
    <n v="0"/>
    <n v="0"/>
    <n v="1"/>
    <x v="0"/>
  </r>
  <r>
    <x v="68"/>
    <d v="2020-01-23T00:00:00"/>
    <n v="3014"/>
    <s v="FGE"/>
    <s v="Saldo do exercício anterior"/>
    <s v="Saldo Remanescente 2019 - Grupo: 270 - Convênio Santander - Remanejamento N° 2019 50602786 - Convênio 43857- Prog.Santander-USP Mob.Internl.-Mobilidade Docente AUCANI - ref. Edital 1145 - 2871034 Carlos Eduardo Fiore dos Santos; Valor auxílio R$ 9.000,00"/>
    <s v="Sim"/>
    <m/>
    <n v="9000"/>
    <n v="0"/>
    <n v="0"/>
    <n v="1"/>
    <x v="0"/>
  </r>
  <r>
    <x v="69"/>
    <d v="2020-01-23T00:00:00"/>
    <n v="3020"/>
    <s v="FMA"/>
    <s v="Saldo do exercício anterior"/>
    <s v="Saldo remanescente 2019 - Grupo: 270 - Convênio Santander Referente: Remanejamento N° 2019 50602786 - Convênio 43857- Prog.Santander-USP Mob.Internl.-Mobilidade Docente AUCANI - ref. Edital 1146 - 54286 Oscar Jose Pinto Eboli; auxílio R$ 9.000,00"/>
    <s v="Sim"/>
    <m/>
    <n v="9000"/>
    <n v="0"/>
    <n v="0"/>
    <n v="1"/>
    <x v="0"/>
  </r>
  <r>
    <x v="69"/>
    <d v="2020-06-15T00:00:00"/>
    <n v="3145"/>
    <s v="FMA"/>
    <s v="AUCANI"/>
    <s v="GRUPO 270 - Convênio Santander 2018 - 43857 - Estorno do remanejamento 202050253840, a pedido - Remanejamento N° 2020 50255223"/>
    <s v="Sim"/>
    <m/>
    <n v="8850.66"/>
    <n v="0"/>
    <n v="0"/>
    <n v="6"/>
    <x v="3"/>
  </r>
  <r>
    <x v="70"/>
    <d v="2020-01-13T00:00:00"/>
    <n v="2946"/>
    <s v="FMA"/>
    <s v="Saldo do exercício anterior"/>
    <s v="Saldo exercício 2019 - Grupo 57 - Projetos Especiais - Edital de Apoio a Novos Docentes 2019 - REMANEJAMENTO 50611408 / 2019"/>
    <s v="Sim"/>
    <m/>
    <n v="15000"/>
    <n v="0"/>
    <n v="0"/>
    <n v="1"/>
    <x v="0"/>
  </r>
  <r>
    <x v="71"/>
    <d v="2020-02-04T00:00:00"/>
    <n v="3075"/>
    <s v="FMT"/>
    <s v="Saldo do exercício anterior"/>
    <s v="Grupo 057 - Projetos Especiais - Devolução da Economia Orçamentária 2019 - Edital de Apoio a Novos Docentes 2019 - REMANEJAMENTO 50611424 / 2019"/>
    <s v="Sim"/>
    <m/>
    <n v="15000"/>
    <n v="0"/>
    <n v="0"/>
    <n v="2"/>
    <x v="1"/>
  </r>
  <r>
    <x v="112"/>
    <d v="2020-01-24T00:00:00"/>
    <n v="3035"/>
    <s v="FMT"/>
    <s v="Transposição interna"/>
    <s v="Transferido do Convênio Santander - Convênio Vencido - GO 13329"/>
    <s v="Sim"/>
    <m/>
    <n v="1572.46"/>
    <n v="0"/>
    <n v="0"/>
    <n v="1"/>
    <x v="0"/>
  </r>
  <r>
    <x v="72"/>
    <d v="2020-01-24T00:00:00"/>
    <n v="3037"/>
    <s v="FAP"/>
    <s v="Transposição interna"/>
    <s v="Transferido do Convênio Santander - Convênio Vencido - GO 13332"/>
    <s v="Sim"/>
    <m/>
    <n v="2568.6"/>
    <n v="0"/>
    <n v="0"/>
    <n v="1"/>
    <x v="0"/>
  </r>
  <r>
    <x v="73"/>
    <d v="2020-01-29T00:00:00"/>
    <n v="3050"/>
    <s v="AAA-CG"/>
    <s v="Pró - Reitoria de Graduação"/>
    <s v="Grupo 404 - Projetos Especiais - Grad - Para despesas da aluna Fernanda Lima Matos para participação em estágio na Laurentian University, no Canadá. REMANEJAMENTO 50066420 / 2020"/>
    <s v="Sim"/>
    <m/>
    <n v="10100"/>
    <n v="0"/>
    <n v="0"/>
    <n v="1"/>
    <x v="0"/>
  </r>
  <r>
    <x v="73"/>
    <d v="2020-10-19T00:00:00"/>
    <n v="3200"/>
    <s v="DIR"/>
    <s v="Fernanda Lima Matos"/>
    <s v="Grupo 404 Projetos Especiais - Grad - Estágio de pesquisa na área de Física de Particulas Experimental na Laurentian University no Canada em parceria com o SNOLAB. Período marco a julho 2020, que não foi a realizado por conta da pandemia."/>
    <s v="Sim"/>
    <m/>
    <n v="880.2"/>
    <n v="0"/>
    <n v="0"/>
    <n v="10"/>
    <x v="11"/>
  </r>
  <r>
    <x v="113"/>
    <d v="2020-09-28T00:00:00"/>
    <n v="3186"/>
    <s v="FAP"/>
    <s v="Pró - Reitoria de Pesquisa"/>
    <s v="Edital Programa de Apoio aos Novos Docentes (Portaria PRP 775/2020) - Prof. Gustavo Paganini Canal - Grupo: 057 - Projetos Especiais"/>
    <s v="Sim"/>
    <m/>
    <n v="15000"/>
    <n v="0"/>
    <n v="0"/>
    <n v="9"/>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1" cacheId="36" applyNumberFormats="0" applyBorderFormats="0" applyFontFormats="0" applyPatternFormats="0" applyAlignmentFormats="0" applyWidthHeightFormats="1" dataCaption="Valores" updatedVersion="4" minRefreshableVersion="3" useAutoFormatting="1" itemPrintTitles="1" createdVersion="5" indent="0" outline="1" outlineData="1" multipleFieldFilters="0" rowHeaderCaption="Mês">
  <location ref="A4:E18" firstHeaderRow="1" firstDataRow="2" firstDataCol="1" rowPageCount="1" colPageCount="1"/>
  <pivotFields count="15">
    <pivotField axis="axisPage" multipleItemSelectionAllowed="1" showAll="0" sortType="ascending">
      <items count="211">
        <item m="1" x="142"/>
        <item m="1" x="125"/>
        <item m="1" x="181"/>
        <item m="1" x="116"/>
        <item m="1" x="172"/>
        <item m="1" x="139"/>
        <item m="1" x="157"/>
        <item m="1" x="182"/>
        <item m="1" x="201"/>
        <item m="1" x="180"/>
        <item h="1" x="94"/>
        <item m="1" x="154"/>
        <item m="1" x="144"/>
        <item m="1" x="122"/>
        <item m="1" x="140"/>
        <item h="1" x="92"/>
        <item m="1" x="128"/>
        <item h="1" x="46"/>
        <item h="1" x="39"/>
        <item h="1" x="91"/>
        <item h="1" m="1" x="190"/>
        <item h="1" m="1" x="173"/>
        <item h="1" m="1" x="158"/>
        <item h="1" m="1" x="192"/>
        <item h="1" m="1" x="161"/>
        <item h="1" m="1" x="163"/>
        <item h="1" m="1" x="166"/>
        <item h="1" m="1" x="160"/>
        <item h="1" m="1" x="153"/>
        <item h="1" m="1" x="174"/>
        <item h="1" m="1" x="177"/>
        <item h="1" m="1" x="204"/>
        <item h="1" m="1" x="138"/>
        <item h="1" m="1" x="185"/>
        <item h="1" m="1" x="184"/>
        <item h="1" m="1" x="198"/>
        <item h="1" m="1" x="114"/>
        <item h="1" m="1" x="199"/>
        <item h="1" m="1" x="162"/>
        <item h="1" m="1" x="164"/>
        <item h="1" m="1" x="168"/>
        <item h="1" m="1" x="196"/>
        <item m="1" x="129"/>
        <item m="1" x="130"/>
        <item m="1" x="208"/>
        <item m="1" x="207"/>
        <item m="1" x="141"/>
        <item m="1" x="195"/>
        <item m="1" x="149"/>
        <item m="1" x="121"/>
        <item m="1" x="175"/>
        <item x="40"/>
        <item m="1" x="119"/>
        <item x="45"/>
        <item m="1" x="205"/>
        <item m="1" x="133"/>
        <item m="1" x="145"/>
        <item m="1" x="171"/>
        <item m="1" x="137"/>
        <item m="1" x="187"/>
        <item m="1" x="117"/>
        <item m="1" x="179"/>
        <item m="1" x="146"/>
        <item m="1" x="123"/>
        <item m="1" x="150"/>
        <item h="1" m="1" x="176"/>
        <item x="75"/>
        <item m="1" x="143"/>
        <item m="1" x="152"/>
        <item h="1" x="76"/>
        <item h="1" x="70"/>
        <item h="1" x="48"/>
        <item m="1" x="118"/>
        <item m="1" x="188"/>
        <item h="1" x="55"/>
        <item h="1" x="73"/>
        <item h="1" x="2"/>
        <item h="1" x="36"/>
        <item h="1" x="54"/>
        <item h="1" x="100"/>
        <item h="1" x="3"/>
        <item h="1" x="5"/>
        <item h="1" x="95"/>
        <item h="1" x="78"/>
        <item m="1" x="134"/>
        <item h="1" x="89"/>
        <item h="1" x="97"/>
        <item h="1" x="8"/>
        <item h="1" x="102"/>
        <item x="79"/>
        <item m="1" x="202"/>
        <item m="1" x="206"/>
        <item m="1" x="203"/>
        <item h="1" x="56"/>
        <item h="1" x="1"/>
        <item h="1" x="113"/>
        <item h="1" x="10"/>
        <item h="1" x="41"/>
        <item x="42"/>
        <item m="1" x="120"/>
        <item h="1" x="11"/>
        <item x="98"/>
        <item h="1" x="4"/>
        <item m="1" x="151"/>
        <item h="1" x="24"/>
        <item m="1" x="127"/>
        <item m="1" x="126"/>
        <item h="1" x="81"/>
        <item h="1" x="12"/>
        <item m="1" x="159"/>
        <item x="15"/>
        <item h="1" x="101"/>
        <item m="1" x="131"/>
        <item m="1" x="167"/>
        <item x="83"/>
        <item x="17"/>
        <item h="1" x="19"/>
        <item h="1" x="35"/>
        <item x="85"/>
        <item m="1" x="209"/>
        <item h="1" x="111"/>
        <item h="1" x="86"/>
        <item x="87"/>
        <item h="1" m="1" x="135"/>
        <item h="1" x="88"/>
        <item h="1" x="63"/>
        <item h="1" x="71"/>
        <item h="1" m="1" x="183"/>
        <item m="1" x="147"/>
        <item h="1" x="20"/>
        <item x="90"/>
        <item x="74"/>
        <item x="77"/>
        <item h="1" x="112"/>
        <item h="1" x="47"/>
        <item h="1" x="103"/>
        <item h="1" x="105"/>
        <item m="1" x="200"/>
        <item h="1" x="0"/>
        <item h="1" x="59"/>
        <item h="1" x="104"/>
        <item h="1" x="110"/>
        <item x="6"/>
        <item m="1" x="136"/>
        <item h="1" x="107"/>
        <item h="1" x="99"/>
        <item h="1" x="96"/>
        <item x="9"/>
        <item h="1" x="108"/>
        <item h="1" x="80"/>
        <item m="1" x="169"/>
        <item m="1" x="170"/>
        <item h="1" x="106"/>
        <item h="1" x="72"/>
        <item h="1" x="16"/>
        <item h="1" x="67"/>
        <item h="1" x="109"/>
        <item h="1" x="58"/>
        <item x="82"/>
        <item h="1" x="66"/>
        <item x="93"/>
        <item m="1" x="156"/>
        <item m="1" x="191"/>
        <item m="1" x="124"/>
        <item h="1" x="52"/>
        <item x="84"/>
        <item h="1" m="1" x="155"/>
        <item x="43"/>
        <item x="38"/>
        <item h="1" x="60"/>
        <item h="1" x="68"/>
        <item h="1" x="57"/>
        <item h="1" x="13"/>
        <item h="1" x="51"/>
        <item h="1" x="65"/>
        <item h="1" x="64"/>
        <item h="1" x="69"/>
        <item h="1" x="53"/>
        <item h="1" m="1" x="148"/>
        <item m="1" x="178"/>
        <item x="22"/>
        <item x="26"/>
        <item x="27"/>
        <item x="31"/>
        <item x="29"/>
        <item x="25"/>
        <item x="28"/>
        <item m="1" x="194"/>
        <item m="1" x="165"/>
        <item h="1" x="62"/>
        <item m="1" x="132"/>
        <item m="1" x="193"/>
        <item m="1" x="186"/>
        <item m="1" x="197"/>
        <item m="1" x="189"/>
        <item x="14"/>
        <item x="32"/>
        <item x="30"/>
        <item x="34"/>
        <item x="7"/>
        <item x="18"/>
        <item x="21"/>
        <item h="1" x="61"/>
        <item h="1" x="44"/>
        <item x="23"/>
        <item h="1" x="37"/>
        <item h="1" x="50"/>
        <item x="49"/>
        <item x="33"/>
        <item h="1" m="1" x="115"/>
        <item t="default"/>
      </items>
    </pivotField>
    <pivotField numFmtId="14" showAll="0"/>
    <pivotField showAll="0"/>
    <pivotField showAll="0"/>
    <pivotField showAll="0"/>
    <pivotField showAll="0"/>
    <pivotField showAll="0" defaultSubtotal="0"/>
    <pivotField numFmtId="43" showAll="0"/>
    <pivotField dataField="1" numFmtId="43" showAll="0"/>
    <pivotField dataField="1" showAll="0" defaultSubtotal="0"/>
    <pivotField dataField="1" showAll="0" defaultSubtotal="0"/>
    <pivotField showAll="0" defaultSubtotal="0"/>
    <pivotField axis="axisRow" numFmtId="164" showAll="0" sortType="ascending">
      <items count="13">
        <item x="0"/>
        <item x="1"/>
        <item x="2"/>
        <item x="7"/>
        <item x="8"/>
        <item x="3"/>
        <item x="9"/>
        <item x="10"/>
        <item x="4"/>
        <item x="11"/>
        <item x="6"/>
        <item x="5"/>
        <item t="default"/>
      </items>
    </pivotField>
    <pivotField dataField="1" dragToRow="0" dragToCol="0" dragToPage="0" showAll="0" defaultSubtotal="0"/>
    <pivotField dragToRow="0" dragToCol="0" dragToPage="0" showAll="0" defaultSubtotal="0"/>
  </pivotFields>
  <rowFields count="1">
    <field x="12"/>
  </rowFields>
  <rowItems count="13">
    <i>
      <x/>
    </i>
    <i>
      <x v="1"/>
    </i>
    <i>
      <x v="2"/>
    </i>
    <i>
      <x v="3"/>
    </i>
    <i>
      <x v="4"/>
    </i>
    <i>
      <x v="5"/>
    </i>
    <i>
      <x v="6"/>
    </i>
    <i>
      <x v="7"/>
    </i>
    <i>
      <x v="8"/>
    </i>
    <i>
      <x v="9"/>
    </i>
    <i>
      <x v="10"/>
    </i>
    <i>
      <x v="11"/>
    </i>
    <i t="grand">
      <x/>
    </i>
  </rowItems>
  <colFields count="1">
    <field x="-2"/>
  </colFields>
  <colItems count="4">
    <i>
      <x/>
    </i>
    <i i="1">
      <x v="1"/>
    </i>
    <i i="2">
      <x v="2"/>
    </i>
    <i i="3">
      <x v="3"/>
    </i>
  </colItems>
  <pageFields count="1">
    <pageField fld="0" hier="-1"/>
  </pageFields>
  <dataFields count="4">
    <dataField name="Valor Crédito Total" fld="8" baseField="12" baseItem="0" numFmtId="166"/>
    <dataField name="Valor Débito " fld="9" baseField="12" baseItem="0" numFmtId="43"/>
    <dataField name="Reservado" fld="10" baseField="12" baseItem="0" numFmtId="43"/>
    <dataField name="Valor Saldo" fld="13" showDataAs="runTotal" baseField="12" baseItem="1048828" numFmtId="43"/>
  </dataFields>
  <formats count="8">
    <format dxfId="173">
      <pivotArea outline="0" collapsedLevelsAreSubtotals="1" fieldPosition="0"/>
    </format>
    <format dxfId="172">
      <pivotArea field="12" type="button" dataOnly="0" labelOnly="1" outline="0" axis="axisRow" fieldPosition="0"/>
    </format>
    <format dxfId="171">
      <pivotArea field="0" type="button" dataOnly="0" labelOnly="1" outline="0" axis="axisPage" fieldPosition="0"/>
    </format>
    <format dxfId="170">
      <pivotArea field="0" type="button" dataOnly="0" labelOnly="1" outline="0" axis="axisPage" fieldPosition="0"/>
    </format>
    <format dxfId="169">
      <pivotArea outline="0" fieldPosition="0">
        <references count="1">
          <reference field="4294967294" count="1">
            <x v="1"/>
          </reference>
        </references>
      </pivotArea>
    </format>
    <format dxfId="168">
      <pivotArea outline="0" fieldPosition="0">
        <references count="1">
          <reference field="4294967294" count="1">
            <x v="2"/>
          </reference>
        </references>
      </pivotArea>
    </format>
    <format dxfId="167">
      <pivotArea outline="0" fieldPosition="0">
        <references count="1">
          <reference field="4294967294" count="1">
            <x v="3"/>
          </reference>
        </references>
      </pivotArea>
    </format>
    <format dxfId="166">
      <pivotArea outline="0" fieldPosition="0">
        <references count="1">
          <reference field="4294967294" count="1">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ela dinâmica12" cacheId="32" applyNumberFormats="0" applyBorderFormats="0" applyFontFormats="0" applyPatternFormats="0" applyAlignmentFormats="0" applyWidthHeightFormats="1" dataCaption="Valores" updatedVersion="4" minRefreshableVersion="3" useAutoFormatting="1" itemPrintTitles="1" createdVersion="5" indent="0" outline="1" outlineData="1" gridDropZones="1" multipleFieldFilters="0">
  <location ref="A3:E20" firstHeaderRow="1" firstDataRow="2" firstDataCol="1"/>
  <pivotFields count="16">
    <pivotField axis="axisRow" multipleItemSelectionAllowed="1" showAll="0" sortType="ascending">
      <items count="210">
        <item sd="0" m="1" x="120"/>
        <item sd="0" m="1" x="129"/>
        <item sd="0" m="1" x="154"/>
        <item sd="0" m="1" x="147"/>
        <item sd="0" m="1" x="165"/>
        <item sd="0" m="1" x="186"/>
        <item sd="0" m="1" x="167"/>
        <item sd="0" m="1" x="139"/>
        <item sd="0" m="1" x="168"/>
        <item sd="0" m="1" x="170"/>
        <item sd="0" x="94"/>
        <item sd="0" m="1" x="159"/>
        <item sd="0" m="1" x="206"/>
        <item sd="0" m="1" x="201"/>
        <item sd="0" m="1" x="144"/>
        <item sd="0" x="92"/>
        <item m="1" x="149"/>
        <item sd="0" x="46"/>
        <item sd="0" x="39"/>
        <item sd="0" x="91"/>
        <item m="1" x="179"/>
        <item m="1" x="199"/>
        <item m="1" x="172"/>
        <item m="1" x="146"/>
        <item m="1" x="203"/>
        <item m="1" x="207"/>
        <item m="1" x="117"/>
        <item m="1" x="200"/>
        <item m="1" x="143"/>
        <item m="1" x="157"/>
        <item m="1" x="163"/>
        <item m="1" x="151"/>
        <item m="1" x="164"/>
        <item m="1" x="174"/>
        <item m="1" x="197"/>
        <item m="1" x="187"/>
        <item m="1" x="131"/>
        <item m="1" x="188"/>
        <item m="1" x="204"/>
        <item m="1" x="208"/>
        <item m="1" x="134"/>
        <item m="1" x="150"/>
        <item sd="0" m="1" x="133"/>
        <item sd="0" m="1" x="152"/>
        <item sd="0" m="1" x="156"/>
        <item sd="0" m="1" x="114"/>
        <item sd="0" m="1" x="138"/>
        <item sd="0" m="1" x="189"/>
        <item sd="0" m="1" x="183"/>
        <item sd="0" m="1" x="166"/>
        <item m="1" x="173"/>
        <item sd="0" x="40"/>
        <item sd="0" m="1" x="196"/>
        <item sd="0" x="45"/>
        <item sd="0" m="1" x="141"/>
        <item sd="0" m="1" x="130"/>
        <item sd="0" m="1" x="142"/>
        <item sd="0" m="1" x="175"/>
        <item sd="0" m="1" x="169"/>
        <item sd="0" m="1" x="162"/>
        <item sd="0" m="1" x="177"/>
        <item sd="0" m="1" x="180"/>
        <item sd="0" m="1" x="184"/>
        <item sd="0" m="1" x="140"/>
        <item sd="0" m="1" x="127"/>
        <item m="1" x="160"/>
        <item sd="0" x="75"/>
        <item sd="0" m="1" x="176"/>
        <item sd="0" m="1" x="115"/>
        <item sd="0" x="76"/>
        <item sd="0" x="70"/>
        <item sd="0" x="48"/>
        <item sd="0" m="1" x="145"/>
        <item sd="0" m="1" x="135"/>
        <item sd="0" x="55"/>
        <item sd="0" x="73"/>
        <item sd="0" x="2"/>
        <item sd="0" x="36"/>
        <item sd="0" x="54"/>
        <item sd="0" x="100"/>
        <item sd="0" x="3"/>
        <item sd="0" x="5"/>
        <item sd="0" x="95"/>
        <item sd="0" x="78"/>
        <item sd="0" m="1" x="136"/>
        <item sd="0" x="89"/>
        <item sd="0" x="97"/>
        <item sd="0" x="8"/>
        <item sd="0" x="102"/>
        <item sd="0" x="79"/>
        <item sd="0" m="1" x="122"/>
        <item sd="0" m="1" x="158"/>
        <item sd="0" m="1" x="119"/>
        <item sd="0" x="56"/>
        <item sd="0" x="1"/>
        <item sd="0" x="113"/>
        <item sd="0" x="10"/>
        <item sd="0" x="41"/>
        <item sd="0" x="42"/>
        <item sd="0" m="1" x="137"/>
        <item sd="0" x="11"/>
        <item sd="0" x="98"/>
        <item sd="0" x="4"/>
        <item sd="0" m="1" x="128"/>
        <item sd="0" x="24"/>
        <item sd="0" m="1" x="126"/>
        <item sd="0" m="1" x="198"/>
        <item sd="0" x="81"/>
        <item sd="0" x="12"/>
        <item sd="0" m="1" x="205"/>
        <item sd="0" x="15"/>
        <item sd="0" x="101"/>
        <item sd="0" m="1" x="132"/>
        <item sd="0" m="1" x="194"/>
        <item sd="0" x="83"/>
        <item sd="0" x="17"/>
        <item sd="0" x="19"/>
        <item sd="0" x="35"/>
        <item sd="0" x="85"/>
        <item sd="0" m="1" x="125"/>
        <item sd="0" x="111"/>
        <item sd="0" x="86"/>
        <item sd="0" x="87"/>
        <item m="1" x="192"/>
        <item sd="0" x="88"/>
        <item sd="0" x="63"/>
        <item sd="0" x="71"/>
        <item m="1" x="182"/>
        <item sd="0" m="1" x="185"/>
        <item sd="0" x="20"/>
        <item sd="0" x="90"/>
        <item sd="0" x="74"/>
        <item sd="0" x="77"/>
        <item sd="0" x="112"/>
        <item sd="0" x="47"/>
        <item sd="0" x="103"/>
        <item sd="0" x="105"/>
        <item sd="0" m="1" x="202"/>
        <item sd="0" x="0"/>
        <item sd="0" x="59"/>
        <item sd="0" x="104"/>
        <item sd="0" x="110"/>
        <item sd="0" x="6"/>
        <item sd="0" m="1" x="161"/>
        <item sd="0" x="107"/>
        <item sd="0" x="99"/>
        <item sd="0" x="96"/>
        <item sd="0" x="9"/>
        <item sd="0" x="108"/>
        <item sd="0" x="80"/>
        <item sd="0" m="1" x="181"/>
        <item sd="0" m="1" x="155"/>
        <item sd="0" x="106"/>
        <item sd="0" x="72"/>
        <item sd="0" x="16"/>
        <item sd="0" x="67"/>
        <item sd="0" x="109"/>
        <item sd="0" x="58"/>
        <item sd="0" x="82"/>
        <item sd="0" x="66"/>
        <item sd="0" x="93"/>
        <item sd="0" m="1" x="195"/>
        <item sd="0" m="1" x="193"/>
        <item sd="0" m="1" x="191"/>
        <item sd="0" x="52"/>
        <item sd="0" x="84"/>
        <item m="1" x="153"/>
        <item sd="0" x="43"/>
        <item sd="0" x="38"/>
        <item sd="0" x="60"/>
        <item sd="0" x="68"/>
        <item sd="0" x="57"/>
        <item sd="0" x="13"/>
        <item sd="0" x="51"/>
        <item sd="0" x="65"/>
        <item sd="0" x="64"/>
        <item sd="0" x="69"/>
        <item sd="0" x="53"/>
        <item m="1" x="118"/>
        <item m="1" x="178"/>
        <item sd="0" x="22"/>
        <item sd="0" x="26"/>
        <item sd="0" x="27"/>
        <item sd="0" x="31"/>
        <item sd="0" x="29"/>
        <item sd="0" x="25"/>
        <item sd="0" x="28"/>
        <item m="1" x="121"/>
        <item m="1" x="148"/>
        <item sd="0" x="62"/>
        <item m="1" x="124"/>
        <item m="1" x="171"/>
        <item m="1" x="123"/>
        <item m="1" x="190"/>
        <item sd="0" x="14"/>
        <item sd="0" x="32"/>
        <item sd="0" x="30"/>
        <item sd="0" x="34"/>
        <item sd="0" x="7"/>
        <item sd="0" x="18"/>
        <item sd="0" x="21"/>
        <item sd="0" x="61"/>
        <item sd="0" x="44"/>
        <item sd="0" x="23"/>
        <item sd="0" x="37"/>
        <item sd="0" x="50"/>
        <item sd="0" x="49"/>
        <item sd="0" x="33"/>
        <item m="1" x="116"/>
        <item t="default"/>
      </items>
    </pivotField>
    <pivotField numFmtId="14" showAll="0"/>
    <pivotField showAll="0"/>
    <pivotField showAll="0"/>
    <pivotField showAll="0"/>
    <pivotField showAll="0"/>
    <pivotField showAll="0" defaultSubtotal="0"/>
    <pivotField showAll="0"/>
    <pivotField dataField="1" showAll="0"/>
    <pivotField dataField="1" showAll="0" defaultSubtotal="0"/>
    <pivotField dataField="1" showAll="0" defaultSubtotal="0"/>
    <pivotField showAll="0"/>
    <pivotField axis="axisRow" showAll="0">
      <items count="13">
        <item x="0"/>
        <item x="1"/>
        <item x="2"/>
        <item x="7"/>
        <item x="8"/>
        <item x="3"/>
        <item x="9"/>
        <item x="10"/>
        <item x="11"/>
        <item x="6"/>
        <item x="4"/>
        <item x="5"/>
        <item t="default"/>
      </items>
    </pivotField>
    <pivotField axis="axisRow" showAll="0" defaultSubtotal="0">
      <items count="28">
        <item sd="0" x="7"/>
        <item sd="0" m="1" x="24"/>
        <item sd="0" x="8"/>
        <item sd="0" x="10"/>
        <item sd="0" m="1" x="25"/>
        <item sd="0" x="1"/>
        <item sd="0" x="0"/>
        <item sd="0" x="3"/>
        <item sd="0" x="2"/>
        <item sd="0" x="4"/>
        <item sd="0" x="11"/>
        <item sd="0" x="5"/>
        <item m="1" x="27"/>
        <item m="1" x="15"/>
        <item m="1" x="17"/>
        <item m="1" x="21"/>
        <item m="1" x="19"/>
        <item m="1" x="20"/>
        <item m="1" x="22"/>
        <item m="1" x="23"/>
        <item m="1" x="26"/>
        <item m="1" x="16"/>
        <item m="1" x="18"/>
        <item sd="0" x="12"/>
        <item sd="0" x="6"/>
        <item sd="0" x="9"/>
        <item sd="0" x="13"/>
        <item sd="0" x="14"/>
      </items>
    </pivotField>
    <pivotField dragToRow="0" dragToCol="0" dragToPage="0" showAll="0" defaultSubtotal="0"/>
    <pivotField dataField="1" dragToRow="0" dragToCol="0" dragToPage="0" showAll="0" defaultSubtotal="0"/>
  </pivotFields>
  <rowFields count="3">
    <field x="13"/>
    <field x="0"/>
    <field x="12"/>
  </rowFields>
  <rowItems count="16">
    <i>
      <x/>
    </i>
    <i>
      <x v="2"/>
    </i>
    <i>
      <x v="3"/>
    </i>
    <i>
      <x v="5"/>
    </i>
    <i>
      <x v="6"/>
    </i>
    <i>
      <x v="7"/>
    </i>
    <i>
      <x v="8"/>
    </i>
    <i>
      <x v="9"/>
    </i>
    <i>
      <x v="10"/>
    </i>
    <i>
      <x v="11"/>
    </i>
    <i>
      <x v="23"/>
    </i>
    <i>
      <x v="24"/>
    </i>
    <i>
      <x v="25"/>
    </i>
    <i>
      <x v="26"/>
    </i>
    <i>
      <x v="27"/>
    </i>
    <i t="grand">
      <x/>
    </i>
  </rowItems>
  <colFields count="1">
    <field x="-2"/>
  </colFields>
  <colItems count="4">
    <i>
      <x/>
    </i>
    <i i="1">
      <x v="1"/>
    </i>
    <i i="2">
      <x v="2"/>
    </i>
    <i i="3">
      <x v="3"/>
    </i>
  </colItems>
  <dataFields count="4">
    <dataField name="Total Créditos" fld="8" baseField="0" baseItem="72" numFmtId="43"/>
    <dataField name="Total Débitos" fld="9" baseField="0" baseItem="72" numFmtId="43"/>
    <dataField name="Total Reservado" fld="10" baseField="0" baseItem="72" numFmtId="43"/>
    <dataField name="Saldo Recurso" fld="15" baseField="0" baseItem="0" numFmtId="43"/>
  </dataFields>
  <formats count="114">
    <format dxfId="165">
      <pivotArea dataOnly="0" outline="0" fieldPosition="0">
        <references count="1">
          <reference field="4294967294" count="1">
            <x v="0"/>
          </reference>
        </references>
      </pivotArea>
    </format>
    <format dxfId="164">
      <pivotArea field="0" type="button" dataOnly="0" labelOnly="1" outline="0" axis="axisRow" fieldPosition="1"/>
    </format>
    <format dxfId="163">
      <pivotArea outline="0" fieldPosition="0">
        <references count="1">
          <reference field="4294967294" count="1">
            <x v="0"/>
          </reference>
        </references>
      </pivotArea>
    </format>
    <format dxfId="162">
      <pivotArea outline="0" fieldPosition="0">
        <references count="1">
          <reference field="4294967294" count="1">
            <x v="1"/>
          </reference>
        </references>
      </pivotArea>
    </format>
    <format dxfId="161">
      <pivotArea outline="0" fieldPosition="0">
        <references count="1">
          <reference field="4294967294" count="1">
            <x v="2"/>
          </reference>
        </references>
      </pivotArea>
    </format>
    <format dxfId="160">
      <pivotArea collapsedLevelsAreSubtotals="1" fieldPosition="0">
        <references count="2">
          <reference field="0" count="1">
            <x v="200"/>
          </reference>
          <reference field="13" count="1" selected="0">
            <x v="8"/>
          </reference>
        </references>
      </pivotArea>
    </format>
    <format dxfId="159">
      <pivotArea dataOnly="0" labelOnly="1" fieldPosition="0">
        <references count="2">
          <reference field="0" count="1">
            <x v="200"/>
          </reference>
          <reference field="13" count="1" selected="0">
            <x v="8"/>
          </reference>
        </references>
      </pivotArea>
    </format>
    <format dxfId="158">
      <pivotArea collapsedLevelsAreSubtotals="1" fieldPosition="0">
        <references count="2">
          <reference field="0" count="1">
            <x v="76"/>
          </reference>
          <reference field="13" count="1" selected="0">
            <x v="5"/>
          </reference>
        </references>
      </pivotArea>
    </format>
    <format dxfId="157">
      <pivotArea collapsedLevelsAreSubtotals="1" fieldPosition="0">
        <references count="2">
          <reference field="0" count="1">
            <x v="77"/>
          </reference>
          <reference field="13" count="1" selected="0">
            <x v="5"/>
          </reference>
        </references>
      </pivotArea>
    </format>
    <format dxfId="156">
      <pivotArea collapsedLevelsAreSubtotals="1" fieldPosition="0">
        <references count="2">
          <reference field="0" count="1">
            <x v="78"/>
          </reference>
          <reference field="13" count="1" selected="0">
            <x v="5"/>
          </reference>
        </references>
      </pivotArea>
    </format>
    <format dxfId="155">
      <pivotArea collapsedLevelsAreSubtotals="1" fieldPosition="0">
        <references count="2">
          <reference field="0" count="1">
            <x v="79"/>
          </reference>
          <reference field="13" count="1" selected="0">
            <x v="5"/>
          </reference>
        </references>
      </pivotArea>
    </format>
    <format dxfId="154">
      <pivotArea dataOnly="0" labelOnly="1" fieldPosition="0">
        <references count="2">
          <reference field="0" count="4">
            <x v="76"/>
            <x v="77"/>
            <x v="78"/>
            <x v="79"/>
          </reference>
          <reference field="13" count="1" selected="0">
            <x v="5"/>
          </reference>
        </references>
      </pivotArea>
    </format>
    <format dxfId="153">
      <pivotArea collapsedLevelsAreSubtotals="1" fieldPosition="0">
        <references count="3">
          <reference field="4294967294" count="1" selected="0">
            <x v="3"/>
          </reference>
          <reference field="0" count="1">
            <x v="170"/>
          </reference>
          <reference field="13" count="1" selected="0">
            <x v="6"/>
          </reference>
        </references>
      </pivotArea>
    </format>
    <format dxfId="152">
      <pivotArea collapsedLevelsAreSubtotals="1" fieldPosition="0">
        <references count="3">
          <reference field="4294967294" count="1" selected="0">
            <x v="3"/>
          </reference>
          <reference field="0" count="1">
            <x v="194"/>
          </reference>
          <reference field="13" count="1" selected="0">
            <x v="8"/>
          </reference>
        </references>
      </pivotArea>
    </format>
    <format dxfId="151">
      <pivotArea collapsedLevelsAreSubtotals="1" fieldPosition="0">
        <references count="3">
          <reference field="4294967294" count="1" selected="0">
            <x v="3"/>
          </reference>
          <reference field="0" count="1">
            <x v="195"/>
          </reference>
          <reference field="13" count="1" selected="0">
            <x v="8"/>
          </reference>
        </references>
      </pivotArea>
    </format>
    <format dxfId="150">
      <pivotArea collapsedLevelsAreSubtotals="1" fieldPosition="0">
        <references count="3">
          <reference field="4294967294" count="1" selected="0">
            <x v="3"/>
          </reference>
          <reference field="0" count="1">
            <x v="196"/>
          </reference>
          <reference field="13" count="1" selected="0">
            <x v="8"/>
          </reference>
        </references>
      </pivotArea>
    </format>
    <format dxfId="149">
      <pivotArea collapsedLevelsAreSubtotals="1" fieldPosition="0">
        <references count="3">
          <reference field="4294967294" count="1" selected="0">
            <x v="3"/>
          </reference>
          <reference field="0" count="1">
            <x v="197"/>
          </reference>
          <reference field="13" count="1" selected="0">
            <x v="8"/>
          </reference>
        </references>
      </pivotArea>
    </format>
    <format dxfId="148">
      <pivotArea collapsedLevelsAreSubtotals="1" fieldPosition="0">
        <references count="3">
          <reference field="4294967294" count="1" selected="0">
            <x v="3"/>
          </reference>
          <reference field="0" count="1">
            <x v="198"/>
          </reference>
          <reference field="13" count="1" selected="0">
            <x v="8"/>
          </reference>
        </references>
      </pivotArea>
    </format>
    <format dxfId="147">
      <pivotArea collapsedLevelsAreSubtotals="1" fieldPosition="0">
        <references count="3">
          <reference field="4294967294" count="1" selected="0">
            <x v="3"/>
          </reference>
          <reference field="0" count="1">
            <x v="199"/>
          </reference>
          <reference field="13" count="1" selected="0">
            <x v="8"/>
          </reference>
        </references>
      </pivotArea>
    </format>
    <format dxfId="146">
      <pivotArea collapsedLevelsAreSubtotals="1" fieldPosition="0">
        <references count="3">
          <reference field="4294967294" count="1" selected="0">
            <x v="3"/>
          </reference>
          <reference field="0" count="1">
            <x v="200"/>
          </reference>
          <reference field="13" count="1" selected="0">
            <x v="8"/>
          </reference>
        </references>
      </pivotArea>
    </format>
    <format dxfId="145">
      <pivotArea collapsedLevelsAreSubtotals="1" fieldPosition="0">
        <references count="3">
          <reference field="4294967294" count="1" selected="0">
            <x v="3"/>
          </reference>
          <reference field="0" count="1">
            <x v="201"/>
          </reference>
          <reference field="13" count="1" selected="0">
            <x v="8"/>
          </reference>
        </references>
      </pivotArea>
    </format>
    <format dxfId="144">
      <pivotArea collapsedLevelsAreSubtotals="1" fieldPosition="0">
        <references count="3">
          <reference field="4294967294" count="1" selected="0">
            <x v="3"/>
          </reference>
          <reference field="0" count="1">
            <x v="180"/>
          </reference>
          <reference field="13" count="1" selected="0">
            <x v="7"/>
          </reference>
        </references>
      </pivotArea>
    </format>
    <format dxfId="143">
      <pivotArea collapsedLevelsAreSubtotals="1" fieldPosition="0">
        <references count="3">
          <reference field="4294967294" count="1" selected="0">
            <x v="3"/>
          </reference>
          <reference field="0" count="1">
            <x v="181"/>
          </reference>
          <reference field="13" count="1" selected="0">
            <x v="7"/>
          </reference>
        </references>
      </pivotArea>
    </format>
    <format dxfId="142">
      <pivotArea collapsedLevelsAreSubtotals="1" fieldPosition="0">
        <references count="3">
          <reference field="4294967294" count="1" selected="0">
            <x v="3"/>
          </reference>
          <reference field="0" count="1">
            <x v="182"/>
          </reference>
          <reference field="13" count="1" selected="0">
            <x v="7"/>
          </reference>
        </references>
      </pivotArea>
    </format>
    <format dxfId="141">
      <pivotArea collapsedLevelsAreSubtotals="1" fieldPosition="0">
        <references count="3">
          <reference field="4294967294" count="1" selected="0">
            <x v="3"/>
          </reference>
          <reference field="0" count="1">
            <x v="183"/>
          </reference>
          <reference field="13" count="1" selected="0">
            <x v="7"/>
          </reference>
        </references>
      </pivotArea>
    </format>
    <format dxfId="140">
      <pivotArea collapsedLevelsAreSubtotals="1" fieldPosition="0">
        <references count="3">
          <reference field="4294967294" count="1" selected="0">
            <x v="3"/>
          </reference>
          <reference field="0" count="1">
            <x v="184"/>
          </reference>
          <reference field="13" count="1" selected="0">
            <x v="7"/>
          </reference>
        </references>
      </pivotArea>
    </format>
    <format dxfId="139">
      <pivotArea collapsedLevelsAreSubtotals="1" fieldPosition="0">
        <references count="3">
          <reference field="4294967294" count="1" selected="0">
            <x v="3"/>
          </reference>
          <reference field="0" count="1">
            <x v="185"/>
          </reference>
          <reference field="13" count="1" selected="0">
            <x v="7"/>
          </reference>
        </references>
      </pivotArea>
    </format>
    <format dxfId="138">
      <pivotArea collapsedLevelsAreSubtotals="1" fieldPosition="0">
        <references count="3">
          <reference field="4294967294" count="1" selected="0">
            <x v="3"/>
          </reference>
          <reference field="0" count="1">
            <x v="186"/>
          </reference>
          <reference field="13" count="1" selected="0">
            <x v="7"/>
          </reference>
        </references>
      </pivotArea>
    </format>
    <format dxfId="137">
      <pivotArea collapsedLevelsAreSubtotals="1" fieldPosition="0">
        <references count="3">
          <reference field="4294967294" count="1" selected="0">
            <x v="3"/>
          </reference>
          <reference field="0" count="1">
            <x v="189"/>
          </reference>
          <reference field="13" count="1" selected="0">
            <x v="7"/>
          </reference>
        </references>
      </pivotArea>
    </format>
    <format dxfId="136">
      <pivotArea collapsedLevelsAreSubtotals="1" fieldPosition="0">
        <references count="2">
          <reference field="4294967294" count="1" selected="0">
            <x v="3"/>
          </reference>
          <reference field="13" count="1">
            <x v="3"/>
          </reference>
        </references>
      </pivotArea>
    </format>
    <format dxfId="135">
      <pivotArea collapsedLevelsAreSubtotals="1" fieldPosition="0">
        <references count="3">
          <reference field="4294967294" count="1" selected="0">
            <x v="3"/>
          </reference>
          <reference field="0" count="1">
            <x v="66"/>
          </reference>
          <reference field="13" count="1" selected="0">
            <x v="5"/>
          </reference>
        </references>
      </pivotArea>
    </format>
    <format dxfId="134">
      <pivotArea collapsedLevelsAreSubtotals="1" fieldPosition="0">
        <references count="3">
          <reference field="4294967294" count="1" selected="0">
            <x v="3"/>
          </reference>
          <reference field="0" count="1">
            <x v="69"/>
          </reference>
          <reference field="13" count="1" selected="0">
            <x v="5"/>
          </reference>
        </references>
      </pivotArea>
    </format>
    <format dxfId="133">
      <pivotArea collapsedLevelsAreSubtotals="1" fieldPosition="0">
        <references count="3">
          <reference field="4294967294" count="1" selected="0">
            <x v="3"/>
          </reference>
          <reference field="0" count="1">
            <x v="70"/>
          </reference>
          <reference field="13" count="1" selected="0">
            <x v="5"/>
          </reference>
        </references>
      </pivotArea>
    </format>
    <format dxfId="132">
      <pivotArea collapsedLevelsAreSubtotals="1" fieldPosition="0">
        <references count="3">
          <reference field="4294967294" count="1" selected="0">
            <x v="3"/>
          </reference>
          <reference field="0" count="1">
            <x v="71"/>
          </reference>
          <reference field="13" count="1" selected="0">
            <x v="5"/>
          </reference>
        </references>
      </pivotArea>
    </format>
    <format dxfId="131">
      <pivotArea collapsedLevelsAreSubtotals="1" fieldPosition="0">
        <references count="3">
          <reference field="4294967294" count="1" selected="0">
            <x v="3"/>
          </reference>
          <reference field="0" count="1">
            <x v="74"/>
          </reference>
          <reference field="13" count="1" selected="0">
            <x v="5"/>
          </reference>
        </references>
      </pivotArea>
    </format>
    <format dxfId="130">
      <pivotArea collapsedLevelsAreSubtotals="1" fieldPosition="0">
        <references count="3">
          <reference field="4294967294" count="1" selected="0">
            <x v="3"/>
          </reference>
          <reference field="0" count="1">
            <x v="75"/>
          </reference>
          <reference field="13" count="1" selected="0">
            <x v="5"/>
          </reference>
        </references>
      </pivotArea>
    </format>
    <format dxfId="129">
      <pivotArea collapsedLevelsAreSubtotals="1" fieldPosition="0">
        <references count="3">
          <reference field="4294967294" count="1" selected="0">
            <x v="3"/>
          </reference>
          <reference field="0" count="1">
            <x v="76"/>
          </reference>
          <reference field="13" count="1" selected="0">
            <x v="5"/>
          </reference>
        </references>
      </pivotArea>
    </format>
    <format dxfId="128">
      <pivotArea collapsedLevelsAreSubtotals="1" fieldPosition="0">
        <references count="3">
          <reference field="4294967294" count="1" selected="0">
            <x v="3"/>
          </reference>
          <reference field="0" count="1">
            <x v="77"/>
          </reference>
          <reference field="13" count="1" selected="0">
            <x v="5"/>
          </reference>
        </references>
      </pivotArea>
    </format>
    <format dxfId="127">
      <pivotArea collapsedLevelsAreSubtotals="1" fieldPosition="0">
        <references count="3">
          <reference field="4294967294" count="1" selected="0">
            <x v="3"/>
          </reference>
          <reference field="0" count="1">
            <x v="78"/>
          </reference>
          <reference field="13" count="1" selected="0">
            <x v="5"/>
          </reference>
        </references>
      </pivotArea>
    </format>
    <format dxfId="126">
      <pivotArea collapsedLevelsAreSubtotals="1" fieldPosition="0">
        <references count="3">
          <reference field="4294967294" count="1" selected="0">
            <x v="3"/>
          </reference>
          <reference field="0" count="1">
            <x v="79"/>
          </reference>
          <reference field="13" count="1" selected="0">
            <x v="5"/>
          </reference>
        </references>
      </pivotArea>
    </format>
    <format dxfId="125">
      <pivotArea collapsedLevelsAreSubtotals="1" fieldPosition="0">
        <references count="3">
          <reference field="4294967294" count="1" selected="0">
            <x v="3"/>
          </reference>
          <reference field="0" count="1">
            <x v="80"/>
          </reference>
          <reference field="13" count="1" selected="0">
            <x v="5"/>
          </reference>
        </references>
      </pivotArea>
    </format>
    <format dxfId="124">
      <pivotArea collapsedLevelsAreSubtotals="1" fieldPosition="0">
        <references count="3">
          <reference field="4294967294" count="1" selected="0">
            <x v="3"/>
          </reference>
          <reference field="0" count="1">
            <x v="81"/>
          </reference>
          <reference field="13" count="1" selected="0">
            <x v="5"/>
          </reference>
        </references>
      </pivotArea>
    </format>
    <format dxfId="123">
      <pivotArea collapsedLevelsAreSubtotals="1" fieldPosition="0">
        <references count="3">
          <reference field="4294967294" count="1" selected="0">
            <x v="3"/>
          </reference>
          <reference field="0" count="1">
            <x v="82"/>
          </reference>
          <reference field="13" count="1" selected="0">
            <x v="5"/>
          </reference>
        </references>
      </pivotArea>
    </format>
    <format dxfId="122">
      <pivotArea collapsedLevelsAreSubtotals="1" fieldPosition="0">
        <references count="3">
          <reference field="4294967294" count="1" selected="0">
            <x v="3"/>
          </reference>
          <reference field="0" count="1">
            <x v="83"/>
          </reference>
          <reference field="13" count="1" selected="0">
            <x v="5"/>
          </reference>
        </references>
      </pivotArea>
    </format>
    <format dxfId="121">
      <pivotArea collapsedLevelsAreSubtotals="1" fieldPosition="0">
        <references count="3">
          <reference field="4294967294" count="1" selected="0">
            <x v="3"/>
          </reference>
          <reference field="0" count="1">
            <x v="85"/>
          </reference>
          <reference field="13" count="1" selected="0">
            <x v="5"/>
          </reference>
        </references>
      </pivotArea>
    </format>
    <format dxfId="120">
      <pivotArea collapsedLevelsAreSubtotals="1" fieldPosition="0">
        <references count="3">
          <reference field="4294967294" count="1" selected="0">
            <x v="3"/>
          </reference>
          <reference field="0" count="1">
            <x v="86"/>
          </reference>
          <reference field="13" count="1" selected="0">
            <x v="5"/>
          </reference>
        </references>
      </pivotArea>
    </format>
    <format dxfId="119">
      <pivotArea collapsedLevelsAreSubtotals="1" fieldPosition="0">
        <references count="3">
          <reference field="4294967294" count="1" selected="0">
            <x v="3"/>
          </reference>
          <reference field="0" count="1">
            <x v="87"/>
          </reference>
          <reference field="13" count="1" selected="0">
            <x v="5"/>
          </reference>
        </references>
      </pivotArea>
    </format>
    <format dxfId="118">
      <pivotArea collapsedLevelsAreSubtotals="1" fieldPosition="0">
        <references count="3">
          <reference field="4294967294" count="1" selected="0">
            <x v="3"/>
          </reference>
          <reference field="0" count="1">
            <x v="88"/>
          </reference>
          <reference field="13" count="1" selected="0">
            <x v="5"/>
          </reference>
        </references>
      </pivotArea>
    </format>
    <format dxfId="117">
      <pivotArea collapsedLevelsAreSubtotals="1" fieldPosition="0">
        <references count="3">
          <reference field="4294967294" count="1" selected="0">
            <x v="3"/>
          </reference>
          <reference field="0" count="1">
            <x v="89"/>
          </reference>
          <reference field="13" count="1" selected="0">
            <x v="5"/>
          </reference>
        </references>
      </pivotArea>
    </format>
    <format dxfId="116">
      <pivotArea collapsedLevelsAreSubtotals="1" fieldPosition="0">
        <references count="3">
          <reference field="4294967294" count="1" selected="0">
            <x v="3"/>
          </reference>
          <reference field="0" count="1">
            <x v="93"/>
          </reference>
          <reference field="13" count="1" selected="0">
            <x v="5"/>
          </reference>
        </references>
      </pivotArea>
    </format>
    <format dxfId="115">
      <pivotArea collapsedLevelsAreSubtotals="1" fieldPosition="0">
        <references count="3">
          <reference field="4294967294" count="1" selected="0">
            <x v="3"/>
          </reference>
          <reference field="0" count="1">
            <x v="94"/>
          </reference>
          <reference field="13" count="1" selected="0">
            <x v="5"/>
          </reference>
        </references>
      </pivotArea>
    </format>
    <format dxfId="114">
      <pivotArea collapsedLevelsAreSubtotals="1" fieldPosition="0">
        <references count="3">
          <reference field="4294967294" count="1" selected="0">
            <x v="3"/>
          </reference>
          <reference field="0" count="1">
            <x v="95"/>
          </reference>
          <reference field="13" count="1" selected="0">
            <x v="5"/>
          </reference>
        </references>
      </pivotArea>
    </format>
    <format dxfId="113">
      <pivotArea collapsedLevelsAreSubtotals="1" fieldPosition="0">
        <references count="3">
          <reference field="4294967294" count="1" selected="0">
            <x v="3"/>
          </reference>
          <reference field="0" count="1">
            <x v="96"/>
          </reference>
          <reference field="13" count="1" selected="0">
            <x v="5"/>
          </reference>
        </references>
      </pivotArea>
    </format>
    <format dxfId="112">
      <pivotArea collapsedLevelsAreSubtotals="1" fieldPosition="0">
        <references count="3">
          <reference field="4294967294" count="1" selected="0">
            <x v="3"/>
          </reference>
          <reference field="0" count="1">
            <x v="97"/>
          </reference>
          <reference field="13" count="1" selected="0">
            <x v="5"/>
          </reference>
        </references>
      </pivotArea>
    </format>
    <format dxfId="111">
      <pivotArea collapsedLevelsAreSubtotals="1" fieldPosition="0">
        <references count="3">
          <reference field="4294967294" count="1" selected="0">
            <x v="3"/>
          </reference>
          <reference field="0" count="1">
            <x v="98"/>
          </reference>
          <reference field="13" count="1" selected="0">
            <x v="5"/>
          </reference>
        </references>
      </pivotArea>
    </format>
    <format dxfId="110">
      <pivotArea collapsedLevelsAreSubtotals="1" fieldPosition="0">
        <references count="3">
          <reference field="4294967294" count="1" selected="0">
            <x v="3"/>
          </reference>
          <reference field="0" count="1">
            <x v="100"/>
          </reference>
          <reference field="13" count="1" selected="0">
            <x v="5"/>
          </reference>
        </references>
      </pivotArea>
    </format>
    <format dxfId="109">
      <pivotArea collapsedLevelsAreSubtotals="1" fieldPosition="0">
        <references count="3">
          <reference field="4294967294" count="1" selected="0">
            <x v="3"/>
          </reference>
          <reference field="0" count="1">
            <x v="101"/>
          </reference>
          <reference field="13" count="1" selected="0">
            <x v="5"/>
          </reference>
        </references>
      </pivotArea>
    </format>
    <format dxfId="108">
      <pivotArea collapsedLevelsAreSubtotals="1" fieldPosition="0">
        <references count="3">
          <reference field="4294967294" count="1" selected="0">
            <x v="3"/>
          </reference>
          <reference field="0" count="1">
            <x v="102"/>
          </reference>
          <reference field="13" count="1" selected="0">
            <x v="5"/>
          </reference>
        </references>
      </pivotArea>
    </format>
    <format dxfId="107">
      <pivotArea collapsedLevelsAreSubtotals="1" fieldPosition="0">
        <references count="3">
          <reference field="4294967294" count="1" selected="0">
            <x v="3"/>
          </reference>
          <reference field="0" count="1">
            <x v="104"/>
          </reference>
          <reference field="13" count="1" selected="0">
            <x v="5"/>
          </reference>
        </references>
      </pivotArea>
    </format>
    <format dxfId="106">
      <pivotArea collapsedLevelsAreSubtotals="1" fieldPosition="0">
        <references count="3">
          <reference field="4294967294" count="1" selected="0">
            <x v="3"/>
          </reference>
          <reference field="0" count="1">
            <x v="107"/>
          </reference>
          <reference field="13" count="1" selected="0">
            <x v="5"/>
          </reference>
        </references>
      </pivotArea>
    </format>
    <format dxfId="105">
      <pivotArea collapsedLevelsAreSubtotals="1" fieldPosition="0">
        <references count="3">
          <reference field="4294967294" count="1" selected="0">
            <x v="3"/>
          </reference>
          <reference field="0" count="1">
            <x v="108"/>
          </reference>
          <reference field="13" count="1" selected="0">
            <x v="5"/>
          </reference>
        </references>
      </pivotArea>
    </format>
    <format dxfId="104">
      <pivotArea collapsedLevelsAreSubtotals="1" fieldPosition="0">
        <references count="3">
          <reference field="4294967294" count="1" selected="0">
            <x v="3"/>
          </reference>
          <reference field="0" count="1">
            <x v="110"/>
          </reference>
          <reference field="13" count="1" selected="0">
            <x v="5"/>
          </reference>
        </references>
      </pivotArea>
    </format>
    <format dxfId="103">
      <pivotArea collapsedLevelsAreSubtotals="1" fieldPosition="0">
        <references count="3">
          <reference field="4294967294" count="1" selected="0">
            <x v="3"/>
          </reference>
          <reference field="0" count="1">
            <x v="111"/>
          </reference>
          <reference field="13" count="1" selected="0">
            <x v="5"/>
          </reference>
        </references>
      </pivotArea>
    </format>
    <format dxfId="102">
      <pivotArea collapsedLevelsAreSubtotals="1" fieldPosition="0">
        <references count="3">
          <reference field="4294967294" count="1" selected="0">
            <x v="3"/>
          </reference>
          <reference field="0" count="1">
            <x v="114"/>
          </reference>
          <reference field="13" count="1" selected="0">
            <x v="5"/>
          </reference>
        </references>
      </pivotArea>
    </format>
    <format dxfId="101">
      <pivotArea collapsedLevelsAreSubtotals="1" fieldPosition="0">
        <references count="3">
          <reference field="4294967294" count="1" selected="0">
            <x v="3"/>
          </reference>
          <reference field="0" count="1">
            <x v="115"/>
          </reference>
          <reference field="13" count="1" selected="0">
            <x v="5"/>
          </reference>
        </references>
      </pivotArea>
    </format>
    <format dxfId="100">
      <pivotArea collapsedLevelsAreSubtotals="1" fieldPosition="0">
        <references count="3">
          <reference field="4294967294" count="1" selected="0">
            <x v="3"/>
          </reference>
          <reference field="0" count="1">
            <x v="116"/>
          </reference>
          <reference field="13" count="1" selected="0">
            <x v="5"/>
          </reference>
        </references>
      </pivotArea>
    </format>
    <format dxfId="99">
      <pivotArea collapsedLevelsAreSubtotals="1" fieldPosition="0">
        <references count="3">
          <reference field="4294967294" count="1" selected="0">
            <x v="3"/>
          </reference>
          <reference field="0" count="1">
            <x v="117"/>
          </reference>
          <reference field="13" count="1" selected="0">
            <x v="5"/>
          </reference>
        </references>
      </pivotArea>
    </format>
    <format dxfId="98">
      <pivotArea collapsedLevelsAreSubtotals="1" fieldPosition="0">
        <references count="3">
          <reference field="4294967294" count="1" selected="0">
            <x v="3"/>
          </reference>
          <reference field="0" count="1">
            <x v="118"/>
          </reference>
          <reference field="13" count="1" selected="0">
            <x v="5"/>
          </reference>
        </references>
      </pivotArea>
    </format>
    <format dxfId="97">
      <pivotArea collapsedLevelsAreSubtotals="1" fieldPosition="0">
        <references count="3">
          <reference field="4294967294" count="1" selected="0">
            <x v="3"/>
          </reference>
          <reference field="0" count="1">
            <x v="120"/>
          </reference>
          <reference field="13" count="1" selected="0">
            <x v="5"/>
          </reference>
        </references>
      </pivotArea>
    </format>
    <format dxfId="96">
      <pivotArea collapsedLevelsAreSubtotals="1" fieldPosition="0">
        <references count="3">
          <reference field="4294967294" count="1" selected="0">
            <x v="3"/>
          </reference>
          <reference field="0" count="1">
            <x v="121"/>
          </reference>
          <reference field="13" count="1" selected="0">
            <x v="5"/>
          </reference>
        </references>
      </pivotArea>
    </format>
    <format dxfId="95">
      <pivotArea collapsedLevelsAreSubtotals="1" fieldPosition="0">
        <references count="3">
          <reference field="4294967294" count="1" selected="0">
            <x v="3"/>
          </reference>
          <reference field="0" count="1">
            <x v="122"/>
          </reference>
          <reference field="13" count="1" selected="0">
            <x v="5"/>
          </reference>
        </references>
      </pivotArea>
    </format>
    <format dxfId="94">
      <pivotArea collapsedLevelsAreSubtotals="1" fieldPosition="0">
        <references count="3">
          <reference field="4294967294" count="1" selected="0">
            <x v="3"/>
          </reference>
          <reference field="0" count="1">
            <x v="124"/>
          </reference>
          <reference field="13" count="1" selected="0">
            <x v="5"/>
          </reference>
        </references>
      </pivotArea>
    </format>
    <format dxfId="93">
      <pivotArea collapsedLevelsAreSubtotals="1" fieldPosition="0">
        <references count="3">
          <reference field="4294967294" count="1" selected="0">
            <x v="3"/>
          </reference>
          <reference field="0" count="1">
            <x v="125"/>
          </reference>
          <reference field="13" count="1" selected="0">
            <x v="5"/>
          </reference>
        </references>
      </pivotArea>
    </format>
    <format dxfId="92">
      <pivotArea collapsedLevelsAreSubtotals="1" fieldPosition="0">
        <references count="3">
          <reference field="4294967294" count="1" selected="0">
            <x v="3"/>
          </reference>
          <reference field="0" count="1">
            <x v="126"/>
          </reference>
          <reference field="13" count="1" selected="0">
            <x v="5"/>
          </reference>
        </references>
      </pivotArea>
    </format>
    <format dxfId="91">
      <pivotArea collapsedLevelsAreSubtotals="1" fieldPosition="0">
        <references count="3">
          <reference field="4294967294" count="1" selected="0">
            <x v="3"/>
          </reference>
          <reference field="0" count="1">
            <x v="129"/>
          </reference>
          <reference field="13" count="1" selected="0">
            <x v="5"/>
          </reference>
        </references>
      </pivotArea>
    </format>
    <format dxfId="90">
      <pivotArea collapsedLevelsAreSubtotals="1" fieldPosition="0">
        <references count="3">
          <reference field="4294967294" count="1" selected="0">
            <x v="3"/>
          </reference>
          <reference field="0" count="1">
            <x v="130"/>
          </reference>
          <reference field="13" count="1" selected="0">
            <x v="5"/>
          </reference>
        </references>
      </pivotArea>
    </format>
    <format dxfId="89">
      <pivotArea collapsedLevelsAreSubtotals="1" fieldPosition="0">
        <references count="3">
          <reference field="4294967294" count="1" selected="0">
            <x v="3"/>
          </reference>
          <reference field="0" count="1">
            <x v="131"/>
          </reference>
          <reference field="13" count="1" selected="0">
            <x v="6"/>
          </reference>
        </references>
      </pivotArea>
    </format>
    <format dxfId="88">
      <pivotArea collapsedLevelsAreSubtotals="1" fieldPosition="0">
        <references count="3">
          <reference field="4294967294" count="1" selected="0">
            <x v="3"/>
          </reference>
          <reference field="0" count="1">
            <x v="132"/>
          </reference>
          <reference field="13" count="1" selected="0">
            <x v="6"/>
          </reference>
        </references>
      </pivotArea>
    </format>
    <format dxfId="87">
      <pivotArea collapsedLevelsAreSubtotals="1" fieldPosition="0">
        <references count="3">
          <reference field="4294967294" count="1" selected="0">
            <x v="3"/>
          </reference>
          <reference field="0" count="1">
            <x v="133"/>
          </reference>
          <reference field="13" count="1" selected="0">
            <x v="6"/>
          </reference>
        </references>
      </pivotArea>
    </format>
    <format dxfId="86">
      <pivotArea collapsedLevelsAreSubtotals="1" fieldPosition="0">
        <references count="3">
          <reference field="4294967294" count="1" selected="0">
            <x v="3"/>
          </reference>
          <reference field="0" count="1">
            <x v="134"/>
          </reference>
          <reference field="13" count="1" selected="0">
            <x v="6"/>
          </reference>
        </references>
      </pivotArea>
    </format>
    <format dxfId="85">
      <pivotArea collapsedLevelsAreSubtotals="1" fieldPosition="0">
        <references count="3">
          <reference field="4294967294" count="1" selected="0">
            <x v="3"/>
          </reference>
          <reference field="0" count="1">
            <x v="135"/>
          </reference>
          <reference field="13" count="1" selected="0">
            <x v="6"/>
          </reference>
        </references>
      </pivotArea>
    </format>
    <format dxfId="84">
      <pivotArea collapsedLevelsAreSubtotals="1" fieldPosition="0">
        <references count="3">
          <reference field="4294967294" count="1" selected="0">
            <x v="3"/>
          </reference>
          <reference field="0" count="1">
            <x v="136"/>
          </reference>
          <reference field="13" count="1" selected="0">
            <x v="6"/>
          </reference>
        </references>
      </pivotArea>
    </format>
    <format dxfId="83">
      <pivotArea collapsedLevelsAreSubtotals="1" fieldPosition="0">
        <references count="3">
          <reference field="4294967294" count="1" selected="0">
            <x v="3"/>
          </reference>
          <reference field="0" count="1">
            <x v="138"/>
          </reference>
          <reference field="13" count="1" selected="0">
            <x v="6"/>
          </reference>
        </references>
      </pivotArea>
    </format>
    <format dxfId="82">
      <pivotArea collapsedLevelsAreSubtotals="1" fieldPosition="0">
        <references count="3">
          <reference field="4294967294" count="1" selected="0">
            <x v="3"/>
          </reference>
          <reference field="0" count="1">
            <x v="139"/>
          </reference>
          <reference field="13" count="1" selected="0">
            <x v="6"/>
          </reference>
        </references>
      </pivotArea>
    </format>
    <format dxfId="81">
      <pivotArea collapsedLevelsAreSubtotals="1" fieldPosition="0">
        <references count="3">
          <reference field="4294967294" count="1" selected="0">
            <x v="3"/>
          </reference>
          <reference field="0" count="1">
            <x v="140"/>
          </reference>
          <reference field="13" count="1" selected="0">
            <x v="6"/>
          </reference>
        </references>
      </pivotArea>
    </format>
    <format dxfId="80">
      <pivotArea collapsedLevelsAreSubtotals="1" fieldPosition="0">
        <references count="3">
          <reference field="4294967294" count="1" selected="0">
            <x v="3"/>
          </reference>
          <reference field="0" count="1">
            <x v="141"/>
          </reference>
          <reference field="13" count="1" selected="0">
            <x v="6"/>
          </reference>
        </references>
      </pivotArea>
    </format>
    <format dxfId="79">
      <pivotArea collapsedLevelsAreSubtotals="1" fieldPosition="0">
        <references count="3">
          <reference field="4294967294" count="1" selected="0">
            <x v="3"/>
          </reference>
          <reference field="0" count="1">
            <x v="142"/>
          </reference>
          <reference field="13" count="1" selected="0">
            <x v="6"/>
          </reference>
        </references>
      </pivotArea>
    </format>
    <format dxfId="78">
      <pivotArea collapsedLevelsAreSubtotals="1" fieldPosition="0">
        <references count="3">
          <reference field="4294967294" count="1" selected="0">
            <x v="3"/>
          </reference>
          <reference field="0" count="1">
            <x v="144"/>
          </reference>
          <reference field="13" count="1" selected="0">
            <x v="6"/>
          </reference>
        </references>
      </pivotArea>
    </format>
    <format dxfId="77">
      <pivotArea collapsedLevelsAreSubtotals="1" fieldPosition="0">
        <references count="3">
          <reference field="4294967294" count="1" selected="0">
            <x v="3"/>
          </reference>
          <reference field="0" count="1">
            <x v="145"/>
          </reference>
          <reference field="13" count="1" selected="0">
            <x v="6"/>
          </reference>
        </references>
      </pivotArea>
    </format>
    <format dxfId="76">
      <pivotArea collapsedLevelsAreSubtotals="1" fieldPosition="0">
        <references count="3">
          <reference field="4294967294" count="1" selected="0">
            <x v="3"/>
          </reference>
          <reference field="0" count="1">
            <x v="146"/>
          </reference>
          <reference field="13" count="1" selected="0">
            <x v="6"/>
          </reference>
        </references>
      </pivotArea>
    </format>
    <format dxfId="75">
      <pivotArea collapsedLevelsAreSubtotals="1" fieldPosition="0">
        <references count="3">
          <reference field="4294967294" count="1" selected="0">
            <x v="3"/>
          </reference>
          <reference field="0" count="1">
            <x v="147"/>
          </reference>
          <reference field="13" count="1" selected="0">
            <x v="6"/>
          </reference>
        </references>
      </pivotArea>
    </format>
    <format dxfId="74">
      <pivotArea collapsedLevelsAreSubtotals="1" fieldPosition="0">
        <references count="3">
          <reference field="4294967294" count="1" selected="0">
            <x v="3"/>
          </reference>
          <reference field="0" count="1">
            <x v="148"/>
          </reference>
          <reference field="13" count="1" selected="0">
            <x v="6"/>
          </reference>
        </references>
      </pivotArea>
    </format>
    <format dxfId="73">
      <pivotArea collapsedLevelsAreSubtotals="1" fieldPosition="0">
        <references count="3">
          <reference field="4294967294" count="1" selected="0">
            <x v="3"/>
          </reference>
          <reference field="0" count="1">
            <x v="149"/>
          </reference>
          <reference field="13" count="1" selected="0">
            <x v="6"/>
          </reference>
        </references>
      </pivotArea>
    </format>
    <format dxfId="72">
      <pivotArea collapsedLevelsAreSubtotals="1" fieldPosition="0">
        <references count="3">
          <reference field="4294967294" count="1" selected="0">
            <x v="3"/>
          </reference>
          <reference field="0" count="1">
            <x v="152"/>
          </reference>
          <reference field="13" count="1" selected="0">
            <x v="6"/>
          </reference>
        </references>
      </pivotArea>
    </format>
    <format dxfId="71">
      <pivotArea collapsedLevelsAreSubtotals="1" fieldPosition="0">
        <references count="3">
          <reference field="4294967294" count="1" selected="0">
            <x v="3"/>
          </reference>
          <reference field="0" count="1">
            <x v="153"/>
          </reference>
          <reference field="13" count="1" selected="0">
            <x v="6"/>
          </reference>
        </references>
      </pivotArea>
    </format>
    <format dxfId="70">
      <pivotArea collapsedLevelsAreSubtotals="1" fieldPosition="0">
        <references count="3">
          <reference field="4294967294" count="1" selected="0">
            <x v="3"/>
          </reference>
          <reference field="0" count="1">
            <x v="154"/>
          </reference>
          <reference field="13" count="1" selected="0">
            <x v="6"/>
          </reference>
        </references>
      </pivotArea>
    </format>
    <format dxfId="69">
      <pivotArea collapsedLevelsAreSubtotals="1" fieldPosition="0">
        <references count="3">
          <reference field="4294967294" count="1" selected="0">
            <x v="3"/>
          </reference>
          <reference field="0" count="1">
            <x v="155"/>
          </reference>
          <reference field="13" count="1" selected="0">
            <x v="6"/>
          </reference>
        </references>
      </pivotArea>
    </format>
    <format dxfId="68">
      <pivotArea collapsedLevelsAreSubtotals="1" fieldPosition="0">
        <references count="3">
          <reference field="4294967294" count="1" selected="0">
            <x v="3"/>
          </reference>
          <reference field="0" count="1">
            <x v="156"/>
          </reference>
          <reference field="13" count="1" selected="0">
            <x v="6"/>
          </reference>
        </references>
      </pivotArea>
    </format>
    <format dxfId="67">
      <pivotArea collapsedLevelsAreSubtotals="1" fieldPosition="0">
        <references count="3">
          <reference field="4294967294" count="1" selected="0">
            <x v="3"/>
          </reference>
          <reference field="0" count="1">
            <x v="157"/>
          </reference>
          <reference field="13" count="1" selected="0">
            <x v="6"/>
          </reference>
        </references>
      </pivotArea>
    </format>
    <format dxfId="66">
      <pivotArea collapsedLevelsAreSubtotals="1" fieldPosition="0">
        <references count="3">
          <reference field="4294967294" count="1" selected="0">
            <x v="3"/>
          </reference>
          <reference field="0" count="1">
            <x v="158"/>
          </reference>
          <reference field="13" count="1" selected="0">
            <x v="6"/>
          </reference>
        </references>
      </pivotArea>
    </format>
    <format dxfId="65">
      <pivotArea collapsedLevelsAreSubtotals="1" fieldPosition="0">
        <references count="3">
          <reference field="4294967294" count="1" selected="0">
            <x v="3"/>
          </reference>
          <reference field="0" count="1">
            <x v="159"/>
          </reference>
          <reference field="13" count="1" selected="0">
            <x v="6"/>
          </reference>
        </references>
      </pivotArea>
    </format>
    <format dxfId="64">
      <pivotArea collapsedLevelsAreSubtotals="1" fieldPosition="0">
        <references count="3">
          <reference field="4294967294" count="1" selected="0">
            <x v="3"/>
          </reference>
          <reference field="0" count="1">
            <x v="160"/>
          </reference>
          <reference field="13" count="1" selected="0">
            <x v="6"/>
          </reference>
        </references>
      </pivotArea>
    </format>
    <format dxfId="63">
      <pivotArea collapsedLevelsAreSubtotals="1" fieldPosition="0">
        <references count="3">
          <reference field="4294967294" count="1" selected="0">
            <x v="3"/>
          </reference>
          <reference field="0" count="1">
            <x v="164"/>
          </reference>
          <reference field="13" count="1" selected="0">
            <x v="6"/>
          </reference>
        </references>
      </pivotArea>
    </format>
    <format dxfId="62">
      <pivotArea collapsedLevelsAreSubtotals="1" fieldPosition="0">
        <references count="3">
          <reference field="4294967294" count="1" selected="0">
            <x v="3"/>
          </reference>
          <reference field="0" count="1">
            <x v="165"/>
          </reference>
          <reference field="13" count="1" selected="0">
            <x v="6"/>
          </reference>
        </references>
      </pivotArea>
    </format>
    <format dxfId="61">
      <pivotArea collapsedLevelsAreSubtotals="1" fieldPosition="0">
        <references count="3">
          <reference field="4294967294" count="1" selected="0">
            <x v="3"/>
          </reference>
          <reference field="0" count="1">
            <x v="167"/>
          </reference>
          <reference field="13" count="1" selected="0">
            <x v="6"/>
          </reference>
        </references>
      </pivotArea>
    </format>
    <format dxfId="60">
      <pivotArea collapsedLevelsAreSubtotals="1" fieldPosition="0">
        <references count="3">
          <reference field="4294967294" count="1" selected="0">
            <x v="3"/>
          </reference>
          <reference field="0" count="1">
            <x v="168"/>
          </reference>
          <reference field="13" count="1" selected="0">
            <x v="6"/>
          </reference>
        </references>
      </pivotArea>
    </format>
    <format dxfId="59">
      <pivotArea collapsedLevelsAreSubtotals="1" fieldPosition="0">
        <references count="3">
          <reference field="4294967294" count="1" selected="0">
            <x v="3"/>
          </reference>
          <reference field="0" count="1">
            <x v="169"/>
          </reference>
          <reference field="13" count="1" selected="0">
            <x v="6"/>
          </reference>
        </references>
      </pivotArea>
    </format>
    <format dxfId="58">
      <pivotArea collapsedLevelsAreSubtotals="1" fieldPosition="0">
        <references count="3">
          <reference field="4294967294" count="1" selected="0">
            <x v="3"/>
          </reference>
          <reference field="0" count="1">
            <x v="171"/>
          </reference>
          <reference field="13" count="1" selected="0">
            <x v="6"/>
          </reference>
        </references>
      </pivotArea>
    </format>
    <format dxfId="57">
      <pivotArea collapsedLevelsAreSubtotals="1" fieldPosition="0">
        <references count="3">
          <reference field="4294967294" count="1" selected="0">
            <x v="3"/>
          </reference>
          <reference field="0" count="1">
            <x v="172"/>
          </reference>
          <reference field="13" count="1" selected="0">
            <x v="6"/>
          </reference>
        </references>
      </pivotArea>
    </format>
    <format dxfId="56">
      <pivotArea collapsedLevelsAreSubtotals="1" fieldPosition="0">
        <references count="3">
          <reference field="4294967294" count="1" selected="0">
            <x v="3"/>
          </reference>
          <reference field="0" count="1">
            <x v="173"/>
          </reference>
          <reference field="13" count="1" selected="0">
            <x v="6"/>
          </reference>
        </references>
      </pivotArea>
    </format>
    <format dxfId="55">
      <pivotArea collapsedLevelsAreSubtotals="1" fieldPosition="0">
        <references count="3">
          <reference field="4294967294" count="1" selected="0">
            <x v="3"/>
          </reference>
          <reference field="0" count="1">
            <x v="174"/>
          </reference>
          <reference field="13" count="1" selected="0">
            <x v="6"/>
          </reference>
        </references>
      </pivotArea>
    </format>
    <format dxfId="54">
      <pivotArea collapsedLevelsAreSubtotals="1" fieldPosition="0">
        <references count="3">
          <reference field="4294967294" count="1" selected="0">
            <x v="3"/>
          </reference>
          <reference field="0" count="1">
            <x v="175"/>
          </reference>
          <reference field="13" count="1" selected="0">
            <x v="6"/>
          </reference>
        </references>
      </pivotArea>
    </format>
    <format dxfId="53">
      <pivotArea collapsedLevelsAreSubtotals="1" fieldPosition="0">
        <references count="3">
          <reference field="4294967294" count="1" selected="0">
            <x v="3"/>
          </reference>
          <reference field="0" count="1">
            <x v="176"/>
          </reference>
          <reference field="13" count="1" selected="0">
            <x v="6"/>
          </reference>
        </references>
      </pivotArea>
    </format>
    <format dxfId="52">
      <pivotArea collapsedLevelsAreSubtotals="1" fieldPosition="0">
        <references count="3">
          <reference field="4294967294" count="1" selected="0">
            <x v="3"/>
          </reference>
          <reference field="0" count="1">
            <x v="177"/>
          </reference>
          <reference field="13" count="1" selected="0">
            <x v="6"/>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ela dinâmica1" cacheId="32" applyNumberFormats="0" applyBorderFormats="0" applyFontFormats="0" applyPatternFormats="0" applyAlignmentFormats="0" applyWidthHeightFormats="1" dataCaption="Valores" updatedVersion="4" minRefreshableVersion="3" useAutoFormatting="1" itemPrintTitles="1" createdVersion="5" indent="0" outline="1" outlineData="1" multipleFieldFilters="0" rowHeaderCaption="Recursos">
  <location ref="A3:B14" firstHeaderRow="1" firstDataRow="1" firstDataCol="1"/>
  <pivotFields count="16">
    <pivotField axis="axisRow" showAll="0">
      <items count="210">
        <item m="1" x="120"/>
        <item m="1" x="129"/>
        <item m="1" x="154"/>
        <item m="1" x="147"/>
        <item m="1" x="165"/>
        <item m="1" x="186"/>
        <item m="1" x="167"/>
        <item m="1" x="139"/>
        <item m="1" x="168"/>
        <item m="1" x="170"/>
        <item m="1" x="159"/>
        <item m="1" x="206"/>
        <item m="1" x="201"/>
        <item m="1" x="144"/>
        <item m="1" x="179"/>
        <item m="1" x="199"/>
        <item m="1" x="172"/>
        <item m="1" x="146"/>
        <item m="1" x="203"/>
        <item m="1" x="207"/>
        <item m="1" x="117"/>
        <item m="1" x="200"/>
        <item m="1" x="143"/>
        <item m="1" x="157"/>
        <item m="1" x="163"/>
        <item m="1" x="151"/>
        <item m="1" x="174"/>
        <item m="1" x="187"/>
        <item m="1" x="131"/>
        <item m="1" x="188"/>
        <item m="1" x="204"/>
        <item m="1" x="208"/>
        <item m="1" x="150"/>
        <item m="1" x="133"/>
        <item m="1" x="152"/>
        <item m="1" x="156"/>
        <item m="1" x="114"/>
        <item m="1" x="138"/>
        <item m="1" x="189"/>
        <item m="1" x="183"/>
        <item m="1" x="166"/>
        <item m="1" x="196"/>
        <item m="1" x="141"/>
        <item m="1" x="130"/>
        <item m="1" x="142"/>
        <item m="1" x="175"/>
        <item m="1" x="169"/>
        <item m="1" x="162"/>
        <item m="1" x="177"/>
        <item m="1" x="180"/>
        <item m="1" x="184"/>
        <item m="1" x="140"/>
        <item m="1" x="127"/>
        <item x="75"/>
        <item m="1" x="176"/>
        <item m="1" x="115"/>
        <item m="1" x="145"/>
        <item m="1" x="135"/>
        <item m="1" x="136"/>
        <item x="79"/>
        <item m="1" x="122"/>
        <item m="1" x="158"/>
        <item m="1" x="119"/>
        <item m="1" x="137"/>
        <item x="98"/>
        <item m="1" x="128"/>
        <item m="1" x="126"/>
        <item m="1" x="198"/>
        <item m="1" x="205"/>
        <item x="15"/>
        <item m="1" x="132"/>
        <item m="1" x="194"/>
        <item x="83"/>
        <item x="17"/>
        <item x="85"/>
        <item m="1" x="125"/>
        <item x="87"/>
        <item m="1" x="185"/>
        <item x="90"/>
        <item x="74"/>
        <item x="77"/>
        <item m="1" x="202"/>
        <item x="6"/>
        <item m="1" x="161"/>
        <item x="9"/>
        <item m="1" x="181"/>
        <item m="1" x="155"/>
        <item x="82"/>
        <item x="93"/>
        <item m="1" x="195"/>
        <item m="1" x="193"/>
        <item m="1" x="191"/>
        <item x="84"/>
        <item x="43"/>
        <item x="38"/>
        <item x="14"/>
        <item x="32"/>
        <item x="30"/>
        <item x="34"/>
        <item x="7"/>
        <item x="18"/>
        <item x="21"/>
        <item x="22"/>
        <item m="1" x="124"/>
        <item m="1" x="178"/>
        <item m="1" x="123"/>
        <item m="1" x="171"/>
        <item x="23"/>
        <item m="1" x="121"/>
        <item m="1" x="190"/>
        <item x="25"/>
        <item x="28"/>
        <item m="1" x="197"/>
        <item x="29"/>
        <item x="31"/>
        <item x="33"/>
        <item m="1" x="149"/>
        <item m="1" x="173"/>
        <item m="1" x="148"/>
        <item x="40"/>
        <item x="42"/>
        <item x="45"/>
        <item x="49"/>
        <item x="26"/>
        <item x="27"/>
        <item m="1" x="116"/>
        <item x="8"/>
        <item m="1" x="192"/>
        <item x="88"/>
        <item x="95"/>
        <item m="1" x="160"/>
        <item m="1" x="134"/>
        <item x="50"/>
        <item m="1" x="153"/>
        <item m="1" x="118"/>
        <item x="100"/>
        <item x="101"/>
        <item x="72"/>
        <item m="1" x="182"/>
        <item m="1" x="164"/>
        <item x="48"/>
        <item x="52"/>
        <item x="0"/>
        <item x="1"/>
        <item x="2"/>
        <item x="3"/>
        <item x="4"/>
        <item x="5"/>
        <item x="10"/>
        <item x="11"/>
        <item x="12"/>
        <item x="13"/>
        <item x="16"/>
        <item x="19"/>
        <item x="20"/>
        <item x="24"/>
        <item x="35"/>
        <item x="36"/>
        <item x="37"/>
        <item x="39"/>
        <item x="41"/>
        <item x="44"/>
        <item x="46"/>
        <item x="47"/>
        <item x="51"/>
        <item x="53"/>
        <item x="54"/>
        <item x="55"/>
        <item x="56"/>
        <item x="57"/>
        <item x="58"/>
        <item x="59"/>
        <item x="60"/>
        <item x="61"/>
        <item x="62"/>
        <item x="63"/>
        <item x="64"/>
        <item x="65"/>
        <item x="66"/>
        <item x="67"/>
        <item x="68"/>
        <item x="69"/>
        <item x="70"/>
        <item x="71"/>
        <item x="73"/>
        <item x="76"/>
        <item x="78"/>
        <item x="80"/>
        <item x="81"/>
        <item x="86"/>
        <item x="89"/>
        <item x="91"/>
        <item x="92"/>
        <item x="94"/>
        <item x="96"/>
        <item x="97"/>
        <item x="99"/>
        <item x="102"/>
        <item x="103"/>
        <item x="104"/>
        <item x="105"/>
        <item x="106"/>
        <item x="107"/>
        <item x="108"/>
        <item x="109"/>
        <item x="110"/>
        <item x="111"/>
        <item x="112"/>
        <item x="1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9">
        <item m="1" x="16"/>
        <item sd="0" m="1" x="23"/>
        <item sd="0" x="7"/>
        <item h="1" m="1" x="24"/>
        <item sd="0" m="1" x="15"/>
        <item sd="0" m="1" x="20"/>
        <item sd="0" m="1" x="22"/>
        <item sd="0" m="1" x="26"/>
        <item sd="0" m="1" x="17"/>
        <item sd="0" m="1" x="19"/>
        <item sd="0" m="1" x="27"/>
        <item sd="0" m="1" x="21"/>
        <item sd="0" m="1" x="25"/>
        <item sd="0" x="1"/>
        <item sd="0" x="0"/>
        <item sd="0" x="2"/>
        <item sd="0" x="3"/>
        <item sd="0" x="4"/>
        <item sd="0" x="5"/>
        <item sd="0" x="8"/>
        <item sd="0" x="10"/>
        <item sd="0" x="11"/>
        <item h="1" m="1" x="18"/>
        <item h="1" x="12"/>
        <item h="1" x="6"/>
        <item h="1" x="9"/>
        <item h="1" x="13"/>
        <item h="1" x="14"/>
        <item t="default"/>
      </items>
    </pivotField>
    <pivotField dataField="1" dragToRow="0" dragToCol="0" dragToPage="0" showAll="0" defaultSubtotal="0"/>
    <pivotField dragToRow="0" dragToCol="0" dragToPage="0" showAll="0" defaultSubtotal="0"/>
  </pivotFields>
  <rowFields count="2">
    <field x="13"/>
    <field x="0"/>
  </rowFields>
  <rowItems count="11">
    <i>
      <x v="2"/>
    </i>
    <i>
      <x v="13"/>
    </i>
    <i>
      <x v="14"/>
    </i>
    <i>
      <x v="15"/>
    </i>
    <i>
      <x v="16"/>
    </i>
    <i>
      <x v="17"/>
    </i>
    <i>
      <x v="18"/>
    </i>
    <i>
      <x v="19"/>
    </i>
    <i>
      <x v="20"/>
    </i>
    <i>
      <x v="21"/>
    </i>
    <i t="grand">
      <x/>
    </i>
  </rowItems>
  <colItems count="1">
    <i/>
  </colItems>
  <dataFields count="1">
    <dataField name="Total" fld="14" baseField="0" baseItem="0" numFmtId="8"/>
  </dataFields>
  <formats count="18">
    <format dxfId="51">
      <pivotArea dataOnly="0" labelOnly="1" outline="0" fieldPosition="0">
        <references count="1">
          <reference field="4294967294" count="1">
            <x v="0"/>
          </reference>
        </references>
      </pivotArea>
    </format>
    <format dxfId="50">
      <pivotArea dataOnly="0" fieldPosition="0">
        <references count="1">
          <reference field="13" count="7">
            <x v="4"/>
            <x v="5"/>
            <x v="6"/>
            <x v="7"/>
            <x v="8"/>
            <x v="9"/>
            <x v="10"/>
          </reference>
        </references>
      </pivotArea>
    </format>
    <format dxfId="49">
      <pivotArea dataOnly="0" fieldPosition="0">
        <references count="1">
          <reference field="13" count="1">
            <x v="0"/>
          </reference>
        </references>
      </pivotArea>
    </format>
    <format dxfId="48">
      <pivotArea collapsedLevelsAreSubtotals="1" fieldPosition="0">
        <references count="1">
          <reference field="13" count="1">
            <x v="15"/>
          </reference>
        </references>
      </pivotArea>
    </format>
    <format dxfId="47">
      <pivotArea dataOnly="0" labelOnly="1" fieldPosition="0">
        <references count="1">
          <reference field="13" count="1">
            <x v="15"/>
          </reference>
        </references>
      </pivotArea>
    </format>
    <format dxfId="46">
      <pivotArea dataOnly="0" labelOnly="1" outline="0" axis="axisValues" fieldPosition="0"/>
    </format>
    <format dxfId="45">
      <pivotArea collapsedLevelsAreSubtotals="1" fieldPosition="0">
        <references count="2">
          <reference field="0" count="2">
            <x v="0"/>
            <x v="1"/>
          </reference>
          <reference field="13" count="1" selected="0">
            <x v="0"/>
          </reference>
        </references>
      </pivotArea>
    </format>
    <format dxfId="44">
      <pivotArea dataOnly="0" labelOnly="1" fieldPosition="0">
        <references count="2">
          <reference field="0" count="2">
            <x v="0"/>
            <x v="1"/>
          </reference>
          <reference field="13" count="1" selected="0">
            <x v="0"/>
          </reference>
        </references>
      </pivotArea>
    </format>
    <format dxfId="43">
      <pivotArea collapsedLevelsAreSubtotals="1" fieldPosition="0">
        <references count="2">
          <reference field="0" count="1">
            <x v="3"/>
          </reference>
          <reference field="13" count="1" selected="0">
            <x v="0"/>
          </reference>
        </references>
      </pivotArea>
    </format>
    <format dxfId="42">
      <pivotArea dataOnly="0" labelOnly="1" fieldPosition="0">
        <references count="2">
          <reference field="0" count="1">
            <x v="3"/>
          </reference>
          <reference field="13" count="1" selected="0">
            <x v="0"/>
          </reference>
        </references>
      </pivotArea>
    </format>
    <format dxfId="41">
      <pivotArea collapsedLevelsAreSubtotals="1" fieldPosition="0">
        <references count="2">
          <reference field="0" count="2">
            <x v="7"/>
            <x v="8"/>
          </reference>
          <reference field="13" count="1" selected="0">
            <x v="0"/>
          </reference>
        </references>
      </pivotArea>
    </format>
    <format dxfId="40">
      <pivotArea dataOnly="0" labelOnly="1" fieldPosition="0">
        <references count="2">
          <reference field="0" count="2">
            <x v="7"/>
            <x v="8"/>
          </reference>
          <reference field="13" count="1" selected="0">
            <x v="0"/>
          </reference>
        </references>
      </pivotArea>
    </format>
    <format dxfId="39">
      <pivotArea collapsedLevelsAreSubtotals="1" fieldPosition="0">
        <references count="2">
          <reference field="0" count="2">
            <x v="0"/>
            <x v="1"/>
          </reference>
          <reference field="13" count="1" selected="0">
            <x v="0"/>
          </reference>
        </references>
      </pivotArea>
    </format>
    <format dxfId="38">
      <pivotArea dataOnly="0" labelOnly="1" fieldPosition="0">
        <references count="2">
          <reference field="0" count="2">
            <x v="0"/>
            <x v="1"/>
          </reference>
          <reference field="13" count="1" selected="0">
            <x v="0"/>
          </reference>
        </references>
      </pivotArea>
    </format>
    <format dxfId="37">
      <pivotArea collapsedLevelsAreSubtotals="1" fieldPosition="0">
        <references count="2">
          <reference field="0" count="1">
            <x v="3"/>
          </reference>
          <reference field="13" count="1" selected="0">
            <x v="0"/>
          </reference>
        </references>
      </pivotArea>
    </format>
    <format dxfId="36">
      <pivotArea dataOnly="0" labelOnly="1" fieldPosition="0">
        <references count="2">
          <reference field="0" count="1">
            <x v="3"/>
          </reference>
          <reference field="13" count="1" selected="0">
            <x v="0"/>
          </reference>
        </references>
      </pivotArea>
    </format>
    <format dxfId="35">
      <pivotArea collapsedLevelsAreSubtotals="1" fieldPosition="0">
        <references count="2">
          <reference field="0" count="2">
            <x v="7"/>
            <x v="8"/>
          </reference>
          <reference field="13" count="1" selected="0">
            <x v="0"/>
          </reference>
        </references>
      </pivotArea>
    </format>
    <format dxfId="34">
      <pivotArea dataOnly="0" labelOnly="1" fieldPosition="0">
        <references count="2">
          <reference field="0" count="2">
            <x v="7"/>
            <x v="8"/>
          </reference>
          <reference field="13"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ela dinâmica4" cacheId="32" applyNumberFormats="0" applyBorderFormats="0" applyFontFormats="0" applyPatternFormats="0" applyAlignmentFormats="0" applyWidthHeightFormats="1" dataCaption="Valores" updatedVersion="4" minRefreshableVersion="3" showCalcMbrs="0" useAutoFormatting="1" itemPrintTitles="1" createdVersion="3" indent="0" outline="1" outlineData="1" multipleFieldFilters="0" rowHeaderCaption="Recursos Orçamentários">
  <location ref="A3:E52" firstHeaderRow="1" firstDataRow="2" firstDataCol="1"/>
  <pivotFields count="16">
    <pivotField axis="axisRow" showAll="0">
      <items count="210">
        <item m="1" x="120"/>
        <item m="1" x="129"/>
        <item m="1" x="154"/>
        <item m="1" x="147"/>
        <item m="1" x="165"/>
        <item m="1" x="186"/>
        <item m="1" x="167"/>
        <item m="1" x="139"/>
        <item m="1" x="168"/>
        <item m="1" x="170"/>
        <item m="1" x="159"/>
        <item m="1" x="201"/>
        <item m="1" x="172"/>
        <item m="1" x="146"/>
        <item m="1" x="207"/>
        <item m="1" x="151"/>
        <item m="1" x="187"/>
        <item m="1" x="152"/>
        <item m="1" x="156"/>
        <item m="1" x="114"/>
        <item m="1" x="138"/>
        <item m="1" x="189"/>
        <item m="1" x="183"/>
        <item m="1" x="166"/>
        <item m="1" x="130"/>
        <item m="1" x="142"/>
        <item m="1" x="175"/>
        <item m="1" x="169"/>
        <item m="1" x="162"/>
        <item m="1" x="177"/>
        <item m="1" x="180"/>
        <item m="1" x="140"/>
        <item m="1" x="127"/>
        <item m="1" x="176"/>
        <item m="1" x="115"/>
        <item m="1" x="145"/>
        <item m="1" x="135"/>
        <item m="1" x="136"/>
        <item m="1" x="128"/>
        <item m="1" x="126"/>
        <item x="15"/>
        <item m="1" x="132"/>
        <item x="85"/>
        <item m="1" x="125"/>
        <item x="87"/>
        <item x="74"/>
        <item x="77"/>
        <item x="6"/>
        <item x="9"/>
        <item m="1" x="181"/>
        <item m="1" x="155"/>
        <item x="82"/>
        <item x="93"/>
        <item m="1" x="195"/>
        <item m="1" x="193"/>
        <item m="1" x="191"/>
        <item x="84"/>
        <item x="43"/>
        <item x="14"/>
        <item x="32"/>
        <item x="30"/>
        <item x="34"/>
        <item x="7"/>
        <item x="18"/>
        <item x="21"/>
        <item x="75"/>
        <item x="79"/>
        <item m="1" x="119"/>
        <item m="1" x="137"/>
        <item m="1" x="198"/>
        <item m="1" x="205"/>
        <item x="17"/>
        <item m="1" x="185"/>
        <item x="90"/>
        <item m="1" x="133"/>
        <item m="1" x="188"/>
        <item m="1" x="194"/>
        <item m="1" x="196"/>
        <item m="1" x="144"/>
        <item x="38"/>
        <item m="1" x="206"/>
        <item m="1" x="150"/>
        <item m="1" x="161"/>
        <item m="1" x="203"/>
        <item m="1" x="117"/>
        <item m="1" x="208"/>
        <item x="98"/>
        <item m="1" x="174"/>
        <item m="1" x="131"/>
        <item m="1" x="122"/>
        <item x="83"/>
        <item m="1" x="200"/>
        <item m="1" x="157"/>
        <item m="1" x="184"/>
        <item m="1" x="141"/>
        <item m="1" x="143"/>
        <item m="1" x="199"/>
        <item m="1" x="163"/>
        <item m="1" x="179"/>
        <item m="1" x="204"/>
        <item m="1" x="158"/>
        <item m="1" x="202"/>
        <item x="22"/>
        <item m="1" x="124"/>
        <item m="1" x="178"/>
        <item m="1" x="123"/>
        <item m="1" x="171"/>
        <item x="23"/>
        <item m="1" x="121"/>
        <item m="1" x="190"/>
        <item x="25"/>
        <item x="28"/>
        <item m="1" x="197"/>
        <item x="29"/>
        <item x="31"/>
        <item x="33"/>
        <item m="1" x="149"/>
        <item m="1" x="173"/>
        <item m="1" x="148"/>
        <item x="40"/>
        <item x="42"/>
        <item x="45"/>
        <item x="49"/>
        <item x="26"/>
        <item x="27"/>
        <item m="1" x="116"/>
        <item x="8"/>
        <item m="1" x="192"/>
        <item x="88"/>
        <item x="95"/>
        <item m="1" x="160"/>
        <item m="1" x="134"/>
        <item x="50"/>
        <item m="1" x="153"/>
        <item m="1" x="118"/>
        <item x="100"/>
        <item x="101"/>
        <item x="72"/>
        <item m="1" x="182"/>
        <item m="1" x="164"/>
        <item x="48"/>
        <item x="52"/>
        <item x="0"/>
        <item x="1"/>
        <item x="2"/>
        <item x="3"/>
        <item x="4"/>
        <item x="5"/>
        <item x="10"/>
        <item x="11"/>
        <item x="12"/>
        <item x="13"/>
        <item x="16"/>
        <item x="19"/>
        <item x="20"/>
        <item x="24"/>
        <item x="35"/>
        <item x="36"/>
        <item x="37"/>
        <item x="39"/>
        <item x="41"/>
        <item x="44"/>
        <item x="46"/>
        <item x="47"/>
        <item x="51"/>
        <item x="53"/>
        <item x="54"/>
        <item x="55"/>
        <item x="56"/>
        <item x="57"/>
        <item x="58"/>
        <item x="59"/>
        <item x="60"/>
        <item x="61"/>
        <item x="62"/>
        <item x="63"/>
        <item x="64"/>
        <item x="65"/>
        <item x="66"/>
        <item x="67"/>
        <item x="68"/>
        <item x="69"/>
        <item x="70"/>
        <item x="71"/>
        <item x="73"/>
        <item x="76"/>
        <item x="78"/>
        <item x="80"/>
        <item x="81"/>
        <item x="86"/>
        <item x="89"/>
        <item x="91"/>
        <item x="92"/>
        <item x="94"/>
        <item x="96"/>
        <item x="97"/>
        <item x="99"/>
        <item x="102"/>
        <item x="103"/>
        <item x="104"/>
        <item x="105"/>
        <item x="106"/>
        <item x="107"/>
        <item x="108"/>
        <item x="109"/>
        <item x="110"/>
        <item x="111"/>
        <item x="112"/>
        <item x="113"/>
        <item t="default"/>
      </items>
    </pivotField>
    <pivotField numFmtId="14" showAll="0"/>
    <pivotField showAll="0"/>
    <pivotField showAll="0"/>
    <pivotField showAll="0"/>
    <pivotField showAll="0"/>
    <pivotField showAll="0"/>
    <pivotField showAll="0"/>
    <pivotField dataField="1" showAll="0"/>
    <pivotField dataField="1" numFmtId="4" showAll="0"/>
    <pivotField dataField="1" numFmtId="4" showAll="0"/>
    <pivotField showAll="0"/>
    <pivotField showAll="0"/>
    <pivotField showAll="0" defaultSubtotal="0"/>
    <pivotField dragToRow="0" dragToCol="0" dragToPage="0" showAll="0" defaultSubtotal="0"/>
    <pivotField dataField="1" dragToRow="0" dragToCol="0" dragToPage="0" showAll="0" defaultSubtotal="0"/>
  </pivotFields>
  <rowFields count="1">
    <field x="0"/>
  </rowFields>
  <rowItems count="48">
    <i>
      <x v="45"/>
    </i>
    <i>
      <x v="46"/>
    </i>
    <i>
      <x v="47"/>
    </i>
    <i>
      <x v="48"/>
    </i>
    <i>
      <x v="51"/>
    </i>
    <i>
      <x v="52"/>
    </i>
    <i>
      <x v="56"/>
    </i>
    <i>
      <x v="57"/>
    </i>
    <i>
      <x v="79"/>
    </i>
    <i>
      <x v="102"/>
    </i>
    <i>
      <x v="110"/>
    </i>
    <i>
      <x v="111"/>
    </i>
    <i>
      <x v="113"/>
    </i>
    <i>
      <x v="114"/>
    </i>
    <i>
      <x v="123"/>
    </i>
    <i>
      <x v="124"/>
    </i>
    <i>
      <x v="137"/>
    </i>
    <i>
      <x v="141"/>
    </i>
    <i>
      <x v="142"/>
    </i>
    <i>
      <x v="151"/>
    </i>
    <i>
      <x v="152"/>
    </i>
    <i>
      <x v="163"/>
    </i>
    <i>
      <x v="164"/>
    </i>
    <i>
      <x v="165"/>
    </i>
    <i>
      <x v="169"/>
    </i>
    <i>
      <x v="170"/>
    </i>
    <i>
      <x v="171"/>
    </i>
    <i>
      <x v="172"/>
    </i>
    <i>
      <x v="174"/>
    </i>
    <i>
      <x v="176"/>
    </i>
    <i>
      <x v="177"/>
    </i>
    <i>
      <x v="178"/>
    </i>
    <i>
      <x v="179"/>
    </i>
    <i>
      <x v="180"/>
    </i>
    <i>
      <x v="181"/>
    </i>
    <i>
      <x v="187"/>
    </i>
    <i>
      <x v="194"/>
    </i>
    <i>
      <x v="196"/>
    </i>
    <i>
      <x v="198"/>
    </i>
    <i>
      <x v="199"/>
    </i>
    <i>
      <x v="200"/>
    </i>
    <i>
      <x v="201"/>
    </i>
    <i>
      <x v="202"/>
    </i>
    <i>
      <x v="203"/>
    </i>
    <i>
      <x v="204"/>
    </i>
    <i>
      <x v="205"/>
    </i>
    <i>
      <x v="207"/>
    </i>
    <i t="grand">
      <x/>
    </i>
  </rowItems>
  <colFields count="1">
    <field x="-2"/>
  </colFields>
  <colItems count="4">
    <i>
      <x/>
    </i>
    <i i="1">
      <x v="1"/>
    </i>
    <i i="2">
      <x v="2"/>
    </i>
    <i i="3">
      <x v="3"/>
    </i>
  </colItems>
  <dataFields count="4">
    <dataField name="Créditos" fld="8" baseField="0" baseItem="0" numFmtId="4"/>
    <dataField name="Débitos" fld="9" baseField="0" baseItem="0" numFmtId="4"/>
    <dataField name="Reservado" fld="10" baseField="0" baseItem="0" numFmtId="4"/>
    <dataField name="Saldo RI" fld="15" baseField="0" baseItem="0" numFmtId="4"/>
  </dataFields>
  <formats count="1">
    <format dxfId="33">
      <pivotArea dataOnly="0" labelOnly="1" outline="0" fieldPosition="0">
        <references count="1">
          <reference field="4294967294" count="1">
            <x v="3"/>
          </reference>
        </references>
      </pivotArea>
    </format>
  </formats>
  <pivotTableStyleInfo name="PivotStyleLight16" showRowHeaders="1" showColHeaders="1" showRowStripes="0" showColStripes="0" showLastColumn="1"/>
  <filters count="1">
    <filter fld="0" type="captionBeginsWith" evalOrder="-1" id="10" stringValue1="RI">
      <autoFilter ref="A1">
        <filterColumn colId="0">
          <customFilters>
            <customFilter val="RI*"/>
          </customFilters>
        </filterColumn>
      </autoFilter>
    </filter>
  </filters>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ela dinâmica4" cacheId="32" applyNumberFormats="0" applyBorderFormats="0" applyFontFormats="0" applyPatternFormats="0" applyAlignmentFormats="0" applyWidthHeightFormats="1" dataCaption="Valores" updatedVersion="4" minRefreshableVersion="3" useAutoFormatting="1" itemPrintTitles="1" createdVersion="5" indent="0" outline="1" outlineData="1" multipleFieldFilters="0" rowHeaderCaption="Recursos">
  <location ref="D6:E17" firstHeaderRow="1" firstDataRow="1" firstDataCol="1"/>
  <pivotFields count="16">
    <pivotField axis="axisRow" showAll="0">
      <items count="210">
        <item m="1" x="120"/>
        <item m="1" x="129"/>
        <item m="1" x="154"/>
        <item m="1" x="147"/>
        <item m="1" x="165"/>
        <item m="1" x="186"/>
        <item m="1" x="167"/>
        <item m="1" x="139"/>
        <item m="1" x="168"/>
        <item m="1" x="170"/>
        <item m="1" x="159"/>
        <item m="1" x="206"/>
        <item m="1" x="201"/>
        <item m="1" x="144"/>
        <item m="1" x="179"/>
        <item m="1" x="199"/>
        <item m="1" x="172"/>
        <item m="1" x="146"/>
        <item m="1" x="203"/>
        <item m="1" x="207"/>
        <item m="1" x="117"/>
        <item m="1" x="200"/>
        <item m="1" x="143"/>
        <item m="1" x="157"/>
        <item m="1" x="163"/>
        <item m="1" x="151"/>
        <item m="1" x="174"/>
        <item m="1" x="187"/>
        <item m="1" x="131"/>
        <item m="1" x="188"/>
        <item m="1" x="204"/>
        <item m="1" x="208"/>
        <item m="1" x="150"/>
        <item m="1" x="133"/>
        <item m="1" x="152"/>
        <item m="1" x="156"/>
        <item m="1" x="114"/>
        <item m="1" x="138"/>
        <item m="1" x="189"/>
        <item m="1" x="183"/>
        <item m="1" x="166"/>
        <item m="1" x="196"/>
        <item m="1" x="141"/>
        <item m="1" x="130"/>
        <item m="1" x="142"/>
        <item m="1" x="175"/>
        <item m="1" x="169"/>
        <item m="1" x="162"/>
        <item m="1" x="177"/>
        <item m="1" x="180"/>
        <item m="1" x="184"/>
        <item m="1" x="140"/>
        <item m="1" x="127"/>
        <item x="75"/>
        <item m="1" x="176"/>
        <item m="1" x="115"/>
        <item m="1" x="145"/>
        <item m="1" x="135"/>
        <item m="1" x="136"/>
        <item x="79"/>
        <item m="1" x="122"/>
        <item m="1" x="158"/>
        <item m="1" x="119"/>
        <item m="1" x="137"/>
        <item x="98"/>
        <item m="1" x="128"/>
        <item m="1" x="126"/>
        <item m="1" x="198"/>
        <item m="1" x="205"/>
        <item x="15"/>
        <item m="1" x="132"/>
        <item m="1" x="194"/>
        <item x="83"/>
        <item x="17"/>
        <item x="85"/>
        <item m="1" x="125"/>
        <item x="87"/>
        <item m="1" x="185"/>
        <item x="90"/>
        <item x="74"/>
        <item x="77"/>
        <item m="1" x="202"/>
        <item x="6"/>
        <item m="1" x="161"/>
        <item x="9"/>
        <item m="1" x="181"/>
        <item m="1" x="155"/>
        <item x="82"/>
        <item x="93"/>
        <item m="1" x="195"/>
        <item m="1" x="193"/>
        <item m="1" x="191"/>
        <item x="84"/>
        <item x="43"/>
        <item x="38"/>
        <item x="14"/>
        <item x="32"/>
        <item x="30"/>
        <item x="34"/>
        <item x="7"/>
        <item x="18"/>
        <item x="21"/>
        <item x="22"/>
        <item m="1" x="124"/>
        <item m="1" x="178"/>
        <item m="1" x="123"/>
        <item m="1" x="171"/>
        <item x="23"/>
        <item m="1" x="121"/>
        <item m="1" x="190"/>
        <item x="25"/>
        <item x="28"/>
        <item m="1" x="197"/>
        <item x="29"/>
        <item x="31"/>
        <item x="33"/>
        <item m="1" x="149"/>
        <item m="1" x="173"/>
        <item m="1" x="148"/>
        <item x="40"/>
        <item x="42"/>
        <item x="45"/>
        <item x="49"/>
        <item x="26"/>
        <item x="27"/>
        <item m="1" x="116"/>
        <item x="8"/>
        <item m="1" x="192"/>
        <item x="88"/>
        <item x="95"/>
        <item m="1" x="160"/>
        <item m="1" x="134"/>
        <item x="50"/>
        <item m="1" x="153"/>
        <item m="1" x="118"/>
        <item x="100"/>
        <item x="101"/>
        <item x="72"/>
        <item m="1" x="182"/>
        <item m="1" x="164"/>
        <item x="48"/>
        <item x="52"/>
        <item x="0"/>
        <item x="1"/>
        <item x="2"/>
        <item x="3"/>
        <item x="4"/>
        <item x="5"/>
        <item x="10"/>
        <item x="11"/>
        <item x="12"/>
        <item x="13"/>
        <item x="16"/>
        <item x="19"/>
        <item x="20"/>
        <item x="24"/>
        <item x="35"/>
        <item x="36"/>
        <item x="37"/>
        <item x="39"/>
        <item x="41"/>
        <item x="44"/>
        <item x="46"/>
        <item x="47"/>
        <item x="51"/>
        <item x="53"/>
        <item x="54"/>
        <item x="55"/>
        <item x="56"/>
        <item x="57"/>
        <item x="58"/>
        <item x="59"/>
        <item x="60"/>
        <item x="61"/>
        <item x="62"/>
        <item x="63"/>
        <item x="64"/>
        <item x="65"/>
        <item x="66"/>
        <item x="67"/>
        <item x="68"/>
        <item x="69"/>
        <item x="70"/>
        <item x="71"/>
        <item x="73"/>
        <item x="76"/>
        <item x="78"/>
        <item x="80"/>
        <item x="81"/>
        <item x="86"/>
        <item x="89"/>
        <item x="91"/>
        <item x="92"/>
        <item x="94"/>
        <item x="96"/>
        <item x="97"/>
        <item x="99"/>
        <item x="102"/>
        <item x="103"/>
        <item x="104"/>
        <item x="105"/>
        <item x="106"/>
        <item x="107"/>
        <item x="108"/>
        <item x="109"/>
        <item x="110"/>
        <item x="111"/>
        <item x="112"/>
        <item x="1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9">
        <item m="1" x="16"/>
        <item sd="0" m="1" x="23"/>
        <item sd="0" x="7"/>
        <item h="1" m="1" x="24"/>
        <item sd="0" m="1" x="15"/>
        <item sd="0" m="1" x="20"/>
        <item sd="0" m="1" x="22"/>
        <item sd="0" m="1" x="26"/>
        <item sd="0" m="1" x="17"/>
        <item sd="0" m="1" x="19"/>
        <item sd="0" m="1" x="27"/>
        <item sd="0" m="1" x="21"/>
        <item sd="0" m="1" x="25"/>
        <item sd="0" x="1"/>
        <item sd="0" x="0"/>
        <item sd="0" x="2"/>
        <item sd="0" x="3"/>
        <item sd="0" x="4"/>
        <item sd="0" x="5"/>
        <item sd="0" x="8"/>
        <item sd="0" x="10"/>
        <item sd="0" x="11"/>
        <item h="1" m="1" x="18"/>
        <item h="1" x="12"/>
        <item h="1" x="6"/>
        <item h="1" x="9"/>
        <item h="1" x="13"/>
        <item h="1" x="14"/>
        <item t="default"/>
      </items>
    </pivotField>
    <pivotField dataField="1" dragToRow="0" dragToCol="0" dragToPage="0" showAll="0" defaultSubtotal="0"/>
    <pivotField dragToRow="0" dragToCol="0" dragToPage="0" showAll="0" defaultSubtotal="0"/>
  </pivotFields>
  <rowFields count="2">
    <field x="13"/>
    <field x="0"/>
  </rowFields>
  <rowItems count="11">
    <i>
      <x v="2"/>
    </i>
    <i>
      <x v="13"/>
    </i>
    <i>
      <x v="14"/>
    </i>
    <i>
      <x v="15"/>
    </i>
    <i>
      <x v="16"/>
    </i>
    <i>
      <x v="17"/>
    </i>
    <i>
      <x v="18"/>
    </i>
    <i>
      <x v="19"/>
    </i>
    <i>
      <x v="20"/>
    </i>
    <i>
      <x v="21"/>
    </i>
    <i t="grand">
      <x/>
    </i>
  </rowItems>
  <colItems count="1">
    <i/>
  </colItems>
  <dataFields count="1">
    <dataField name="Total" fld="14" baseField="0" baseItem="0" numFmtId="8"/>
  </dataFields>
  <formats count="18">
    <format dxfId="32">
      <pivotArea dataOnly="0" labelOnly="1" outline="0" fieldPosition="0">
        <references count="1">
          <reference field="4294967294" count="1">
            <x v="0"/>
          </reference>
        </references>
      </pivotArea>
    </format>
    <format dxfId="31">
      <pivotArea dataOnly="0" fieldPosition="0">
        <references count="1">
          <reference field="13" count="7">
            <x v="4"/>
            <x v="5"/>
            <x v="6"/>
            <x v="7"/>
            <x v="8"/>
            <x v="9"/>
            <x v="10"/>
          </reference>
        </references>
      </pivotArea>
    </format>
    <format dxfId="30">
      <pivotArea dataOnly="0" fieldPosition="0">
        <references count="1">
          <reference field="13" count="1">
            <x v="0"/>
          </reference>
        </references>
      </pivotArea>
    </format>
    <format dxfId="29">
      <pivotArea collapsedLevelsAreSubtotals="1" fieldPosition="0">
        <references count="1">
          <reference field="13" count="1">
            <x v="15"/>
          </reference>
        </references>
      </pivotArea>
    </format>
    <format dxfId="28">
      <pivotArea dataOnly="0" labelOnly="1" fieldPosition="0">
        <references count="1">
          <reference field="13" count="1">
            <x v="15"/>
          </reference>
        </references>
      </pivotArea>
    </format>
    <format dxfId="27">
      <pivotArea dataOnly="0" labelOnly="1" outline="0" axis="axisValues" fieldPosition="0"/>
    </format>
    <format dxfId="26">
      <pivotArea collapsedLevelsAreSubtotals="1" fieldPosition="0">
        <references count="2">
          <reference field="0" count="2">
            <x v="0"/>
            <x v="1"/>
          </reference>
          <reference field="13" count="1" selected="0">
            <x v="0"/>
          </reference>
        </references>
      </pivotArea>
    </format>
    <format dxfId="25">
      <pivotArea dataOnly="0" labelOnly="1" fieldPosition="0">
        <references count="2">
          <reference field="0" count="2">
            <x v="0"/>
            <x v="1"/>
          </reference>
          <reference field="13" count="1" selected="0">
            <x v="0"/>
          </reference>
        </references>
      </pivotArea>
    </format>
    <format dxfId="24">
      <pivotArea collapsedLevelsAreSubtotals="1" fieldPosition="0">
        <references count="2">
          <reference field="0" count="1">
            <x v="3"/>
          </reference>
          <reference field="13" count="1" selected="0">
            <x v="0"/>
          </reference>
        </references>
      </pivotArea>
    </format>
    <format dxfId="23">
      <pivotArea dataOnly="0" labelOnly="1" fieldPosition="0">
        <references count="2">
          <reference field="0" count="1">
            <x v="3"/>
          </reference>
          <reference field="13" count="1" selected="0">
            <x v="0"/>
          </reference>
        </references>
      </pivotArea>
    </format>
    <format dxfId="22">
      <pivotArea collapsedLevelsAreSubtotals="1" fieldPosition="0">
        <references count="2">
          <reference field="0" count="2">
            <x v="7"/>
            <x v="8"/>
          </reference>
          <reference field="13" count="1" selected="0">
            <x v="0"/>
          </reference>
        </references>
      </pivotArea>
    </format>
    <format dxfId="21">
      <pivotArea dataOnly="0" labelOnly="1" fieldPosition="0">
        <references count="2">
          <reference field="0" count="2">
            <x v="7"/>
            <x v="8"/>
          </reference>
          <reference field="13" count="1" selected="0">
            <x v="0"/>
          </reference>
        </references>
      </pivotArea>
    </format>
    <format dxfId="20">
      <pivotArea collapsedLevelsAreSubtotals="1" fieldPosition="0">
        <references count="2">
          <reference field="0" count="2">
            <x v="0"/>
            <x v="1"/>
          </reference>
          <reference field="13" count="1" selected="0">
            <x v="0"/>
          </reference>
        </references>
      </pivotArea>
    </format>
    <format dxfId="19">
      <pivotArea dataOnly="0" labelOnly="1" fieldPosition="0">
        <references count="2">
          <reference field="0" count="2">
            <x v="0"/>
            <x v="1"/>
          </reference>
          <reference field="13" count="1" selected="0">
            <x v="0"/>
          </reference>
        </references>
      </pivotArea>
    </format>
    <format dxfId="18">
      <pivotArea collapsedLevelsAreSubtotals="1" fieldPosition="0">
        <references count="2">
          <reference field="0" count="1">
            <x v="3"/>
          </reference>
          <reference field="13" count="1" selected="0">
            <x v="0"/>
          </reference>
        </references>
      </pivotArea>
    </format>
    <format dxfId="17">
      <pivotArea dataOnly="0" labelOnly="1" fieldPosition="0">
        <references count="2">
          <reference field="0" count="1">
            <x v="3"/>
          </reference>
          <reference field="13" count="1" selected="0">
            <x v="0"/>
          </reference>
        </references>
      </pivotArea>
    </format>
    <format dxfId="16">
      <pivotArea collapsedLevelsAreSubtotals="1" fieldPosition="0">
        <references count="2">
          <reference field="0" count="2">
            <x v="7"/>
            <x v="8"/>
          </reference>
          <reference field="13" count="1" selected="0">
            <x v="0"/>
          </reference>
        </references>
      </pivotArea>
    </format>
    <format dxfId="15">
      <pivotArea dataOnly="0" labelOnly="1" fieldPosition="0">
        <references count="2">
          <reference field="0" count="2">
            <x v="7"/>
            <x v="8"/>
          </reference>
          <reference field="13"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2" name="Tabela2" displayName="Tabela2" ref="A6:B18" totalsRowShown="0">
  <autoFilter ref="A6:B18"/>
  <tableColumns count="2">
    <tableColumn id="1" name="Recursos" dataDxfId="14"/>
    <tableColumn id="2" name="Total Gasto"/>
  </tableColumns>
  <tableStyleInfo name="TableStyleMedium2" showFirstColumn="0" showLastColumn="0" showRowStripes="1" showColumnStripes="0"/>
</table>
</file>

<file path=xl/tables/table2.xml><?xml version="1.0" encoding="utf-8"?>
<table xmlns="http://schemas.openxmlformats.org/spreadsheetml/2006/main" id="3" name="Tabela24" displayName="Tabela24" ref="A23:B35" totalsRowShown="0">
  <autoFilter ref="A23:B35"/>
  <tableColumns count="2">
    <tableColumn id="1" name="Recursos" dataDxfId="13"/>
    <tableColumn id="2" name="Diferença" dataDxfId="12"/>
  </tableColumns>
  <tableStyleInfo name="TableStyleMedium2" showFirstColumn="0" showLastColumn="0" showRowStripes="1" showColumnStripes="0"/>
</table>
</file>

<file path=xl/tables/table3.xml><?xml version="1.0" encoding="utf-8"?>
<table xmlns="http://schemas.openxmlformats.org/spreadsheetml/2006/main" id="1" name="Tb_dados" displayName="Tb_dados" ref="A1:N1194" totalsRowShown="0" headerRowDxfId="11">
  <autoFilter ref="A1:N1194"/>
  <tableColumns count="14">
    <tableColumn id="1" name="Recurso" dataDxfId="10"/>
    <tableColumn id="2" name="Data" dataDxfId="9"/>
    <tableColumn id="3" name="Número da Guia" dataDxfId="8"/>
    <tableColumn id="4" name="Departamento" dataDxfId="7"/>
    <tableColumn id="5" name="Favorecido" dataDxfId="6"/>
    <tableColumn id="6" name="Descrição" dataDxfId="5"/>
    <tableColumn id="7" name="Executado" dataDxfId="4"/>
    <tableColumn id="8" name="Valor Débito" dataDxfId="3"/>
    <tableColumn id="9" name="Valor Crédito" dataDxfId="2"/>
    <tableColumn id="10" name="Débito " dataDxfId="1">
      <calculatedColumnFormula>IF(G2="Não",0,H2)</calculatedColumnFormula>
    </tableColumn>
    <tableColumn id="11" name="Valor Reservado" dataDxfId="0">
      <calculatedColumnFormula>IF(G2="Não",H2,0)</calculatedColumnFormula>
    </tableColumn>
    <tableColumn id="12" name="M">
      <calculatedColumnFormula>MONTH(B2)</calculatedColumnFormula>
    </tableColumn>
    <tableColumn id="13" name="Mês">
      <calculatedColumnFormula>VLOOKUP(L2,mês!A:B,2,0)</calculatedColumnFormula>
    </tableColumn>
    <tableColumn id="14" name="Tipo Recurso">
      <calculatedColumnFormula>LEFT(A2,SEARCH("-",A2)-1)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Azul">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tabColor rgb="FFFF0000"/>
  </sheetPr>
  <dimension ref="A1:E18"/>
  <sheetViews>
    <sheetView showGridLines="0" workbookViewId="0">
      <selection activeCell="H14" sqref="H14"/>
    </sheetView>
  </sheetViews>
  <sheetFormatPr defaultRowHeight="14.25" x14ac:dyDescent="0.2"/>
  <cols>
    <col min="1" max="1" width="10.75" bestFit="1" customWidth="1"/>
    <col min="2" max="2" width="17.75" customWidth="1"/>
    <col min="3" max="3" width="12.625" bestFit="1" customWidth="1"/>
    <col min="4" max="4" width="10.625" customWidth="1"/>
    <col min="5" max="5" width="12.625" bestFit="1" customWidth="1"/>
  </cols>
  <sheetData>
    <row r="1" spans="1:5" ht="23.25" x14ac:dyDescent="0.2">
      <c r="A1" s="36" t="s">
        <v>24</v>
      </c>
      <c r="B1" s="36"/>
      <c r="C1" s="36"/>
      <c r="D1" s="36"/>
      <c r="E1" s="36"/>
    </row>
    <row r="2" spans="1:5" ht="17.45" customHeight="1" x14ac:dyDescent="0.2">
      <c r="A2" s="18" t="s">
        <v>0</v>
      </c>
      <c r="B2" s="12" t="s">
        <v>47</v>
      </c>
    </row>
    <row r="4" spans="1:5" x14ac:dyDescent="0.2">
      <c r="B4" s="14" t="s">
        <v>22</v>
      </c>
    </row>
    <row r="5" spans="1:5" x14ac:dyDescent="0.2">
      <c r="A5" s="16" t="s">
        <v>8</v>
      </c>
      <c r="B5" s="12" t="s">
        <v>42</v>
      </c>
      <c r="C5" s="12" t="s">
        <v>29</v>
      </c>
      <c r="D5" s="12" t="s">
        <v>28</v>
      </c>
      <c r="E5" s="12" t="s">
        <v>30</v>
      </c>
    </row>
    <row r="6" spans="1:5" x14ac:dyDescent="0.2">
      <c r="A6" s="15" t="s">
        <v>10</v>
      </c>
      <c r="B6" s="20">
        <v>2776934.1000000006</v>
      </c>
      <c r="C6" s="6">
        <v>584687.73</v>
      </c>
      <c r="D6" s="6">
        <v>0</v>
      </c>
      <c r="E6" s="6">
        <v>2192246.3700000006</v>
      </c>
    </row>
    <row r="7" spans="1:5" x14ac:dyDescent="0.2">
      <c r="A7" s="15" t="s">
        <v>11</v>
      </c>
      <c r="B7" s="20">
        <v>33359.65</v>
      </c>
      <c r="C7" s="6">
        <v>795516.50999999989</v>
      </c>
      <c r="D7" s="6">
        <v>0</v>
      </c>
      <c r="E7" s="6">
        <v>1430089.5100000007</v>
      </c>
    </row>
    <row r="8" spans="1:5" x14ac:dyDescent="0.2">
      <c r="A8" s="15" t="s">
        <v>12</v>
      </c>
      <c r="B8" s="20">
        <v>51511.670000000006</v>
      </c>
      <c r="C8" s="6">
        <v>224163.70999999996</v>
      </c>
      <c r="D8" s="6">
        <v>0</v>
      </c>
      <c r="E8" s="6">
        <v>1257437.4700000007</v>
      </c>
    </row>
    <row r="9" spans="1:5" x14ac:dyDescent="0.2">
      <c r="A9" s="15" t="s">
        <v>13</v>
      </c>
      <c r="B9" s="20">
        <v>10037.040000000001</v>
      </c>
      <c r="C9" s="6">
        <v>28069.87</v>
      </c>
      <c r="D9" s="6">
        <v>0</v>
      </c>
      <c r="E9" s="6">
        <v>1239404.6400000006</v>
      </c>
    </row>
    <row r="10" spans="1:5" x14ac:dyDescent="0.2">
      <c r="A10" s="15" t="s">
        <v>14</v>
      </c>
      <c r="B10" s="20">
        <v>8658.94</v>
      </c>
      <c r="C10" s="6">
        <v>57500.950000000004</v>
      </c>
      <c r="D10" s="6">
        <v>0</v>
      </c>
      <c r="E10" s="6">
        <v>1190562.6300000006</v>
      </c>
    </row>
    <row r="11" spans="1:5" x14ac:dyDescent="0.2">
      <c r="A11" s="15" t="s">
        <v>15</v>
      </c>
      <c r="B11" s="20">
        <v>5040</v>
      </c>
      <c r="C11" s="6">
        <v>145802.98000000001</v>
      </c>
      <c r="D11" s="6">
        <v>0</v>
      </c>
      <c r="E11" s="6">
        <v>1049799.6500000006</v>
      </c>
    </row>
    <row r="12" spans="1:5" x14ac:dyDescent="0.2">
      <c r="A12" s="15" t="s">
        <v>16</v>
      </c>
      <c r="B12" s="20">
        <v>23467.7</v>
      </c>
      <c r="C12" s="6">
        <v>153781.13</v>
      </c>
      <c r="D12" s="6">
        <v>0</v>
      </c>
      <c r="E12" s="6">
        <v>919486.22000000055</v>
      </c>
    </row>
    <row r="13" spans="1:5" x14ac:dyDescent="0.2">
      <c r="A13" s="15" t="s">
        <v>17</v>
      </c>
      <c r="B13" s="20">
        <v>102599.48</v>
      </c>
      <c r="C13" s="6">
        <v>265851.14999999997</v>
      </c>
      <c r="D13" s="6">
        <v>0</v>
      </c>
      <c r="E13" s="6">
        <v>756234.55000000051</v>
      </c>
    </row>
    <row r="14" spans="1:5" x14ac:dyDescent="0.2">
      <c r="A14" s="15" t="s">
        <v>18</v>
      </c>
      <c r="B14" s="20">
        <v>19976.61</v>
      </c>
      <c r="C14" s="6">
        <v>76441.070000000007</v>
      </c>
      <c r="D14" s="6">
        <v>0</v>
      </c>
      <c r="E14" s="6">
        <v>699770.09000000055</v>
      </c>
    </row>
    <row r="15" spans="1:5" x14ac:dyDescent="0.2">
      <c r="A15" s="15" t="s">
        <v>19</v>
      </c>
      <c r="B15" s="20">
        <v>157355.78000000003</v>
      </c>
      <c r="C15" s="6">
        <v>396470.95</v>
      </c>
      <c r="D15" s="6">
        <v>0</v>
      </c>
      <c r="E15" s="6">
        <v>460654.92000000057</v>
      </c>
    </row>
    <row r="16" spans="1:5" x14ac:dyDescent="0.2">
      <c r="A16" s="15" t="s">
        <v>20</v>
      </c>
      <c r="B16" s="20">
        <v>122717.60999999999</v>
      </c>
      <c r="C16" s="6">
        <v>216771.36000000004</v>
      </c>
      <c r="D16" s="6">
        <v>0</v>
      </c>
      <c r="E16" s="6">
        <v>366601.17000000051</v>
      </c>
    </row>
    <row r="17" spans="1:5" x14ac:dyDescent="0.2">
      <c r="A17" s="15" t="s">
        <v>21</v>
      </c>
      <c r="B17" s="20">
        <v>190231</v>
      </c>
      <c r="C17" s="6">
        <v>248778.32000000009</v>
      </c>
      <c r="D17" s="6">
        <v>0</v>
      </c>
      <c r="E17" s="6">
        <v>308053.85000000044</v>
      </c>
    </row>
    <row r="18" spans="1:5" x14ac:dyDescent="0.2">
      <c r="A18" s="15" t="s">
        <v>44</v>
      </c>
      <c r="B18" s="20">
        <v>3501889.5800000005</v>
      </c>
      <c r="C18" s="6">
        <v>3193835.73</v>
      </c>
      <c r="D18" s="6">
        <v>0</v>
      </c>
      <c r="E18" s="6"/>
    </row>
  </sheetData>
  <mergeCells count="1">
    <mergeCell ref="A1:E1"/>
  </mergeCells>
  <pageMargins left="0.511811024" right="0.511811024" top="0.78740157499999996" bottom="0.78740157499999996" header="0.31496062000000002" footer="0.31496062000000002"/>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tabColor rgb="FF00B0F0"/>
  </sheetPr>
  <dimension ref="A1:E415"/>
  <sheetViews>
    <sheetView tabSelected="1" workbookViewId="0">
      <selection activeCell="I16" sqref="I16"/>
    </sheetView>
  </sheetViews>
  <sheetFormatPr defaultRowHeight="14.25" x14ac:dyDescent="0.2"/>
  <cols>
    <col min="1" max="1" width="17.875" customWidth="1"/>
    <col min="2" max="2" width="14.875" customWidth="1"/>
    <col min="3" max="3" width="12.75" customWidth="1"/>
    <col min="4" max="4" width="15.75" style="7" customWidth="1"/>
    <col min="5" max="5" width="14" customWidth="1"/>
    <col min="6" max="6" width="12.375" bestFit="1" customWidth="1"/>
  </cols>
  <sheetData>
    <row r="1" spans="1:5" ht="23.25" x14ac:dyDescent="0.2">
      <c r="A1" s="36" t="s">
        <v>23</v>
      </c>
      <c r="B1" s="36"/>
      <c r="C1" s="36"/>
      <c r="D1" s="36"/>
      <c r="E1" s="36"/>
    </row>
    <row r="3" spans="1:5" x14ac:dyDescent="0.2">
      <c r="B3" s="14" t="s">
        <v>22</v>
      </c>
      <c r="D3"/>
    </row>
    <row r="4" spans="1:5" x14ac:dyDescent="0.2">
      <c r="A4" s="18" t="s">
        <v>43</v>
      </c>
      <c r="B4" s="6" t="s">
        <v>31</v>
      </c>
      <c r="C4" s="12" t="s">
        <v>32</v>
      </c>
      <c r="D4" s="12" t="s">
        <v>33</v>
      </c>
      <c r="E4" s="12" t="s">
        <v>45</v>
      </c>
    </row>
    <row r="5" spans="1:5" x14ac:dyDescent="0.2">
      <c r="A5" s="19" t="s">
        <v>1589</v>
      </c>
      <c r="B5" s="6">
        <v>1336398.8199999998</v>
      </c>
      <c r="C5" s="6">
        <v>69296.23</v>
      </c>
      <c r="D5" s="6">
        <v>0</v>
      </c>
      <c r="E5" s="6">
        <v>1267102.5899999999</v>
      </c>
    </row>
    <row r="6" spans="1:5" x14ac:dyDescent="0.2">
      <c r="A6" s="19" t="s">
        <v>1590</v>
      </c>
      <c r="B6" s="6">
        <v>725995.04999999993</v>
      </c>
      <c r="C6" s="6">
        <v>684260.98</v>
      </c>
      <c r="D6" s="6">
        <v>0</v>
      </c>
      <c r="E6" s="6">
        <v>41734.069999999949</v>
      </c>
    </row>
    <row r="7" spans="1:5" x14ac:dyDescent="0.2">
      <c r="A7" s="19" t="s">
        <v>1591</v>
      </c>
      <c r="B7" s="6">
        <v>73575.59</v>
      </c>
      <c r="C7" s="6">
        <v>73575.59</v>
      </c>
      <c r="D7" s="6">
        <v>0</v>
      </c>
      <c r="E7" s="17">
        <v>0</v>
      </c>
    </row>
    <row r="8" spans="1:5" x14ac:dyDescent="0.2">
      <c r="A8" s="19" t="s">
        <v>1592</v>
      </c>
      <c r="B8" s="6">
        <v>866327.18999999983</v>
      </c>
      <c r="C8" s="6">
        <v>640306.52</v>
      </c>
      <c r="D8" s="6">
        <v>0</v>
      </c>
      <c r="E8" s="6">
        <v>226020.66999999981</v>
      </c>
    </row>
    <row r="9" spans="1:5" x14ac:dyDescent="0.2">
      <c r="A9" s="19" t="s">
        <v>1593</v>
      </c>
      <c r="B9" s="6">
        <v>1492240.5500000003</v>
      </c>
      <c r="C9" s="6">
        <v>320129.22000000003</v>
      </c>
      <c r="D9" s="6">
        <v>0</v>
      </c>
      <c r="E9" s="6">
        <v>1172111.3300000003</v>
      </c>
    </row>
    <row r="10" spans="1:5" x14ac:dyDescent="0.2">
      <c r="A10" s="19" t="s">
        <v>1594</v>
      </c>
      <c r="B10" s="6">
        <v>723571.66</v>
      </c>
      <c r="C10" s="6">
        <v>719162.3</v>
      </c>
      <c r="D10" s="6">
        <v>0</v>
      </c>
      <c r="E10" s="6">
        <v>4409.359999999986</v>
      </c>
    </row>
    <row r="11" spans="1:5" x14ac:dyDescent="0.2">
      <c r="A11" s="19" t="s">
        <v>1595</v>
      </c>
      <c r="B11" s="6">
        <v>2058825.7299999995</v>
      </c>
      <c r="C11" s="6">
        <v>2058825.7299999984</v>
      </c>
      <c r="D11" s="6">
        <v>0</v>
      </c>
      <c r="E11" s="6">
        <v>1.1641532182693481E-9</v>
      </c>
    </row>
    <row r="12" spans="1:5" x14ac:dyDescent="0.2">
      <c r="A12" s="19" t="s">
        <v>1596</v>
      </c>
      <c r="B12" s="6">
        <v>101526.17</v>
      </c>
      <c r="C12" s="6">
        <v>94557.97</v>
      </c>
      <c r="D12" s="6">
        <v>0</v>
      </c>
      <c r="E12" s="6">
        <v>6968.1999999999971</v>
      </c>
    </row>
    <row r="13" spans="1:5" x14ac:dyDescent="0.2">
      <c r="A13" s="19" t="s">
        <v>1597</v>
      </c>
      <c r="B13" s="6">
        <v>35307.689999999995</v>
      </c>
      <c r="C13" s="6">
        <v>19095.940000000002</v>
      </c>
      <c r="D13" s="6">
        <v>0</v>
      </c>
      <c r="E13" s="6">
        <v>16211.749999999993</v>
      </c>
    </row>
    <row r="14" spans="1:5" x14ac:dyDescent="0.2">
      <c r="A14" s="19" t="s">
        <v>1598</v>
      </c>
      <c r="B14" s="6">
        <v>31144</v>
      </c>
      <c r="C14" s="6">
        <v>9886.74</v>
      </c>
      <c r="D14" s="6">
        <v>0</v>
      </c>
      <c r="E14" s="6">
        <v>21257.260000000002</v>
      </c>
    </row>
    <row r="15" spans="1:5" s="26" customFormat="1" x14ac:dyDescent="0.2">
      <c r="A15" s="19" t="s">
        <v>1599</v>
      </c>
      <c r="B15" s="6">
        <v>2150932.9</v>
      </c>
      <c r="C15" s="6">
        <v>1852386.75</v>
      </c>
      <c r="D15" s="6">
        <v>0</v>
      </c>
      <c r="E15" s="6">
        <v>298546.14999999991</v>
      </c>
    </row>
    <row r="16" spans="1:5" s="26" customFormat="1" x14ac:dyDescent="0.2">
      <c r="A16" s="19" t="s">
        <v>1600</v>
      </c>
      <c r="B16" s="6">
        <v>872.64</v>
      </c>
      <c r="C16" s="6">
        <v>872.64</v>
      </c>
      <c r="D16" s="6">
        <v>0</v>
      </c>
      <c r="E16" s="6">
        <v>0</v>
      </c>
    </row>
    <row r="17" spans="1:5" s="26" customFormat="1" x14ac:dyDescent="0.2">
      <c r="A17" s="19" t="s">
        <v>1601</v>
      </c>
      <c r="B17" s="6">
        <v>12608.74</v>
      </c>
      <c r="C17" s="6">
        <v>11474.41</v>
      </c>
      <c r="D17" s="6">
        <v>0</v>
      </c>
      <c r="E17" s="6">
        <v>1134.33</v>
      </c>
    </row>
    <row r="18" spans="1:5" s="26" customFormat="1" x14ac:dyDescent="0.2">
      <c r="A18" s="19" t="s">
        <v>1602</v>
      </c>
      <c r="B18" s="6">
        <v>0</v>
      </c>
      <c r="C18" s="6">
        <v>0</v>
      </c>
      <c r="D18" s="6">
        <v>0</v>
      </c>
      <c r="E18" s="6">
        <v>0</v>
      </c>
    </row>
    <row r="19" spans="1:5" x14ac:dyDescent="0.2">
      <c r="A19" s="19" t="s">
        <v>1603</v>
      </c>
      <c r="B19" s="6">
        <v>11659.76</v>
      </c>
      <c r="C19" s="6">
        <v>0</v>
      </c>
      <c r="D19" s="6">
        <v>0</v>
      </c>
      <c r="E19" s="6">
        <v>11659.76</v>
      </c>
    </row>
    <row r="20" spans="1:5" x14ac:dyDescent="0.2">
      <c r="A20" s="19" t="s">
        <v>44</v>
      </c>
      <c r="B20" s="6">
        <v>9620986.4900000002</v>
      </c>
      <c r="C20" s="6">
        <v>6553831.0199999986</v>
      </c>
      <c r="D20" s="6">
        <v>0</v>
      </c>
      <c r="E20" s="6">
        <v>3067155.4700000007</v>
      </c>
    </row>
    <row r="21" spans="1:5" x14ac:dyDescent="0.2">
      <c r="D21"/>
    </row>
    <row r="22" spans="1:5" x14ac:dyDescent="0.2">
      <c r="D22"/>
    </row>
    <row r="23" spans="1:5" x14ac:dyDescent="0.2">
      <c r="D23"/>
    </row>
    <row r="24" spans="1:5" x14ac:dyDescent="0.2">
      <c r="D24"/>
    </row>
    <row r="25" spans="1:5" x14ac:dyDescent="0.2">
      <c r="D25"/>
    </row>
    <row r="26" spans="1:5" x14ac:dyDescent="0.2">
      <c r="D26"/>
    </row>
    <row r="27" spans="1:5" x14ac:dyDescent="0.2">
      <c r="D27"/>
    </row>
    <row r="28" spans="1:5" x14ac:dyDescent="0.2">
      <c r="D28"/>
    </row>
    <row r="29" spans="1:5" x14ac:dyDescent="0.2">
      <c r="D29"/>
    </row>
    <row r="30" spans="1:5" x14ac:dyDescent="0.2">
      <c r="D30"/>
    </row>
    <row r="31" spans="1:5" x14ac:dyDescent="0.2">
      <c r="D31"/>
    </row>
    <row r="32" spans="1:5" x14ac:dyDescent="0.2">
      <c r="D32"/>
    </row>
    <row r="33" spans="4:4" x14ac:dyDescent="0.2">
      <c r="D33"/>
    </row>
    <row r="34" spans="4:4" x14ac:dyDescent="0.2">
      <c r="D34"/>
    </row>
    <row r="35" spans="4:4" x14ac:dyDescent="0.2">
      <c r="D35"/>
    </row>
    <row r="36" spans="4:4" x14ac:dyDescent="0.2">
      <c r="D36"/>
    </row>
    <row r="37" spans="4:4" x14ac:dyDescent="0.2">
      <c r="D37"/>
    </row>
    <row r="38" spans="4:4" x14ac:dyDescent="0.2">
      <c r="D38"/>
    </row>
    <row r="39" spans="4:4" x14ac:dyDescent="0.2">
      <c r="D39"/>
    </row>
    <row r="40" spans="4:4" x14ac:dyDescent="0.2">
      <c r="D40"/>
    </row>
    <row r="41" spans="4:4" x14ac:dyDescent="0.2">
      <c r="D41"/>
    </row>
    <row r="42" spans="4:4" x14ac:dyDescent="0.2">
      <c r="D42"/>
    </row>
    <row r="43" spans="4:4" x14ac:dyDescent="0.2">
      <c r="D43"/>
    </row>
    <row r="44" spans="4:4" x14ac:dyDescent="0.2">
      <c r="D44"/>
    </row>
    <row r="45" spans="4:4" x14ac:dyDescent="0.2">
      <c r="D45"/>
    </row>
    <row r="46" spans="4:4" x14ac:dyDescent="0.2">
      <c r="D46"/>
    </row>
    <row r="47" spans="4:4" x14ac:dyDescent="0.2">
      <c r="D47"/>
    </row>
    <row r="48" spans="4:4" x14ac:dyDescent="0.2">
      <c r="D48"/>
    </row>
    <row r="49" spans="4:4" x14ac:dyDescent="0.2">
      <c r="D49"/>
    </row>
    <row r="50" spans="4:4" x14ac:dyDescent="0.2">
      <c r="D50"/>
    </row>
    <row r="51" spans="4:4" x14ac:dyDescent="0.2">
      <c r="D51"/>
    </row>
    <row r="52" spans="4:4" x14ac:dyDescent="0.2">
      <c r="D52"/>
    </row>
    <row r="53" spans="4:4" x14ac:dyDescent="0.2">
      <c r="D53"/>
    </row>
    <row r="54" spans="4:4" x14ac:dyDescent="0.2">
      <c r="D54"/>
    </row>
    <row r="55" spans="4:4" x14ac:dyDescent="0.2">
      <c r="D55"/>
    </row>
    <row r="56" spans="4:4" x14ac:dyDescent="0.2">
      <c r="D56"/>
    </row>
    <row r="57" spans="4:4" x14ac:dyDescent="0.2">
      <c r="D57"/>
    </row>
    <row r="58" spans="4:4" x14ac:dyDescent="0.2">
      <c r="D58"/>
    </row>
    <row r="59" spans="4:4" x14ac:dyDescent="0.2">
      <c r="D59"/>
    </row>
    <row r="60" spans="4:4" x14ac:dyDescent="0.2">
      <c r="D60"/>
    </row>
    <row r="61" spans="4:4" x14ac:dyDescent="0.2">
      <c r="D61"/>
    </row>
    <row r="62" spans="4:4" x14ac:dyDescent="0.2">
      <c r="D62"/>
    </row>
    <row r="63" spans="4:4" x14ac:dyDescent="0.2">
      <c r="D63"/>
    </row>
    <row r="64" spans="4:4" x14ac:dyDescent="0.2">
      <c r="D64"/>
    </row>
    <row r="65" spans="1:5" x14ac:dyDescent="0.2">
      <c r="D65"/>
    </row>
    <row r="66" spans="1:5" x14ac:dyDescent="0.2">
      <c r="D66"/>
    </row>
    <row r="67" spans="1:5" x14ac:dyDescent="0.2">
      <c r="D67"/>
    </row>
    <row r="68" spans="1:5" x14ac:dyDescent="0.2">
      <c r="D68"/>
    </row>
    <row r="69" spans="1:5" x14ac:dyDescent="0.2">
      <c r="D69"/>
    </row>
    <row r="70" spans="1:5" x14ac:dyDescent="0.2">
      <c r="D70"/>
    </row>
    <row r="71" spans="1:5" x14ac:dyDescent="0.2">
      <c r="D71"/>
    </row>
    <row r="72" spans="1:5" s="26" customFormat="1" x14ac:dyDescent="0.2">
      <c r="A72"/>
      <c r="B72"/>
      <c r="C72"/>
      <c r="D72"/>
      <c r="E72"/>
    </row>
    <row r="73" spans="1:5" x14ac:dyDescent="0.2">
      <c r="D73"/>
    </row>
    <row r="74" spans="1:5" x14ac:dyDescent="0.2">
      <c r="D74"/>
    </row>
    <row r="75" spans="1:5" x14ac:dyDescent="0.2">
      <c r="D75"/>
    </row>
    <row r="76" spans="1:5" x14ac:dyDescent="0.2">
      <c r="D76"/>
    </row>
    <row r="77" spans="1:5" x14ac:dyDescent="0.2">
      <c r="D77"/>
    </row>
    <row r="78" spans="1:5" x14ac:dyDescent="0.2">
      <c r="D78"/>
    </row>
    <row r="79" spans="1:5" x14ac:dyDescent="0.2">
      <c r="D79"/>
    </row>
    <row r="80" spans="1:5" x14ac:dyDescent="0.2">
      <c r="D80"/>
    </row>
    <row r="81" spans="4:4" x14ac:dyDescent="0.2">
      <c r="D81"/>
    </row>
    <row r="82" spans="4:4" x14ac:dyDescent="0.2">
      <c r="D82"/>
    </row>
    <row r="83" spans="4:4" x14ac:dyDescent="0.2">
      <c r="D83"/>
    </row>
    <row r="84" spans="4:4" x14ac:dyDescent="0.2">
      <c r="D84"/>
    </row>
    <row r="85" spans="4:4" x14ac:dyDescent="0.2">
      <c r="D85"/>
    </row>
    <row r="86" spans="4:4" x14ac:dyDescent="0.2">
      <c r="D86"/>
    </row>
    <row r="87" spans="4:4" x14ac:dyDescent="0.2">
      <c r="D87"/>
    </row>
    <row r="88" spans="4:4" x14ac:dyDescent="0.2">
      <c r="D88"/>
    </row>
    <row r="89" spans="4:4" x14ac:dyDescent="0.2">
      <c r="D89"/>
    </row>
    <row r="90" spans="4:4" x14ac:dyDescent="0.2">
      <c r="D90"/>
    </row>
    <row r="91" spans="4:4" x14ac:dyDescent="0.2">
      <c r="D91"/>
    </row>
    <row r="92" spans="4:4" x14ac:dyDescent="0.2">
      <c r="D92"/>
    </row>
    <row r="93" spans="4:4" x14ac:dyDescent="0.2">
      <c r="D93"/>
    </row>
    <row r="94" spans="4:4" x14ac:dyDescent="0.2">
      <c r="D94"/>
    </row>
    <row r="95" spans="4:4" x14ac:dyDescent="0.2">
      <c r="D95"/>
    </row>
    <row r="96" spans="4:4" x14ac:dyDescent="0.2">
      <c r="D96"/>
    </row>
    <row r="97" spans="4:4" x14ac:dyDescent="0.2">
      <c r="D97"/>
    </row>
    <row r="98" spans="4:4" x14ac:dyDescent="0.2">
      <c r="D98"/>
    </row>
    <row r="99" spans="4:4" x14ac:dyDescent="0.2">
      <c r="D99"/>
    </row>
    <row r="100" spans="4:4" x14ac:dyDescent="0.2">
      <c r="D100"/>
    </row>
    <row r="101" spans="4:4" x14ac:dyDescent="0.2">
      <c r="D101"/>
    </row>
    <row r="102" spans="4:4" x14ac:dyDescent="0.2">
      <c r="D102"/>
    </row>
    <row r="103" spans="4:4" x14ac:dyDescent="0.2">
      <c r="D103"/>
    </row>
    <row r="104" spans="4:4" x14ac:dyDescent="0.2">
      <c r="D104"/>
    </row>
    <row r="105" spans="4:4" x14ac:dyDescent="0.2">
      <c r="D105"/>
    </row>
    <row r="106" spans="4:4" x14ac:dyDescent="0.2">
      <c r="D106"/>
    </row>
    <row r="107" spans="4:4" x14ac:dyDescent="0.2">
      <c r="D107"/>
    </row>
    <row r="108" spans="4:4" x14ac:dyDescent="0.2">
      <c r="D108"/>
    </row>
    <row r="109" spans="4:4" x14ac:dyDescent="0.2">
      <c r="D109"/>
    </row>
    <row r="110" spans="4:4" x14ac:dyDescent="0.2">
      <c r="D110"/>
    </row>
    <row r="111" spans="4:4" x14ac:dyDescent="0.2">
      <c r="D111"/>
    </row>
    <row r="112" spans="4:4" x14ac:dyDescent="0.2">
      <c r="D112"/>
    </row>
    <row r="113" spans="4:4" x14ac:dyDescent="0.2">
      <c r="D113"/>
    </row>
    <row r="114" spans="4:4" x14ac:dyDescent="0.2">
      <c r="D114"/>
    </row>
    <row r="115" spans="4:4" x14ac:dyDescent="0.2">
      <c r="D115"/>
    </row>
    <row r="116" spans="4:4" x14ac:dyDescent="0.2">
      <c r="D116"/>
    </row>
    <row r="117" spans="4:4" x14ac:dyDescent="0.2">
      <c r="D117"/>
    </row>
    <row r="118" spans="4:4" x14ac:dyDescent="0.2">
      <c r="D118"/>
    </row>
    <row r="119" spans="4:4" x14ac:dyDescent="0.2">
      <c r="D119"/>
    </row>
    <row r="120" spans="4:4" x14ac:dyDescent="0.2">
      <c r="D120"/>
    </row>
    <row r="121" spans="4:4" x14ac:dyDescent="0.2">
      <c r="D121"/>
    </row>
    <row r="122" spans="4:4" x14ac:dyDescent="0.2">
      <c r="D122"/>
    </row>
    <row r="123" spans="4:4" x14ac:dyDescent="0.2">
      <c r="D123"/>
    </row>
    <row r="124" spans="4:4" x14ac:dyDescent="0.2">
      <c r="D124"/>
    </row>
    <row r="125" spans="4:4" x14ac:dyDescent="0.2">
      <c r="D125"/>
    </row>
    <row r="126" spans="4:4" x14ac:dyDescent="0.2">
      <c r="D126"/>
    </row>
    <row r="127" spans="4:4" x14ac:dyDescent="0.2">
      <c r="D127"/>
    </row>
    <row r="128" spans="4:4" x14ac:dyDescent="0.2">
      <c r="D128"/>
    </row>
    <row r="129" spans="4:4" x14ac:dyDescent="0.2">
      <c r="D129"/>
    </row>
    <row r="130" spans="4:4" x14ac:dyDescent="0.2">
      <c r="D130"/>
    </row>
    <row r="131" spans="4:4" x14ac:dyDescent="0.2">
      <c r="D131"/>
    </row>
    <row r="132" spans="4:4" x14ac:dyDescent="0.2">
      <c r="D132"/>
    </row>
    <row r="133" spans="4:4" x14ac:dyDescent="0.2">
      <c r="D133"/>
    </row>
    <row r="134" spans="4:4" x14ac:dyDescent="0.2">
      <c r="D134"/>
    </row>
    <row r="135" spans="4:4" x14ac:dyDescent="0.2">
      <c r="D135"/>
    </row>
    <row r="136" spans="4:4" x14ac:dyDescent="0.2">
      <c r="D136"/>
    </row>
    <row r="137" spans="4:4" x14ac:dyDescent="0.2">
      <c r="D137"/>
    </row>
    <row r="138" spans="4:4" x14ac:dyDescent="0.2">
      <c r="D138"/>
    </row>
    <row r="139" spans="4:4" x14ac:dyDescent="0.2">
      <c r="D139"/>
    </row>
    <row r="140" spans="4:4" x14ac:dyDescent="0.2">
      <c r="D140"/>
    </row>
    <row r="141" spans="4:4" x14ac:dyDescent="0.2">
      <c r="D141"/>
    </row>
    <row r="142" spans="4:4" x14ac:dyDescent="0.2">
      <c r="D142"/>
    </row>
    <row r="143" spans="4:4" x14ac:dyDescent="0.2">
      <c r="D143"/>
    </row>
    <row r="144" spans="4:4" x14ac:dyDescent="0.2">
      <c r="D144"/>
    </row>
    <row r="145" spans="4:4" x14ac:dyDescent="0.2">
      <c r="D145"/>
    </row>
    <row r="146" spans="4:4" x14ac:dyDescent="0.2">
      <c r="D146"/>
    </row>
    <row r="147" spans="4:4" x14ac:dyDescent="0.2">
      <c r="D147"/>
    </row>
    <row r="148" spans="4:4" x14ac:dyDescent="0.2">
      <c r="D148"/>
    </row>
    <row r="149" spans="4:4" x14ac:dyDescent="0.2">
      <c r="D149"/>
    </row>
    <row r="150" spans="4:4" x14ac:dyDescent="0.2">
      <c r="D150"/>
    </row>
    <row r="151" spans="4:4" x14ac:dyDescent="0.2">
      <c r="D151"/>
    </row>
    <row r="152" spans="4:4" x14ac:dyDescent="0.2">
      <c r="D152"/>
    </row>
    <row r="153" spans="4:4" x14ac:dyDescent="0.2">
      <c r="D153"/>
    </row>
    <row r="154" spans="4:4" x14ac:dyDescent="0.2">
      <c r="D154"/>
    </row>
    <row r="155" spans="4:4" x14ac:dyDescent="0.2">
      <c r="D155"/>
    </row>
    <row r="156" spans="4:4" x14ac:dyDescent="0.2">
      <c r="D156"/>
    </row>
    <row r="157" spans="4:4" x14ac:dyDescent="0.2">
      <c r="D157"/>
    </row>
    <row r="158" spans="4:4" x14ac:dyDescent="0.2">
      <c r="D158"/>
    </row>
    <row r="159" spans="4:4" x14ac:dyDescent="0.2">
      <c r="D159"/>
    </row>
    <row r="160" spans="4:4" x14ac:dyDescent="0.2">
      <c r="D160"/>
    </row>
    <row r="161" spans="4:4" x14ac:dyDescent="0.2">
      <c r="D161"/>
    </row>
    <row r="162" spans="4:4" x14ac:dyDescent="0.2">
      <c r="D162"/>
    </row>
    <row r="163" spans="4:4" x14ac:dyDescent="0.2">
      <c r="D163"/>
    </row>
    <row r="164" spans="4:4" x14ac:dyDescent="0.2">
      <c r="D164"/>
    </row>
    <row r="165" spans="4:4" x14ac:dyDescent="0.2">
      <c r="D165"/>
    </row>
    <row r="166" spans="4:4" x14ac:dyDescent="0.2">
      <c r="D166"/>
    </row>
    <row r="167" spans="4:4" x14ac:dyDescent="0.2">
      <c r="D167"/>
    </row>
    <row r="168" spans="4:4" x14ac:dyDescent="0.2">
      <c r="D168"/>
    </row>
    <row r="169" spans="4:4" x14ac:dyDescent="0.2">
      <c r="D169"/>
    </row>
    <row r="170" spans="4:4" x14ac:dyDescent="0.2">
      <c r="D170"/>
    </row>
    <row r="171" spans="4:4" x14ac:dyDescent="0.2">
      <c r="D171"/>
    </row>
    <row r="172" spans="4:4" x14ac:dyDescent="0.2">
      <c r="D172"/>
    </row>
    <row r="173" spans="4:4" x14ac:dyDescent="0.2">
      <c r="D173"/>
    </row>
    <row r="174" spans="4:4" x14ac:dyDescent="0.2">
      <c r="D174"/>
    </row>
    <row r="175" spans="4:4" x14ac:dyDescent="0.2">
      <c r="D175"/>
    </row>
    <row r="176" spans="4:4" x14ac:dyDescent="0.2">
      <c r="D176"/>
    </row>
    <row r="177" spans="4:4" x14ac:dyDescent="0.2">
      <c r="D177"/>
    </row>
    <row r="178" spans="4:4" x14ac:dyDescent="0.2">
      <c r="D178"/>
    </row>
    <row r="179" spans="4:4" x14ac:dyDescent="0.2">
      <c r="D179"/>
    </row>
    <row r="180" spans="4:4" x14ac:dyDescent="0.2">
      <c r="D180"/>
    </row>
    <row r="181" spans="4:4" x14ac:dyDescent="0.2">
      <c r="D181"/>
    </row>
    <row r="182" spans="4:4" x14ac:dyDescent="0.2">
      <c r="D182"/>
    </row>
    <row r="183" spans="4:4" x14ac:dyDescent="0.2">
      <c r="D183"/>
    </row>
    <row r="184" spans="4:4" x14ac:dyDescent="0.2">
      <c r="D184"/>
    </row>
    <row r="185" spans="4:4" x14ac:dyDescent="0.2">
      <c r="D185"/>
    </row>
    <row r="186" spans="4:4" x14ac:dyDescent="0.2">
      <c r="D186"/>
    </row>
    <row r="187" spans="4:4" x14ac:dyDescent="0.2">
      <c r="D187"/>
    </row>
    <row r="188" spans="4:4" x14ac:dyDescent="0.2">
      <c r="D188"/>
    </row>
    <row r="189" spans="4:4" x14ac:dyDescent="0.2">
      <c r="D189"/>
    </row>
    <row r="190" spans="4:4" x14ac:dyDescent="0.2">
      <c r="D190"/>
    </row>
    <row r="191" spans="4:4" x14ac:dyDescent="0.2">
      <c r="D191"/>
    </row>
    <row r="192" spans="4:4" x14ac:dyDescent="0.2">
      <c r="D192"/>
    </row>
    <row r="193" spans="4:4" x14ac:dyDescent="0.2">
      <c r="D193"/>
    </row>
    <row r="194" spans="4:4" x14ac:dyDescent="0.2">
      <c r="D194"/>
    </row>
    <row r="195" spans="4:4" x14ac:dyDescent="0.2">
      <c r="D195"/>
    </row>
    <row r="196" spans="4:4" x14ac:dyDescent="0.2">
      <c r="D196"/>
    </row>
    <row r="197" spans="4:4" x14ac:dyDescent="0.2">
      <c r="D197"/>
    </row>
    <row r="198" spans="4:4" x14ac:dyDescent="0.2">
      <c r="D198"/>
    </row>
    <row r="199" spans="4:4" x14ac:dyDescent="0.2">
      <c r="D199"/>
    </row>
    <row r="200" spans="4:4" x14ac:dyDescent="0.2">
      <c r="D200"/>
    </row>
    <row r="201" spans="4:4" x14ac:dyDescent="0.2">
      <c r="D201"/>
    </row>
    <row r="202" spans="4:4" x14ac:dyDescent="0.2">
      <c r="D202"/>
    </row>
    <row r="203" spans="4:4" x14ac:dyDescent="0.2">
      <c r="D203"/>
    </row>
    <row r="204" spans="4:4" x14ac:dyDescent="0.2">
      <c r="D204"/>
    </row>
    <row r="205" spans="4:4" x14ac:dyDescent="0.2">
      <c r="D205"/>
    </row>
    <row r="206" spans="4:4" x14ac:dyDescent="0.2">
      <c r="D206"/>
    </row>
    <row r="207" spans="4:4" x14ac:dyDescent="0.2">
      <c r="D207"/>
    </row>
    <row r="208" spans="4:4" x14ac:dyDescent="0.2">
      <c r="D208"/>
    </row>
    <row r="209" spans="4:4" x14ac:dyDescent="0.2">
      <c r="D209"/>
    </row>
    <row r="210" spans="4:4" x14ac:dyDescent="0.2">
      <c r="D210"/>
    </row>
    <row r="211" spans="4:4" x14ac:dyDescent="0.2">
      <c r="D211"/>
    </row>
    <row r="212" spans="4:4" x14ac:dyDescent="0.2">
      <c r="D212"/>
    </row>
    <row r="213" spans="4:4" x14ac:dyDescent="0.2">
      <c r="D213"/>
    </row>
    <row r="214" spans="4:4" x14ac:dyDescent="0.2">
      <c r="D214"/>
    </row>
    <row r="215" spans="4:4" x14ac:dyDescent="0.2">
      <c r="D215"/>
    </row>
    <row r="216" spans="4:4" x14ac:dyDescent="0.2">
      <c r="D216"/>
    </row>
    <row r="217" spans="4:4" x14ac:dyDescent="0.2">
      <c r="D217"/>
    </row>
    <row r="218" spans="4:4" x14ac:dyDescent="0.2">
      <c r="D218"/>
    </row>
    <row r="219" spans="4:4" x14ac:dyDescent="0.2">
      <c r="D219"/>
    </row>
    <row r="220" spans="4:4" x14ac:dyDescent="0.2">
      <c r="D220"/>
    </row>
    <row r="221" spans="4:4" x14ac:dyDescent="0.2">
      <c r="D221"/>
    </row>
    <row r="222" spans="4:4" x14ac:dyDescent="0.2">
      <c r="D222"/>
    </row>
    <row r="223" spans="4:4" x14ac:dyDescent="0.2">
      <c r="D223"/>
    </row>
    <row r="224" spans="4:4" x14ac:dyDescent="0.2">
      <c r="D224"/>
    </row>
    <row r="225" spans="4:4" x14ac:dyDescent="0.2">
      <c r="D225"/>
    </row>
    <row r="226" spans="4:4" x14ac:dyDescent="0.2">
      <c r="D226"/>
    </row>
    <row r="227" spans="4:4" x14ac:dyDescent="0.2">
      <c r="D227"/>
    </row>
    <row r="228" spans="4:4" x14ac:dyDescent="0.2">
      <c r="D228"/>
    </row>
    <row r="229" spans="4:4" x14ac:dyDescent="0.2">
      <c r="D229"/>
    </row>
    <row r="230" spans="4:4" x14ac:dyDescent="0.2">
      <c r="D230"/>
    </row>
    <row r="231" spans="4:4" x14ac:dyDescent="0.2">
      <c r="D231"/>
    </row>
    <row r="232" spans="4:4" x14ac:dyDescent="0.2">
      <c r="D232"/>
    </row>
    <row r="233" spans="4:4" x14ac:dyDescent="0.2">
      <c r="D233"/>
    </row>
    <row r="234" spans="4:4" x14ac:dyDescent="0.2">
      <c r="D234"/>
    </row>
    <row r="235" spans="4:4" x14ac:dyDescent="0.2">
      <c r="D235"/>
    </row>
    <row r="236" spans="4:4" x14ac:dyDescent="0.2">
      <c r="D236"/>
    </row>
    <row r="237" spans="4:4" x14ac:dyDescent="0.2">
      <c r="D237"/>
    </row>
    <row r="238" spans="4:4" x14ac:dyDescent="0.2">
      <c r="D238"/>
    </row>
    <row r="239" spans="4:4" x14ac:dyDescent="0.2">
      <c r="D239"/>
    </row>
    <row r="240" spans="4:4" x14ac:dyDescent="0.2">
      <c r="D240"/>
    </row>
    <row r="241" spans="4:4" x14ac:dyDescent="0.2">
      <c r="D241"/>
    </row>
    <row r="242" spans="4:4" x14ac:dyDescent="0.2">
      <c r="D242"/>
    </row>
    <row r="243" spans="4:4" x14ac:dyDescent="0.2">
      <c r="D243"/>
    </row>
    <row r="244" spans="4:4" x14ac:dyDescent="0.2">
      <c r="D244"/>
    </row>
    <row r="245" spans="4:4" x14ac:dyDescent="0.2">
      <c r="D245"/>
    </row>
    <row r="246" spans="4:4" x14ac:dyDescent="0.2">
      <c r="D246"/>
    </row>
    <row r="247" spans="4:4" x14ac:dyDescent="0.2">
      <c r="D247"/>
    </row>
    <row r="248" spans="4:4" x14ac:dyDescent="0.2">
      <c r="D248"/>
    </row>
    <row r="249" spans="4:4" x14ac:dyDescent="0.2">
      <c r="D249"/>
    </row>
    <row r="250" spans="4:4" x14ac:dyDescent="0.2">
      <c r="D250"/>
    </row>
    <row r="251" spans="4:4" x14ac:dyDescent="0.2">
      <c r="D251"/>
    </row>
    <row r="252" spans="4:4" x14ac:dyDescent="0.2">
      <c r="D252"/>
    </row>
    <row r="253" spans="4:4" x14ac:dyDescent="0.2">
      <c r="D253"/>
    </row>
    <row r="254" spans="4:4" x14ac:dyDescent="0.2">
      <c r="D254"/>
    </row>
    <row r="255" spans="4:4" x14ac:dyDescent="0.2">
      <c r="D255"/>
    </row>
    <row r="256" spans="4:4" x14ac:dyDescent="0.2">
      <c r="D256"/>
    </row>
    <row r="257" spans="4:4" x14ac:dyDescent="0.2">
      <c r="D257"/>
    </row>
    <row r="258" spans="4:4" x14ac:dyDescent="0.2">
      <c r="D258"/>
    </row>
    <row r="259" spans="4:4" x14ac:dyDescent="0.2">
      <c r="D259"/>
    </row>
    <row r="260" spans="4:4" x14ac:dyDescent="0.2">
      <c r="D260"/>
    </row>
    <row r="261" spans="4:4" x14ac:dyDescent="0.2">
      <c r="D261"/>
    </row>
    <row r="262" spans="4:4" x14ac:dyDescent="0.2">
      <c r="D262"/>
    </row>
    <row r="263" spans="4:4" x14ac:dyDescent="0.2">
      <c r="D263"/>
    </row>
    <row r="264" spans="4:4" x14ac:dyDescent="0.2">
      <c r="D264"/>
    </row>
    <row r="265" spans="4:4" x14ac:dyDescent="0.2">
      <c r="D265"/>
    </row>
    <row r="266" spans="4:4" x14ac:dyDescent="0.2">
      <c r="D266"/>
    </row>
    <row r="267" spans="4:4" x14ac:dyDescent="0.2">
      <c r="D267"/>
    </row>
    <row r="268" spans="4:4" x14ac:dyDescent="0.2">
      <c r="D268"/>
    </row>
    <row r="269" spans="4:4" x14ac:dyDescent="0.2">
      <c r="D269"/>
    </row>
    <row r="270" spans="4:4" x14ac:dyDescent="0.2">
      <c r="D270"/>
    </row>
    <row r="271" spans="4:4" x14ac:dyDescent="0.2">
      <c r="D271"/>
    </row>
    <row r="272" spans="4:4" x14ac:dyDescent="0.2">
      <c r="D272"/>
    </row>
    <row r="273" spans="4:4" x14ac:dyDescent="0.2">
      <c r="D273"/>
    </row>
    <row r="274" spans="4:4" x14ac:dyDescent="0.2">
      <c r="D274"/>
    </row>
    <row r="275" spans="4:4" x14ac:dyDescent="0.2">
      <c r="D275"/>
    </row>
    <row r="276" spans="4:4" x14ac:dyDescent="0.2">
      <c r="D276"/>
    </row>
    <row r="277" spans="4:4" x14ac:dyDescent="0.2">
      <c r="D277"/>
    </row>
    <row r="278" spans="4:4" x14ac:dyDescent="0.2">
      <c r="D278"/>
    </row>
    <row r="279" spans="4:4" x14ac:dyDescent="0.2">
      <c r="D279"/>
    </row>
    <row r="280" spans="4:4" x14ac:dyDescent="0.2">
      <c r="D280"/>
    </row>
    <row r="281" spans="4:4" x14ac:dyDescent="0.2">
      <c r="D281"/>
    </row>
    <row r="282" spans="4:4" x14ac:dyDescent="0.2">
      <c r="D282"/>
    </row>
    <row r="283" spans="4:4" x14ac:dyDescent="0.2">
      <c r="D283"/>
    </row>
    <row r="284" spans="4:4" x14ac:dyDescent="0.2">
      <c r="D284"/>
    </row>
    <row r="285" spans="4:4" x14ac:dyDescent="0.2">
      <c r="D285"/>
    </row>
    <row r="286" spans="4:4" x14ac:dyDescent="0.2">
      <c r="D286"/>
    </row>
    <row r="287" spans="4:4" x14ac:dyDescent="0.2">
      <c r="D287"/>
    </row>
    <row r="288" spans="4:4" x14ac:dyDescent="0.2">
      <c r="D288"/>
    </row>
    <row r="289" spans="4:4" x14ac:dyDescent="0.2">
      <c r="D289"/>
    </row>
    <row r="290" spans="4:4" x14ac:dyDescent="0.2">
      <c r="D290"/>
    </row>
    <row r="291" spans="4:4" x14ac:dyDescent="0.2">
      <c r="D291"/>
    </row>
    <row r="292" spans="4:4" x14ac:dyDescent="0.2">
      <c r="D292"/>
    </row>
    <row r="293" spans="4:4" x14ac:dyDescent="0.2">
      <c r="D293"/>
    </row>
    <row r="294" spans="4:4" x14ac:dyDescent="0.2">
      <c r="D294"/>
    </row>
    <row r="295" spans="4:4" x14ac:dyDescent="0.2">
      <c r="D295"/>
    </row>
    <row r="296" spans="4:4" x14ac:dyDescent="0.2">
      <c r="D296"/>
    </row>
    <row r="297" spans="4:4" x14ac:dyDescent="0.2">
      <c r="D297"/>
    </row>
    <row r="298" spans="4:4" x14ac:dyDescent="0.2">
      <c r="D298"/>
    </row>
    <row r="299" spans="4:4" x14ac:dyDescent="0.2">
      <c r="D299"/>
    </row>
    <row r="300" spans="4:4" x14ac:dyDescent="0.2">
      <c r="D300"/>
    </row>
    <row r="301" spans="4:4" x14ac:dyDescent="0.2">
      <c r="D301"/>
    </row>
    <row r="302" spans="4:4" x14ac:dyDescent="0.2">
      <c r="D302"/>
    </row>
    <row r="303" spans="4:4" x14ac:dyDescent="0.2">
      <c r="D303"/>
    </row>
    <row r="304" spans="4:4" x14ac:dyDescent="0.2">
      <c r="D304"/>
    </row>
    <row r="305" spans="4:4" x14ac:dyDescent="0.2">
      <c r="D305"/>
    </row>
    <row r="306" spans="4:4" x14ac:dyDescent="0.2">
      <c r="D306"/>
    </row>
    <row r="307" spans="4:4" x14ac:dyDescent="0.2">
      <c r="D307"/>
    </row>
    <row r="308" spans="4:4" x14ac:dyDescent="0.2">
      <c r="D308"/>
    </row>
    <row r="309" spans="4:4" x14ac:dyDescent="0.2">
      <c r="D309"/>
    </row>
    <row r="310" spans="4:4" x14ac:dyDescent="0.2">
      <c r="D310"/>
    </row>
    <row r="311" spans="4:4" x14ac:dyDescent="0.2">
      <c r="D311"/>
    </row>
    <row r="312" spans="4:4" x14ac:dyDescent="0.2">
      <c r="D312"/>
    </row>
    <row r="313" spans="4:4" x14ac:dyDescent="0.2">
      <c r="D313"/>
    </row>
    <row r="314" spans="4:4" x14ac:dyDescent="0.2">
      <c r="D314"/>
    </row>
    <row r="315" spans="4:4" x14ac:dyDescent="0.2">
      <c r="D315"/>
    </row>
    <row r="316" spans="4:4" x14ac:dyDescent="0.2">
      <c r="D316"/>
    </row>
    <row r="317" spans="4:4" x14ac:dyDescent="0.2">
      <c r="D317"/>
    </row>
    <row r="318" spans="4:4" x14ac:dyDescent="0.2">
      <c r="D318"/>
    </row>
    <row r="319" spans="4:4" x14ac:dyDescent="0.2">
      <c r="D319"/>
    </row>
    <row r="320" spans="4:4" x14ac:dyDescent="0.2">
      <c r="D320"/>
    </row>
    <row r="321" spans="4:4" x14ac:dyDescent="0.2">
      <c r="D321"/>
    </row>
    <row r="322" spans="4:4" x14ac:dyDescent="0.2">
      <c r="D322"/>
    </row>
    <row r="323" spans="4:4" x14ac:dyDescent="0.2">
      <c r="D323"/>
    </row>
    <row r="324" spans="4:4" x14ac:dyDescent="0.2">
      <c r="D324"/>
    </row>
    <row r="325" spans="4:4" x14ac:dyDescent="0.2">
      <c r="D325"/>
    </row>
    <row r="326" spans="4:4" x14ac:dyDescent="0.2">
      <c r="D326"/>
    </row>
    <row r="327" spans="4:4" x14ac:dyDescent="0.2">
      <c r="D327"/>
    </row>
    <row r="328" spans="4:4" x14ac:dyDescent="0.2">
      <c r="D328"/>
    </row>
    <row r="329" spans="4:4" x14ac:dyDescent="0.2">
      <c r="D329"/>
    </row>
    <row r="330" spans="4:4" x14ac:dyDescent="0.2">
      <c r="D330"/>
    </row>
    <row r="331" spans="4:4" x14ac:dyDescent="0.2">
      <c r="D331"/>
    </row>
    <row r="332" spans="4:4" x14ac:dyDescent="0.2">
      <c r="D332"/>
    </row>
    <row r="333" spans="4:4" x14ac:dyDescent="0.2">
      <c r="D333"/>
    </row>
    <row r="334" spans="4:4" x14ac:dyDescent="0.2">
      <c r="D334"/>
    </row>
    <row r="335" spans="4:4" x14ac:dyDescent="0.2">
      <c r="D335"/>
    </row>
    <row r="336" spans="4:4" x14ac:dyDescent="0.2">
      <c r="D336"/>
    </row>
    <row r="337" spans="4:4" x14ac:dyDescent="0.2">
      <c r="D337"/>
    </row>
    <row r="338" spans="4:4" x14ac:dyDescent="0.2">
      <c r="D338"/>
    </row>
    <row r="339" spans="4:4" x14ac:dyDescent="0.2">
      <c r="D339"/>
    </row>
    <row r="340" spans="4:4" x14ac:dyDescent="0.2">
      <c r="D340"/>
    </row>
    <row r="341" spans="4:4" x14ac:dyDescent="0.2">
      <c r="D341"/>
    </row>
    <row r="342" spans="4:4" x14ac:dyDescent="0.2">
      <c r="D342"/>
    </row>
    <row r="343" spans="4:4" x14ac:dyDescent="0.2">
      <c r="D343"/>
    </row>
    <row r="344" spans="4:4" x14ac:dyDescent="0.2">
      <c r="D344"/>
    </row>
    <row r="345" spans="4:4" x14ac:dyDescent="0.2">
      <c r="D345"/>
    </row>
    <row r="346" spans="4:4" x14ac:dyDescent="0.2">
      <c r="D346"/>
    </row>
    <row r="347" spans="4:4" x14ac:dyDescent="0.2">
      <c r="D347"/>
    </row>
    <row r="348" spans="4:4" x14ac:dyDescent="0.2">
      <c r="D348"/>
    </row>
    <row r="349" spans="4:4" x14ac:dyDescent="0.2">
      <c r="D349"/>
    </row>
    <row r="350" spans="4:4" x14ac:dyDescent="0.2">
      <c r="D350"/>
    </row>
    <row r="351" spans="4:4" x14ac:dyDescent="0.2">
      <c r="D351"/>
    </row>
    <row r="352" spans="4:4" x14ac:dyDescent="0.2">
      <c r="D352"/>
    </row>
    <row r="353" spans="4:4" x14ac:dyDescent="0.2">
      <c r="D353"/>
    </row>
    <row r="354" spans="4:4" x14ac:dyDescent="0.2">
      <c r="D354"/>
    </row>
    <row r="355" spans="4:4" x14ac:dyDescent="0.2">
      <c r="D355"/>
    </row>
    <row r="356" spans="4:4" x14ac:dyDescent="0.2">
      <c r="D356"/>
    </row>
    <row r="357" spans="4:4" x14ac:dyDescent="0.2">
      <c r="D357"/>
    </row>
    <row r="358" spans="4:4" x14ac:dyDescent="0.2">
      <c r="D358"/>
    </row>
    <row r="359" spans="4:4" x14ac:dyDescent="0.2">
      <c r="D359"/>
    </row>
    <row r="360" spans="4:4" x14ac:dyDescent="0.2">
      <c r="D360"/>
    </row>
    <row r="361" spans="4:4" x14ac:dyDescent="0.2">
      <c r="D361"/>
    </row>
    <row r="362" spans="4:4" x14ac:dyDescent="0.2">
      <c r="D362"/>
    </row>
    <row r="363" spans="4:4" x14ac:dyDescent="0.2">
      <c r="D363"/>
    </row>
    <row r="364" spans="4:4" x14ac:dyDescent="0.2">
      <c r="D364"/>
    </row>
    <row r="365" spans="4:4" x14ac:dyDescent="0.2">
      <c r="D365"/>
    </row>
    <row r="366" spans="4:4" x14ac:dyDescent="0.2">
      <c r="D366"/>
    </row>
    <row r="367" spans="4:4" x14ac:dyDescent="0.2">
      <c r="D367"/>
    </row>
    <row r="368" spans="4:4" x14ac:dyDescent="0.2">
      <c r="D368"/>
    </row>
    <row r="369" spans="4:4" x14ac:dyDescent="0.2">
      <c r="D369"/>
    </row>
    <row r="370" spans="4:4" x14ac:dyDescent="0.2">
      <c r="D370"/>
    </row>
    <row r="371" spans="4:4" x14ac:dyDescent="0.2">
      <c r="D371"/>
    </row>
    <row r="372" spans="4:4" x14ac:dyDescent="0.2">
      <c r="D372"/>
    </row>
    <row r="373" spans="4:4" x14ac:dyDescent="0.2">
      <c r="D373"/>
    </row>
    <row r="374" spans="4:4" x14ac:dyDescent="0.2">
      <c r="D374"/>
    </row>
    <row r="375" spans="4:4" x14ac:dyDescent="0.2">
      <c r="D375"/>
    </row>
    <row r="376" spans="4:4" x14ac:dyDescent="0.2">
      <c r="D376"/>
    </row>
    <row r="377" spans="4:4" x14ac:dyDescent="0.2">
      <c r="D377"/>
    </row>
    <row r="378" spans="4:4" x14ac:dyDescent="0.2">
      <c r="D378"/>
    </row>
    <row r="379" spans="4:4" x14ac:dyDescent="0.2">
      <c r="D379"/>
    </row>
    <row r="380" spans="4:4" x14ac:dyDescent="0.2">
      <c r="D380"/>
    </row>
    <row r="381" spans="4:4" x14ac:dyDescent="0.2">
      <c r="D381"/>
    </row>
    <row r="382" spans="4:4" x14ac:dyDescent="0.2">
      <c r="D382"/>
    </row>
    <row r="383" spans="4:4" x14ac:dyDescent="0.2">
      <c r="D383"/>
    </row>
    <row r="384" spans="4:4" x14ac:dyDescent="0.2">
      <c r="D384"/>
    </row>
    <row r="385" spans="4:4" x14ac:dyDescent="0.2">
      <c r="D385"/>
    </row>
    <row r="386" spans="4:4" x14ac:dyDescent="0.2">
      <c r="D386"/>
    </row>
    <row r="387" spans="4:4" x14ac:dyDescent="0.2">
      <c r="D387"/>
    </row>
    <row r="388" spans="4:4" x14ac:dyDescent="0.2">
      <c r="D388"/>
    </row>
    <row r="389" spans="4:4" x14ac:dyDescent="0.2">
      <c r="D389"/>
    </row>
    <row r="390" spans="4:4" x14ac:dyDescent="0.2">
      <c r="D390"/>
    </row>
    <row r="391" spans="4:4" x14ac:dyDescent="0.2">
      <c r="D391"/>
    </row>
    <row r="392" spans="4:4" x14ac:dyDescent="0.2">
      <c r="D392"/>
    </row>
    <row r="393" spans="4:4" x14ac:dyDescent="0.2">
      <c r="D393"/>
    </row>
    <row r="394" spans="4:4" x14ac:dyDescent="0.2">
      <c r="D394"/>
    </row>
    <row r="395" spans="4:4" x14ac:dyDescent="0.2">
      <c r="D395"/>
    </row>
    <row r="396" spans="4:4" x14ac:dyDescent="0.2">
      <c r="D396"/>
    </row>
    <row r="397" spans="4:4" x14ac:dyDescent="0.2">
      <c r="D397"/>
    </row>
    <row r="398" spans="4:4" x14ac:dyDescent="0.2">
      <c r="D398"/>
    </row>
    <row r="399" spans="4:4" x14ac:dyDescent="0.2">
      <c r="D399"/>
    </row>
    <row r="400" spans="4:4" x14ac:dyDescent="0.2">
      <c r="D400"/>
    </row>
    <row r="401" spans="4:4" x14ac:dyDescent="0.2">
      <c r="D401"/>
    </row>
    <row r="402" spans="4:4" x14ac:dyDescent="0.2">
      <c r="D402"/>
    </row>
    <row r="403" spans="4:4" x14ac:dyDescent="0.2">
      <c r="D403"/>
    </row>
    <row r="404" spans="4:4" x14ac:dyDescent="0.2">
      <c r="D404"/>
    </row>
    <row r="405" spans="4:4" x14ac:dyDescent="0.2">
      <c r="D405"/>
    </row>
    <row r="406" spans="4:4" x14ac:dyDescent="0.2">
      <c r="D406"/>
    </row>
    <row r="407" spans="4:4" x14ac:dyDescent="0.2">
      <c r="D407"/>
    </row>
    <row r="408" spans="4:4" x14ac:dyDescent="0.2">
      <c r="D408"/>
    </row>
    <row r="409" spans="4:4" x14ac:dyDescent="0.2">
      <c r="D409"/>
    </row>
    <row r="410" spans="4:4" x14ac:dyDescent="0.2">
      <c r="D410"/>
    </row>
    <row r="411" spans="4:4" x14ac:dyDescent="0.2">
      <c r="D411"/>
    </row>
    <row r="412" spans="4:4" x14ac:dyDescent="0.2">
      <c r="D412"/>
    </row>
    <row r="413" spans="4:4" x14ac:dyDescent="0.2">
      <c r="D413"/>
    </row>
    <row r="414" spans="4:4" x14ac:dyDescent="0.2">
      <c r="D414"/>
    </row>
    <row r="415" spans="4:4" x14ac:dyDescent="0.2">
      <c r="D415"/>
    </row>
  </sheetData>
  <dataConsolidate/>
  <mergeCells count="1">
    <mergeCell ref="A1:E1"/>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E18"/>
  <sheetViews>
    <sheetView workbookViewId="0">
      <selection activeCell="B11" sqref="B11"/>
    </sheetView>
  </sheetViews>
  <sheetFormatPr defaultRowHeight="14.25" x14ac:dyDescent="0.2"/>
  <cols>
    <col min="1" max="1" width="13.125" bestFit="1" customWidth="1"/>
    <col min="2" max="2" width="14.375" bestFit="1" customWidth="1"/>
    <col min="3" max="3" width="14.125" customWidth="1"/>
    <col min="4" max="4" width="16.75" customWidth="1"/>
    <col min="5" max="5" width="14.125" customWidth="1"/>
  </cols>
  <sheetData>
    <row r="1" spans="1:5" ht="46.5" customHeight="1" x14ac:dyDescent="0.2">
      <c r="A1" s="23" t="s">
        <v>41</v>
      </c>
      <c r="B1" s="23"/>
      <c r="C1" s="23"/>
      <c r="D1" s="23"/>
      <c r="E1" s="11"/>
    </row>
    <row r="2" spans="1:5" ht="17.25" customHeight="1" x14ac:dyDescent="0.2"/>
    <row r="3" spans="1:5" x14ac:dyDescent="0.2">
      <c r="A3" s="14" t="s">
        <v>38</v>
      </c>
      <c r="B3" s="22" t="s">
        <v>39</v>
      </c>
    </row>
    <row r="4" spans="1:5" x14ac:dyDescent="0.2">
      <c r="A4" s="19" t="s">
        <v>1589</v>
      </c>
      <c r="B4" s="10">
        <v>1267102.5899999999</v>
      </c>
    </row>
    <row r="5" spans="1:5" x14ac:dyDescent="0.2">
      <c r="A5" s="19" t="s">
        <v>1592</v>
      </c>
      <c r="B5" s="10">
        <v>226020.66999999981</v>
      </c>
    </row>
    <row r="6" spans="1:5" x14ac:dyDescent="0.2">
      <c r="A6" s="19" t="s">
        <v>1593</v>
      </c>
      <c r="B6" s="10">
        <v>1172111.3299999996</v>
      </c>
    </row>
    <row r="7" spans="1:5" x14ac:dyDescent="0.2">
      <c r="A7" s="35" t="s">
        <v>1595</v>
      </c>
      <c r="B7" s="34">
        <v>1.1641532182693481E-9</v>
      </c>
    </row>
    <row r="8" spans="1:5" x14ac:dyDescent="0.2">
      <c r="A8" s="19" t="s">
        <v>1594</v>
      </c>
      <c r="B8" s="10">
        <v>4409.3600000001024</v>
      </c>
      <c r="D8" s="26"/>
    </row>
    <row r="9" spans="1:5" ht="15" x14ac:dyDescent="0.25">
      <c r="A9" s="19" t="s">
        <v>1596</v>
      </c>
      <c r="B9" s="10">
        <v>6968.1999999999971</v>
      </c>
      <c r="D9" s="24"/>
    </row>
    <row r="10" spans="1:5" x14ac:dyDescent="0.2">
      <c r="A10" s="19" t="s">
        <v>1598</v>
      </c>
      <c r="B10" s="10">
        <v>21257.260000000002</v>
      </c>
      <c r="D10" s="25"/>
    </row>
    <row r="11" spans="1:5" x14ac:dyDescent="0.2">
      <c r="A11" s="19" t="s">
        <v>1590</v>
      </c>
      <c r="B11" s="10">
        <v>41734.069999999949</v>
      </c>
      <c r="D11" s="26"/>
    </row>
    <row r="12" spans="1:5" x14ac:dyDescent="0.2">
      <c r="A12" s="19" t="s">
        <v>1591</v>
      </c>
      <c r="B12" s="10">
        <v>0</v>
      </c>
    </row>
    <row r="13" spans="1:5" ht="15" x14ac:dyDescent="0.25">
      <c r="A13" s="19" t="s">
        <v>1597</v>
      </c>
      <c r="B13" s="10">
        <v>16211.749999999993</v>
      </c>
      <c r="D13" s="21"/>
    </row>
    <row r="14" spans="1:5" x14ac:dyDescent="0.2">
      <c r="A14" s="19" t="s">
        <v>44</v>
      </c>
      <c r="B14" s="10">
        <v>2755815.2299999977</v>
      </c>
      <c r="D14" s="10"/>
      <c r="E14" s="26"/>
    </row>
    <row r="15" spans="1:5" x14ac:dyDescent="0.2">
      <c r="E15" s="27"/>
    </row>
    <row r="16" spans="1:5" ht="15" x14ac:dyDescent="0.25">
      <c r="E16" s="21"/>
    </row>
    <row r="17" spans="4:5" ht="15" x14ac:dyDescent="0.25">
      <c r="D17" s="24"/>
      <c r="E17" s="25"/>
    </row>
    <row r="18" spans="4:5" x14ac:dyDescent="0.2">
      <c r="D18" s="25"/>
    </row>
  </sheetData>
  <pageMargins left="0.51181102362204722" right="0.51181102362204722" top="0.78740157480314965" bottom="0.78740157480314965" header="0.31496062992125984" footer="0.31496062992125984"/>
  <pageSetup paperSize="9" scale="115"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2"/>
  <sheetViews>
    <sheetView workbookViewId="0">
      <selection activeCell="D25" sqref="D25"/>
    </sheetView>
  </sheetViews>
  <sheetFormatPr defaultRowHeight="14.25" x14ac:dyDescent="0.2"/>
  <cols>
    <col min="1" max="1" width="42.375" bestFit="1" customWidth="1"/>
    <col min="2" max="3" width="11.375" bestFit="1" customWidth="1"/>
    <col min="4" max="4" width="10.625" customWidth="1"/>
    <col min="5" max="5" width="11.375" bestFit="1" customWidth="1"/>
  </cols>
  <sheetData>
    <row r="1" spans="1:5" ht="23.25" x14ac:dyDescent="0.2">
      <c r="A1" s="36" t="s">
        <v>37</v>
      </c>
      <c r="B1" s="36"/>
      <c r="C1" s="36"/>
      <c r="D1" s="36"/>
      <c r="E1" s="36"/>
    </row>
    <row r="3" spans="1:5" x14ac:dyDescent="0.2">
      <c r="B3" s="14" t="s">
        <v>22</v>
      </c>
    </row>
    <row r="4" spans="1:5" x14ac:dyDescent="0.2">
      <c r="A4" s="14" t="s">
        <v>36</v>
      </c>
      <c r="B4" s="12" t="s">
        <v>34</v>
      </c>
      <c r="C4" s="12" t="s">
        <v>35</v>
      </c>
      <c r="D4" s="12" t="s">
        <v>28</v>
      </c>
      <c r="E4" s="22" t="s">
        <v>46</v>
      </c>
    </row>
    <row r="5" spans="1:5" x14ac:dyDescent="0.2">
      <c r="A5" s="19" t="s">
        <v>1324</v>
      </c>
      <c r="B5" s="17">
        <v>16677.599999999999</v>
      </c>
      <c r="C5" s="17">
        <v>0</v>
      </c>
      <c r="D5" s="17">
        <v>0</v>
      </c>
      <c r="E5" s="17">
        <v>16677.599999999999</v>
      </c>
    </row>
    <row r="6" spans="1:5" x14ac:dyDescent="0.2">
      <c r="A6" s="19" t="s">
        <v>1342</v>
      </c>
      <c r="B6" s="17">
        <v>857.83</v>
      </c>
      <c r="C6" s="17">
        <v>0</v>
      </c>
      <c r="D6" s="17">
        <v>0</v>
      </c>
      <c r="E6" s="17">
        <v>857.83</v>
      </c>
    </row>
    <row r="7" spans="1:5" x14ac:dyDescent="0.2">
      <c r="A7" s="19" t="s">
        <v>167</v>
      </c>
      <c r="B7" s="17">
        <v>102190.07</v>
      </c>
      <c r="C7" s="17">
        <v>61199</v>
      </c>
      <c r="D7" s="17">
        <v>0</v>
      </c>
      <c r="E7" s="17">
        <v>40991.070000000007</v>
      </c>
    </row>
    <row r="8" spans="1:5" x14ac:dyDescent="0.2">
      <c r="A8" s="19" t="s">
        <v>197</v>
      </c>
      <c r="B8" s="17">
        <v>46806.2</v>
      </c>
      <c r="C8" s="17">
        <v>7972.71</v>
      </c>
      <c r="D8" s="17">
        <v>0</v>
      </c>
      <c r="E8" s="17">
        <v>38833.49</v>
      </c>
    </row>
    <row r="9" spans="1:5" x14ac:dyDescent="0.2">
      <c r="A9" s="19" t="s">
        <v>1364</v>
      </c>
      <c r="B9" s="17">
        <v>8836.94</v>
      </c>
      <c r="C9" s="17">
        <v>0</v>
      </c>
      <c r="D9" s="17">
        <v>0</v>
      </c>
      <c r="E9" s="17">
        <v>8836.94</v>
      </c>
    </row>
    <row r="10" spans="1:5" x14ac:dyDescent="0.2">
      <c r="A10" s="19" t="s">
        <v>1464</v>
      </c>
      <c r="B10" s="17">
        <v>676.8</v>
      </c>
      <c r="C10" s="17">
        <v>0</v>
      </c>
      <c r="D10" s="17">
        <v>0</v>
      </c>
      <c r="E10" s="17">
        <v>676.8</v>
      </c>
    </row>
    <row r="11" spans="1:5" x14ac:dyDescent="0.2">
      <c r="A11" s="19" t="s">
        <v>1380</v>
      </c>
      <c r="B11" s="17">
        <v>715.14</v>
      </c>
      <c r="C11" s="17">
        <v>0</v>
      </c>
      <c r="D11" s="17">
        <v>0</v>
      </c>
      <c r="E11" s="17">
        <v>715.14</v>
      </c>
    </row>
    <row r="12" spans="1:5" x14ac:dyDescent="0.2">
      <c r="A12" s="19" t="s">
        <v>1124</v>
      </c>
      <c r="B12" s="17">
        <v>7991.48</v>
      </c>
      <c r="C12" s="17">
        <v>7991.48</v>
      </c>
      <c r="D12" s="17">
        <v>0</v>
      </c>
      <c r="E12" s="17">
        <v>0</v>
      </c>
    </row>
    <row r="13" spans="1:5" x14ac:dyDescent="0.2">
      <c r="A13" s="19" t="s">
        <v>969</v>
      </c>
      <c r="B13" s="17">
        <v>96895.360000000001</v>
      </c>
      <c r="C13" s="17">
        <v>2919.98</v>
      </c>
      <c r="D13" s="17">
        <v>0</v>
      </c>
      <c r="E13" s="17">
        <v>93975.38</v>
      </c>
    </row>
    <row r="14" spans="1:5" x14ac:dyDescent="0.2">
      <c r="A14" s="19" t="s">
        <v>703</v>
      </c>
      <c r="B14" s="17">
        <v>263024.89</v>
      </c>
      <c r="C14" s="17">
        <v>258615.53</v>
      </c>
      <c r="D14" s="17">
        <v>0</v>
      </c>
      <c r="E14" s="17">
        <v>4409.3600000000151</v>
      </c>
    </row>
    <row r="15" spans="1:5" x14ac:dyDescent="0.2">
      <c r="A15" s="19" t="s">
        <v>739</v>
      </c>
      <c r="B15" s="17">
        <v>12407.91</v>
      </c>
      <c r="C15" s="17">
        <v>12407.91</v>
      </c>
      <c r="D15" s="17">
        <v>0</v>
      </c>
      <c r="E15" s="17">
        <v>0</v>
      </c>
    </row>
    <row r="16" spans="1:5" x14ac:dyDescent="0.2">
      <c r="A16" s="19" t="s">
        <v>743</v>
      </c>
      <c r="B16" s="17">
        <v>15105.29</v>
      </c>
      <c r="C16" s="17">
        <v>15105.29</v>
      </c>
      <c r="D16" s="17">
        <v>0</v>
      </c>
      <c r="E16" s="17">
        <v>0</v>
      </c>
    </row>
    <row r="17" spans="1:5" x14ac:dyDescent="0.2">
      <c r="A17" s="19" t="s">
        <v>746</v>
      </c>
      <c r="B17" s="17">
        <v>9452.9599999999991</v>
      </c>
      <c r="C17" s="17">
        <v>9452.9600000000009</v>
      </c>
      <c r="D17" s="17">
        <v>0</v>
      </c>
      <c r="E17" s="17">
        <v>-1.8189894035458565E-12</v>
      </c>
    </row>
    <row r="18" spans="1:5" x14ac:dyDescent="0.2">
      <c r="A18" s="19" t="s">
        <v>762</v>
      </c>
      <c r="B18" s="17">
        <v>8631.59</v>
      </c>
      <c r="C18" s="17">
        <v>8631.59</v>
      </c>
      <c r="D18" s="17">
        <v>0</v>
      </c>
      <c r="E18" s="17">
        <v>0</v>
      </c>
    </row>
    <row r="19" spans="1:5" x14ac:dyDescent="0.2">
      <c r="A19" s="19" t="s">
        <v>741</v>
      </c>
      <c r="B19" s="17">
        <v>11150</v>
      </c>
      <c r="C19" s="17">
        <v>11150</v>
      </c>
      <c r="D19" s="17">
        <v>0</v>
      </c>
      <c r="E19" s="17">
        <v>0</v>
      </c>
    </row>
    <row r="20" spans="1:5" x14ac:dyDescent="0.2">
      <c r="A20" s="19" t="s">
        <v>742</v>
      </c>
      <c r="B20" s="17">
        <v>10789.49</v>
      </c>
      <c r="C20" s="17">
        <v>10789.49</v>
      </c>
      <c r="D20" s="17">
        <v>0</v>
      </c>
      <c r="E20" s="17">
        <v>0</v>
      </c>
    </row>
    <row r="21" spans="1:5" x14ac:dyDescent="0.2">
      <c r="A21" s="19" t="s">
        <v>1290</v>
      </c>
      <c r="B21" s="17">
        <v>2568.6</v>
      </c>
      <c r="C21" s="17">
        <v>62.97</v>
      </c>
      <c r="D21" s="17">
        <v>0</v>
      </c>
      <c r="E21" s="17">
        <v>2505.63</v>
      </c>
    </row>
    <row r="22" spans="1:5" x14ac:dyDescent="0.2">
      <c r="A22" s="19" t="s">
        <v>1195</v>
      </c>
      <c r="B22" s="17">
        <v>227.64</v>
      </c>
      <c r="C22" s="17">
        <v>156.9</v>
      </c>
      <c r="D22" s="17">
        <v>0</v>
      </c>
      <c r="E22" s="17">
        <v>70.739999999999981</v>
      </c>
    </row>
    <row r="23" spans="1:5" x14ac:dyDescent="0.2">
      <c r="A23" s="19" t="s">
        <v>64</v>
      </c>
      <c r="B23" s="17">
        <v>126661.17999999998</v>
      </c>
      <c r="C23" s="17">
        <v>6536.4199999999992</v>
      </c>
      <c r="D23" s="17">
        <v>0</v>
      </c>
      <c r="E23" s="17">
        <v>120124.75999999998</v>
      </c>
    </row>
    <row r="24" spans="1:5" x14ac:dyDescent="0.2">
      <c r="A24" s="19" t="s">
        <v>215</v>
      </c>
      <c r="B24" s="17">
        <v>18128.07</v>
      </c>
      <c r="C24" s="17">
        <v>18128.07</v>
      </c>
      <c r="D24" s="17">
        <v>0</v>
      </c>
      <c r="E24" s="17">
        <v>0</v>
      </c>
    </row>
    <row r="25" spans="1:5" x14ac:dyDescent="0.2">
      <c r="A25" s="19" t="s">
        <v>255</v>
      </c>
      <c r="B25" s="17">
        <v>429277.8</v>
      </c>
      <c r="C25" s="17">
        <v>60497.899999999994</v>
      </c>
      <c r="D25" s="17">
        <v>0</v>
      </c>
      <c r="E25" s="17">
        <v>368779.9</v>
      </c>
    </row>
    <row r="26" spans="1:5" x14ac:dyDescent="0.2">
      <c r="A26" s="19" t="s">
        <v>1158</v>
      </c>
      <c r="B26" s="17">
        <v>159116.91</v>
      </c>
      <c r="C26" s="17">
        <v>4940</v>
      </c>
      <c r="D26" s="17">
        <v>0</v>
      </c>
      <c r="E26" s="17">
        <v>154176.91</v>
      </c>
    </row>
    <row r="27" spans="1:5" x14ac:dyDescent="0.2">
      <c r="A27" s="19" t="s">
        <v>1193</v>
      </c>
      <c r="B27" s="17">
        <v>2568.6</v>
      </c>
      <c r="C27" s="17">
        <v>2568.6</v>
      </c>
      <c r="D27" s="17">
        <v>0</v>
      </c>
      <c r="E27" s="17">
        <v>0</v>
      </c>
    </row>
    <row r="28" spans="1:5" x14ac:dyDescent="0.2">
      <c r="A28" s="19" t="s">
        <v>1198</v>
      </c>
      <c r="B28" s="17">
        <v>6000</v>
      </c>
      <c r="C28" s="17">
        <v>6000</v>
      </c>
      <c r="D28" s="17">
        <v>0</v>
      </c>
      <c r="E28" s="17">
        <v>0</v>
      </c>
    </row>
    <row r="29" spans="1:5" x14ac:dyDescent="0.2">
      <c r="A29" s="19" t="s">
        <v>1220</v>
      </c>
      <c r="B29" s="17">
        <v>595.51</v>
      </c>
      <c r="C29" s="17">
        <v>595.51</v>
      </c>
      <c r="D29" s="17">
        <v>0</v>
      </c>
      <c r="E29" s="17">
        <v>0</v>
      </c>
    </row>
    <row r="30" spans="1:5" x14ac:dyDescent="0.2">
      <c r="A30" s="19" t="s">
        <v>1223</v>
      </c>
      <c r="B30" s="17">
        <v>634.88</v>
      </c>
      <c r="C30" s="17">
        <v>385</v>
      </c>
      <c r="D30" s="17">
        <v>0</v>
      </c>
      <c r="E30" s="17">
        <v>249.88</v>
      </c>
    </row>
    <row r="31" spans="1:5" x14ac:dyDescent="0.2">
      <c r="A31" s="19" t="s">
        <v>1226</v>
      </c>
      <c r="B31" s="17">
        <v>21200</v>
      </c>
      <c r="C31" s="17">
        <v>21200</v>
      </c>
      <c r="D31" s="17">
        <v>0</v>
      </c>
      <c r="E31" s="17">
        <v>0</v>
      </c>
    </row>
    <row r="32" spans="1:5" x14ac:dyDescent="0.2">
      <c r="A32" s="19" t="s">
        <v>1228</v>
      </c>
      <c r="B32" s="17">
        <v>1572.46</v>
      </c>
      <c r="C32" s="17">
        <v>1572.46</v>
      </c>
      <c r="D32" s="17">
        <v>0</v>
      </c>
      <c r="E32" s="17">
        <v>0</v>
      </c>
    </row>
    <row r="33" spans="1:5" x14ac:dyDescent="0.2">
      <c r="A33" s="19" t="s">
        <v>1235</v>
      </c>
      <c r="B33" s="17">
        <v>393009.52999999997</v>
      </c>
      <c r="C33" s="17">
        <v>393009.53</v>
      </c>
      <c r="D33" s="17">
        <v>0</v>
      </c>
      <c r="E33" s="17">
        <v>-5.8207660913467407E-11</v>
      </c>
    </row>
    <row r="34" spans="1:5" x14ac:dyDescent="0.2">
      <c r="A34" s="19" t="s">
        <v>1255</v>
      </c>
      <c r="B34" s="17">
        <v>10.31</v>
      </c>
      <c r="C34" s="17">
        <v>10.31</v>
      </c>
      <c r="D34" s="17">
        <v>0</v>
      </c>
      <c r="E34" s="17">
        <v>0</v>
      </c>
    </row>
    <row r="35" spans="1:5" x14ac:dyDescent="0.2">
      <c r="A35" s="19" t="s">
        <v>1257</v>
      </c>
      <c r="B35" s="17">
        <v>423.94</v>
      </c>
      <c r="C35" s="17">
        <v>423.94</v>
      </c>
      <c r="D35" s="17">
        <v>0</v>
      </c>
      <c r="E35" s="17">
        <v>0</v>
      </c>
    </row>
    <row r="36" spans="1:5" x14ac:dyDescent="0.2">
      <c r="A36" s="19" t="s">
        <v>1258</v>
      </c>
      <c r="B36" s="17">
        <v>342883.06</v>
      </c>
      <c r="C36" s="17">
        <v>94939.139999999985</v>
      </c>
      <c r="D36" s="17">
        <v>0</v>
      </c>
      <c r="E36" s="17">
        <v>247943.92</v>
      </c>
    </row>
    <row r="37" spans="1:5" x14ac:dyDescent="0.2">
      <c r="A37" s="19" t="s">
        <v>1275</v>
      </c>
      <c r="B37" s="17">
        <v>4028.83</v>
      </c>
      <c r="C37" s="17">
        <v>4028.83</v>
      </c>
      <c r="D37" s="17">
        <v>0</v>
      </c>
      <c r="E37" s="17">
        <v>0</v>
      </c>
    </row>
    <row r="38" spans="1:5" x14ac:dyDescent="0.2">
      <c r="A38" s="19" t="s">
        <v>1277</v>
      </c>
      <c r="B38" s="17">
        <v>9000</v>
      </c>
      <c r="C38" s="17">
        <v>9149.34</v>
      </c>
      <c r="D38" s="17">
        <v>0</v>
      </c>
      <c r="E38" s="17">
        <v>-149.34000000000015</v>
      </c>
    </row>
    <row r="39" spans="1:5" x14ac:dyDescent="0.2">
      <c r="A39" s="19" t="s">
        <v>1280</v>
      </c>
      <c r="B39" s="17">
        <v>17850.66</v>
      </c>
      <c r="C39" s="17">
        <v>8850.66</v>
      </c>
      <c r="D39" s="17">
        <v>0</v>
      </c>
      <c r="E39" s="17">
        <v>9000</v>
      </c>
    </row>
    <row r="40" spans="1:5" x14ac:dyDescent="0.2">
      <c r="A40" s="19" t="s">
        <v>1355</v>
      </c>
      <c r="B40" s="17">
        <v>369.68</v>
      </c>
      <c r="C40" s="17">
        <v>0</v>
      </c>
      <c r="D40" s="17">
        <v>0</v>
      </c>
      <c r="E40" s="17">
        <v>369.68</v>
      </c>
    </row>
    <row r="41" spans="1:5" x14ac:dyDescent="0.2">
      <c r="A41" s="19" t="s">
        <v>1494</v>
      </c>
      <c r="B41" s="17">
        <v>805.42</v>
      </c>
      <c r="C41" s="17">
        <v>0</v>
      </c>
      <c r="D41" s="17">
        <v>0</v>
      </c>
      <c r="E41" s="17">
        <v>805.42</v>
      </c>
    </row>
    <row r="42" spans="1:5" x14ac:dyDescent="0.2">
      <c r="A42" s="19" t="s">
        <v>1515</v>
      </c>
      <c r="B42" s="17">
        <v>16350</v>
      </c>
      <c r="C42" s="17">
        <v>0</v>
      </c>
      <c r="D42" s="17">
        <v>0</v>
      </c>
      <c r="E42" s="17">
        <v>16350</v>
      </c>
    </row>
    <row r="43" spans="1:5" x14ac:dyDescent="0.2">
      <c r="A43" s="19" t="s">
        <v>1534</v>
      </c>
      <c r="B43" s="17">
        <v>46.63</v>
      </c>
      <c r="C43" s="17">
        <v>0</v>
      </c>
      <c r="D43" s="17">
        <v>0</v>
      </c>
      <c r="E43" s="17">
        <v>46.63</v>
      </c>
    </row>
    <row r="44" spans="1:5" x14ac:dyDescent="0.2">
      <c r="A44" s="19" t="s">
        <v>1536</v>
      </c>
      <c r="B44" s="17">
        <v>2479</v>
      </c>
      <c r="C44" s="17">
        <v>0</v>
      </c>
      <c r="D44" s="17">
        <v>0</v>
      </c>
      <c r="E44" s="17">
        <v>2479</v>
      </c>
    </row>
    <row r="45" spans="1:5" x14ac:dyDescent="0.2">
      <c r="A45" s="19" t="s">
        <v>1539</v>
      </c>
      <c r="B45" s="17">
        <v>17554.77</v>
      </c>
      <c r="C45" s="17">
        <v>0</v>
      </c>
      <c r="D45" s="17">
        <v>0</v>
      </c>
      <c r="E45" s="17">
        <v>17554.77</v>
      </c>
    </row>
    <row r="46" spans="1:5" x14ac:dyDescent="0.2">
      <c r="A46" s="19" t="s">
        <v>1540</v>
      </c>
      <c r="B46" s="17">
        <v>128.66</v>
      </c>
      <c r="C46" s="17">
        <v>0</v>
      </c>
      <c r="D46" s="17">
        <v>0</v>
      </c>
      <c r="E46" s="17">
        <v>128.66</v>
      </c>
    </row>
    <row r="47" spans="1:5" x14ac:dyDescent="0.2">
      <c r="A47" s="19" t="s">
        <v>1542</v>
      </c>
      <c r="B47" s="17">
        <v>5000</v>
      </c>
      <c r="C47" s="17">
        <v>0</v>
      </c>
      <c r="D47" s="17">
        <v>0</v>
      </c>
      <c r="E47" s="17">
        <v>5000</v>
      </c>
    </row>
    <row r="48" spans="1:5" x14ac:dyDescent="0.2">
      <c r="A48" s="19" t="s">
        <v>1544</v>
      </c>
      <c r="B48" s="17">
        <v>18128.07</v>
      </c>
      <c r="C48" s="17">
        <v>0</v>
      </c>
      <c r="D48" s="17">
        <v>0</v>
      </c>
      <c r="E48" s="17">
        <v>18128.07</v>
      </c>
    </row>
    <row r="49" spans="1:5" x14ac:dyDescent="0.2">
      <c r="A49" s="19" t="s">
        <v>1546</v>
      </c>
      <c r="B49" s="17">
        <v>409.99</v>
      </c>
      <c r="C49" s="17">
        <v>0</v>
      </c>
      <c r="D49" s="17">
        <v>0</v>
      </c>
      <c r="E49" s="17">
        <v>409.99</v>
      </c>
    </row>
    <row r="50" spans="1:5" x14ac:dyDescent="0.2">
      <c r="A50" s="19" t="s">
        <v>1567</v>
      </c>
      <c r="B50" s="17">
        <v>5000</v>
      </c>
      <c r="C50" s="17">
        <v>0</v>
      </c>
      <c r="D50" s="17">
        <v>0</v>
      </c>
      <c r="E50" s="17">
        <v>5000</v>
      </c>
    </row>
    <row r="51" spans="1:5" x14ac:dyDescent="0.2">
      <c r="A51" s="19" t="s">
        <v>1582</v>
      </c>
      <c r="B51" s="17">
        <v>1572.46</v>
      </c>
      <c r="C51" s="17">
        <v>0</v>
      </c>
      <c r="D51" s="17">
        <v>0</v>
      </c>
      <c r="E51" s="17">
        <v>1572.46</v>
      </c>
    </row>
    <row r="52" spans="1:5" x14ac:dyDescent="0.2">
      <c r="A52" s="19" t="s">
        <v>44</v>
      </c>
      <c r="B52" s="17">
        <v>2215812.21</v>
      </c>
      <c r="C52" s="17">
        <v>1039291.5199999999</v>
      </c>
      <c r="D52" s="17">
        <v>0</v>
      </c>
      <c r="E52" s="17">
        <v>1176520.6900000006</v>
      </c>
    </row>
  </sheetData>
  <mergeCells count="1">
    <mergeCell ref="A1:E1"/>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35"/>
  <sheetViews>
    <sheetView workbookViewId="0">
      <selection activeCell="E14" sqref="E14"/>
    </sheetView>
  </sheetViews>
  <sheetFormatPr defaultRowHeight="14.25" x14ac:dyDescent="0.2"/>
  <cols>
    <col min="1" max="1" width="13.125" customWidth="1"/>
    <col min="2" max="2" width="17.625" customWidth="1"/>
    <col min="4" max="4" width="13.125" bestFit="1" customWidth="1"/>
    <col min="5" max="5" width="14.375" bestFit="1" customWidth="1"/>
  </cols>
  <sheetData>
    <row r="1" spans="1:5" s="12" customFormat="1" x14ac:dyDescent="0.2"/>
    <row r="2" spans="1:5" s="12" customFormat="1" x14ac:dyDescent="0.2"/>
    <row r="4" spans="1:5" ht="23.25" x14ac:dyDescent="0.3">
      <c r="A4" s="28" t="s">
        <v>58</v>
      </c>
      <c r="D4" s="23" t="s">
        <v>59</v>
      </c>
      <c r="E4" s="23"/>
    </row>
    <row r="5" spans="1:5" x14ac:dyDescent="0.2">
      <c r="D5" s="12"/>
      <c r="E5" s="12"/>
    </row>
    <row r="6" spans="1:5" x14ac:dyDescent="0.2">
      <c r="A6" s="19" t="s">
        <v>38</v>
      </c>
      <c r="B6" s="22" t="s">
        <v>57</v>
      </c>
      <c r="D6" s="14" t="s">
        <v>38</v>
      </c>
      <c r="E6" s="22" t="s">
        <v>39</v>
      </c>
    </row>
    <row r="7" spans="1:5" x14ac:dyDescent="0.2">
      <c r="A7" s="19" t="s">
        <v>48</v>
      </c>
      <c r="B7" s="31"/>
      <c r="D7" s="19" t="s">
        <v>1589</v>
      </c>
      <c r="E7" s="10">
        <v>1267102.5899999999</v>
      </c>
    </row>
    <row r="8" spans="1:5" x14ac:dyDescent="0.2">
      <c r="A8" s="19" t="s">
        <v>49</v>
      </c>
      <c r="B8" s="20"/>
      <c r="D8" s="19" t="s">
        <v>1592</v>
      </c>
      <c r="E8" s="10">
        <v>226020.66999999981</v>
      </c>
    </row>
    <row r="9" spans="1:5" x14ac:dyDescent="0.2">
      <c r="A9" s="19" t="s">
        <v>50</v>
      </c>
      <c r="D9" s="19" t="s">
        <v>1593</v>
      </c>
      <c r="E9" s="10">
        <v>1172111.3299999996</v>
      </c>
    </row>
    <row r="10" spans="1:5" x14ac:dyDescent="0.2">
      <c r="A10" s="19" t="s">
        <v>60</v>
      </c>
      <c r="D10" s="35" t="s">
        <v>1595</v>
      </c>
      <c r="E10" s="34">
        <v>1.1641532182693481E-9</v>
      </c>
    </row>
    <row r="11" spans="1:5" x14ac:dyDescent="0.2">
      <c r="A11" s="19" t="s">
        <v>51</v>
      </c>
      <c r="D11" s="19" t="s">
        <v>1594</v>
      </c>
      <c r="E11" s="10">
        <v>4409.3600000001024</v>
      </c>
    </row>
    <row r="12" spans="1:5" x14ac:dyDescent="0.2">
      <c r="A12" s="19" t="s">
        <v>61</v>
      </c>
      <c r="D12" s="19" t="s">
        <v>1596</v>
      </c>
      <c r="E12" s="10">
        <v>6968.1999999999971</v>
      </c>
    </row>
    <row r="13" spans="1:5" x14ac:dyDescent="0.2">
      <c r="A13" s="19" t="s">
        <v>52</v>
      </c>
      <c r="D13" s="19" t="s">
        <v>1598</v>
      </c>
      <c r="E13" s="10">
        <v>21257.260000000002</v>
      </c>
    </row>
    <row r="14" spans="1:5" x14ac:dyDescent="0.2">
      <c r="A14" s="19" t="s">
        <v>53</v>
      </c>
      <c r="D14" s="19" t="s">
        <v>1590</v>
      </c>
      <c r="E14" s="10">
        <v>41734.069999999949</v>
      </c>
    </row>
    <row r="15" spans="1:5" x14ac:dyDescent="0.2">
      <c r="A15" s="19" t="s">
        <v>54</v>
      </c>
      <c r="D15" s="19" t="s">
        <v>1591</v>
      </c>
      <c r="E15" s="10">
        <v>0</v>
      </c>
    </row>
    <row r="16" spans="1:5" x14ac:dyDescent="0.2">
      <c r="A16" s="19" t="s">
        <v>55</v>
      </c>
      <c r="D16" s="19" t="s">
        <v>1597</v>
      </c>
      <c r="E16" s="10">
        <v>16211.749999999993</v>
      </c>
    </row>
    <row r="17" spans="1:5" x14ac:dyDescent="0.2">
      <c r="A17" s="19" t="s">
        <v>56</v>
      </c>
      <c r="D17" s="19" t="s">
        <v>44</v>
      </c>
      <c r="E17" s="10">
        <v>2755815.2299999977</v>
      </c>
    </row>
    <row r="18" spans="1:5" ht="15" x14ac:dyDescent="0.25">
      <c r="A18" s="29" t="s">
        <v>44</v>
      </c>
      <c r="B18">
        <f>SUBTOTAL(109,B6:B17)</f>
        <v>0</v>
      </c>
    </row>
    <row r="21" spans="1:5" ht="15" x14ac:dyDescent="0.25">
      <c r="A21" s="30" t="s">
        <v>62</v>
      </c>
    </row>
    <row r="23" spans="1:5" x14ac:dyDescent="0.2">
      <c r="A23" s="19" t="s">
        <v>38</v>
      </c>
      <c r="B23" s="22" t="s">
        <v>63</v>
      </c>
    </row>
    <row r="24" spans="1:5" x14ac:dyDescent="0.2">
      <c r="A24" s="19" t="s">
        <v>48</v>
      </c>
      <c r="B24" s="31">
        <f>GETPIVOTDATA("Campo1",$D$6,"Tipo Recurso","CONVÊNIO ")-B7</f>
        <v>1267102.5899999999</v>
      </c>
    </row>
    <row r="25" spans="1:5" x14ac:dyDescent="0.2">
      <c r="A25" s="19" t="s">
        <v>49</v>
      </c>
      <c r="B25" s="31" t="e">
        <f>GETPIVOTDATA("Campo1",$D$6,"Tipo Recurso","RA ")-B8</f>
        <v>#REF!</v>
      </c>
    </row>
    <row r="26" spans="1:5" x14ac:dyDescent="0.2">
      <c r="A26" s="19" t="s">
        <v>50</v>
      </c>
      <c r="B26" s="31">
        <f>GETPIVOTDATA("Campo1",$D$6,"Tipo Recurso","RD ")-B9</f>
        <v>226020.66999999981</v>
      </c>
    </row>
    <row r="27" spans="1:5" x14ac:dyDescent="0.2">
      <c r="A27" s="19" t="s">
        <v>60</v>
      </c>
      <c r="B27" s="31">
        <f>GETPIVOTDATA("Campo1",$D$6,"Tipo Recurso","RI ")-B10</f>
        <v>1172111.3299999996</v>
      </c>
    </row>
    <row r="28" spans="1:5" x14ac:dyDescent="0.2">
      <c r="A28" s="19" t="s">
        <v>51</v>
      </c>
      <c r="B28" s="31">
        <f>GETPIVOTDATA("Campo1",$D$6,"Tipo Recurso","RORÇ ")-B11</f>
        <v>1.1641532182693481E-9</v>
      </c>
    </row>
    <row r="29" spans="1:5" x14ac:dyDescent="0.2">
      <c r="A29" s="19" t="s">
        <v>61</v>
      </c>
      <c r="B29" s="31">
        <f>GETPIVOTDATA("Campo1",$D$6,"Tipo Recurso","RINF ")-B12</f>
        <v>4409.3600000001024</v>
      </c>
    </row>
    <row r="30" spans="1:5" x14ac:dyDescent="0.2">
      <c r="A30" s="19" t="s">
        <v>52</v>
      </c>
      <c r="B30" s="31">
        <f>GETPIVOTDATA("Campo1",$D$6,"Tipo Recurso","SEG ")-B12</f>
        <v>6968.1999999999971</v>
      </c>
    </row>
    <row r="31" spans="1:5" x14ac:dyDescent="0.2">
      <c r="A31" s="19" t="s">
        <v>53</v>
      </c>
      <c r="B31" s="31">
        <f>GETPIVOTDATA("Campo1",$D$6,"Tipo Recurso","TREIN ")-B14</f>
        <v>21257.260000000002</v>
      </c>
    </row>
    <row r="32" spans="1:5" x14ac:dyDescent="0.2">
      <c r="A32" s="19" t="s">
        <v>54</v>
      </c>
      <c r="B32" s="31">
        <f>GETPIVOTDATA("Campo1",$D$6,"Tipo Recurso","MANUT ")-B15</f>
        <v>41734.069999999949</v>
      </c>
    </row>
    <row r="33" spans="1:2" x14ac:dyDescent="0.2">
      <c r="A33" s="19" t="s">
        <v>55</v>
      </c>
      <c r="B33" s="31">
        <f>GETPIVOTDATA("Campo1",$D$6,"Tipo Recurso","PPO ")-B16</f>
        <v>0</v>
      </c>
    </row>
    <row r="34" spans="1:2" x14ac:dyDescent="0.2">
      <c r="A34" s="19" t="s">
        <v>56</v>
      </c>
      <c r="B34" s="31">
        <f>GETPIVOTDATA("Campo1",$D$6,"Tipo Recurso","TRANS ")-B17</f>
        <v>16211.749999999993</v>
      </c>
    </row>
    <row r="35" spans="1:2" ht="15" x14ac:dyDescent="0.25">
      <c r="A35" s="29" t="s">
        <v>44</v>
      </c>
      <c r="B35" s="31" t="e">
        <f>SUBTOTAL(109,B24:B34)</f>
        <v>#REF!</v>
      </c>
    </row>
  </sheetData>
  <pageMargins left="0.511811024" right="0.511811024" top="0.78740157499999996" bottom="0.78740157499999996" header="0.31496062000000002" footer="0.31496062000000002"/>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tabColor rgb="FFFFC000"/>
  </sheetPr>
  <dimension ref="A1:N3033"/>
  <sheetViews>
    <sheetView topLeftCell="A19" zoomScale="106" workbookViewId="0">
      <selection activeCell="A1194" sqref="A1194"/>
    </sheetView>
  </sheetViews>
  <sheetFormatPr defaultRowHeight="24.95" customHeight="1" x14ac:dyDescent="0.2"/>
  <cols>
    <col min="1" max="1" width="28.625" customWidth="1"/>
    <col min="2" max="2" width="11.875" customWidth="1"/>
    <col min="3" max="3" width="15.125" customWidth="1"/>
    <col min="4" max="4" width="13.625" customWidth="1"/>
    <col min="5" max="5" width="11.375" customWidth="1"/>
    <col min="6" max="6" width="10.375" customWidth="1"/>
    <col min="7" max="7" width="10.875" customWidth="1"/>
    <col min="8" max="10" width="13.25" style="9" customWidth="1"/>
    <col min="11" max="11" width="15.625" style="9" customWidth="1"/>
    <col min="14" max="14" width="13.125" customWidth="1"/>
  </cols>
  <sheetData>
    <row r="1" spans="1:14" ht="24.95" customHeight="1" x14ac:dyDescent="0.2">
      <c r="A1" s="1" t="s">
        <v>0</v>
      </c>
      <c r="B1" s="1" t="s">
        <v>1</v>
      </c>
      <c r="C1" s="1" t="s">
        <v>2</v>
      </c>
      <c r="D1" s="1" t="s">
        <v>3</v>
      </c>
      <c r="E1" s="1" t="s">
        <v>4</v>
      </c>
      <c r="F1" s="1" t="s">
        <v>5</v>
      </c>
      <c r="G1" s="1" t="s">
        <v>26</v>
      </c>
      <c r="H1" s="8" t="s">
        <v>6</v>
      </c>
      <c r="I1" s="8" t="s">
        <v>7</v>
      </c>
      <c r="J1" s="32" t="s">
        <v>27</v>
      </c>
      <c r="K1" s="32" t="s">
        <v>25</v>
      </c>
      <c r="L1" s="33" t="s">
        <v>9</v>
      </c>
      <c r="M1" s="33" t="s">
        <v>8</v>
      </c>
      <c r="N1" s="32" t="s">
        <v>40</v>
      </c>
    </row>
    <row r="2" spans="1:14" ht="24.95" customHeight="1" x14ac:dyDescent="0.2">
      <c r="A2" s="2" t="s">
        <v>64</v>
      </c>
      <c r="B2" s="3">
        <v>43850</v>
      </c>
      <c r="C2" s="2">
        <v>13298</v>
      </c>
      <c r="D2" s="2" t="s">
        <v>65</v>
      </c>
      <c r="E2" s="2" t="s">
        <v>66</v>
      </c>
      <c r="F2" s="2" t="s">
        <v>67</v>
      </c>
      <c r="G2" s="2" t="s">
        <v>68</v>
      </c>
      <c r="H2" s="2">
        <v>364</v>
      </c>
      <c r="I2" s="4"/>
      <c r="J2" s="13">
        <f>IF(G2="Não",0,H2)</f>
        <v>364</v>
      </c>
      <c r="K2" s="13">
        <f>IF(G2="Não",H2,0)</f>
        <v>0</v>
      </c>
      <c r="L2" s="12">
        <f>MONTH(B2)</f>
        <v>1</v>
      </c>
      <c r="M2" s="12" t="str">
        <f>VLOOKUP(L2,mês!A:B,2,0)</f>
        <v>Janeiro</v>
      </c>
      <c r="N2" s="12" t="str">
        <f>LEFT(A2,SEARCH("-",A2)-1)</f>
        <v xml:space="preserve">RI </v>
      </c>
    </row>
    <row r="3" spans="1:14" ht="24.95" customHeight="1" x14ac:dyDescent="0.2">
      <c r="A3" s="2" t="s">
        <v>64</v>
      </c>
      <c r="B3" s="3">
        <v>43866</v>
      </c>
      <c r="C3" s="2">
        <v>13419</v>
      </c>
      <c r="D3" s="2" t="s">
        <v>65</v>
      </c>
      <c r="E3" s="2" t="s">
        <v>69</v>
      </c>
      <c r="F3" s="2" t="s">
        <v>70</v>
      </c>
      <c r="G3" s="2" t="s">
        <v>68</v>
      </c>
      <c r="H3" s="13">
        <v>2658.29</v>
      </c>
      <c r="I3" s="4"/>
      <c r="J3" s="9">
        <f t="shared" ref="J3:J66" si="0">IF(G3="Não",0,H3)</f>
        <v>2658.29</v>
      </c>
      <c r="K3" s="9">
        <f t="shared" ref="K3:K66" si="1">IF(G3="Não",H3,0)</f>
        <v>0</v>
      </c>
      <c r="L3">
        <f t="shared" ref="L3:L66" si="2">MONTH(B3)</f>
        <v>2</v>
      </c>
      <c r="M3" t="str">
        <f>VLOOKUP(L3,mês!A:B,2,0)</f>
        <v>Fevereiro</v>
      </c>
      <c r="N3" t="str">
        <f t="shared" ref="N3:N66" si="3">LEFT(A3,SEARCH("-",A3)-1)</f>
        <v xml:space="preserve">RI </v>
      </c>
    </row>
    <row r="4" spans="1:14" ht="24.95" customHeight="1" x14ac:dyDescent="0.2">
      <c r="A4" s="2" t="s">
        <v>64</v>
      </c>
      <c r="B4" s="3">
        <v>43866</v>
      </c>
      <c r="C4" s="2">
        <v>13420</v>
      </c>
      <c r="D4" s="2" t="s">
        <v>65</v>
      </c>
      <c r="E4" s="2" t="s">
        <v>69</v>
      </c>
      <c r="F4" s="2" t="s">
        <v>71</v>
      </c>
      <c r="G4" s="2" t="s">
        <v>68</v>
      </c>
      <c r="H4" s="13">
        <v>1298.8499999999999</v>
      </c>
      <c r="I4" s="4"/>
      <c r="J4" s="5">
        <f t="shared" si="0"/>
        <v>1298.8499999999999</v>
      </c>
      <c r="K4" s="5">
        <f t="shared" si="1"/>
        <v>0</v>
      </c>
      <c r="L4">
        <f t="shared" si="2"/>
        <v>2</v>
      </c>
      <c r="M4" t="str">
        <f>VLOOKUP(L4,mês!A:B,2,0)</f>
        <v>Fevereiro</v>
      </c>
      <c r="N4" t="str">
        <f t="shared" si="3"/>
        <v xml:space="preserve">RI </v>
      </c>
    </row>
    <row r="5" spans="1:14" ht="24.95" customHeight="1" x14ac:dyDescent="0.2">
      <c r="A5" s="2" t="s">
        <v>64</v>
      </c>
      <c r="B5" s="3">
        <v>43902</v>
      </c>
      <c r="C5" s="2">
        <v>13642</v>
      </c>
      <c r="D5" s="2" t="s">
        <v>72</v>
      </c>
      <c r="E5" s="2" t="s">
        <v>73</v>
      </c>
      <c r="F5" s="2" t="s">
        <v>74</v>
      </c>
      <c r="G5" s="2" t="s">
        <v>68</v>
      </c>
      <c r="H5" s="2">
        <v>0</v>
      </c>
      <c r="I5" s="4"/>
      <c r="J5" s="5">
        <f t="shared" si="0"/>
        <v>0</v>
      </c>
      <c r="K5" s="5">
        <f t="shared" si="1"/>
        <v>0</v>
      </c>
      <c r="L5">
        <f t="shared" si="2"/>
        <v>3</v>
      </c>
      <c r="M5" t="str">
        <f>VLOOKUP(L5,mês!A:B,2,0)</f>
        <v>Março</v>
      </c>
      <c r="N5" t="str">
        <f t="shared" si="3"/>
        <v xml:space="preserve">RI </v>
      </c>
    </row>
    <row r="6" spans="1:14" ht="24.95" customHeight="1" x14ac:dyDescent="0.2">
      <c r="A6" s="2" t="s">
        <v>64</v>
      </c>
      <c r="B6" s="3">
        <v>43909</v>
      </c>
      <c r="C6" s="2">
        <v>13674</v>
      </c>
      <c r="D6" s="2" t="s">
        <v>65</v>
      </c>
      <c r="E6" s="2" t="s">
        <v>69</v>
      </c>
      <c r="F6" s="2" t="s">
        <v>75</v>
      </c>
      <c r="G6" s="2" t="s">
        <v>68</v>
      </c>
      <c r="H6" s="2">
        <v>340.94</v>
      </c>
      <c r="I6" s="4"/>
      <c r="J6" s="5">
        <f t="shared" si="0"/>
        <v>340.94</v>
      </c>
      <c r="K6" s="5">
        <f t="shared" si="1"/>
        <v>0</v>
      </c>
      <c r="L6">
        <f t="shared" si="2"/>
        <v>3</v>
      </c>
      <c r="M6" t="str">
        <f>VLOOKUP(L6,mês!A:B,2,0)</f>
        <v>Março</v>
      </c>
      <c r="N6" t="str">
        <f t="shared" si="3"/>
        <v xml:space="preserve">RI </v>
      </c>
    </row>
    <row r="7" spans="1:14" ht="24.95" customHeight="1" x14ac:dyDescent="0.2">
      <c r="A7" s="2" t="s">
        <v>64</v>
      </c>
      <c r="B7" s="3">
        <v>43909</v>
      </c>
      <c r="C7" s="2">
        <v>13675</v>
      </c>
      <c r="D7" s="2" t="s">
        <v>65</v>
      </c>
      <c r="E7" s="2" t="s">
        <v>69</v>
      </c>
      <c r="F7" s="2" t="s">
        <v>76</v>
      </c>
      <c r="G7" s="2" t="s">
        <v>68</v>
      </c>
      <c r="H7" s="2">
        <v>68.91</v>
      </c>
      <c r="I7" s="4"/>
      <c r="J7" s="5">
        <f t="shared" si="0"/>
        <v>68.91</v>
      </c>
      <c r="K7" s="5">
        <f t="shared" si="1"/>
        <v>0</v>
      </c>
      <c r="L7">
        <f t="shared" si="2"/>
        <v>3</v>
      </c>
      <c r="M7" t="str">
        <f>VLOOKUP(L7,mês!A:B,2,0)</f>
        <v>Março</v>
      </c>
      <c r="N7" t="str">
        <f t="shared" si="3"/>
        <v xml:space="preserve">RI </v>
      </c>
    </row>
    <row r="8" spans="1:14" ht="24.95" customHeight="1" x14ac:dyDescent="0.2">
      <c r="A8" s="2" t="s">
        <v>64</v>
      </c>
      <c r="B8" s="3">
        <v>43909</v>
      </c>
      <c r="C8" s="2">
        <v>13676</v>
      </c>
      <c r="D8" s="2" t="s">
        <v>65</v>
      </c>
      <c r="E8" s="2" t="s">
        <v>69</v>
      </c>
      <c r="F8" s="2" t="s">
        <v>77</v>
      </c>
      <c r="G8" s="2" t="s">
        <v>68</v>
      </c>
      <c r="H8" s="2">
        <v>126.69</v>
      </c>
      <c r="I8" s="4"/>
      <c r="J8" s="5">
        <f t="shared" si="0"/>
        <v>126.69</v>
      </c>
      <c r="K8" s="5">
        <f t="shared" si="1"/>
        <v>0</v>
      </c>
      <c r="L8">
        <f t="shared" si="2"/>
        <v>3</v>
      </c>
      <c r="M8" t="str">
        <f>VLOOKUP(L8,mês!A:B,2,0)</f>
        <v>Março</v>
      </c>
      <c r="N8" t="str">
        <f t="shared" si="3"/>
        <v xml:space="preserve">RI </v>
      </c>
    </row>
    <row r="9" spans="1:14" ht="24.95" customHeight="1" x14ac:dyDescent="0.2">
      <c r="A9" s="2" t="s">
        <v>64</v>
      </c>
      <c r="B9" s="3">
        <v>43909</v>
      </c>
      <c r="C9" s="2">
        <v>13677</v>
      </c>
      <c r="D9" s="2" t="s">
        <v>65</v>
      </c>
      <c r="E9" s="2" t="s">
        <v>69</v>
      </c>
      <c r="F9" s="2" t="s">
        <v>78</v>
      </c>
      <c r="G9" s="2" t="s">
        <v>68</v>
      </c>
      <c r="H9" s="2">
        <v>4.67</v>
      </c>
      <c r="I9" s="4"/>
      <c r="J9" s="5">
        <f t="shared" si="0"/>
        <v>4.67</v>
      </c>
      <c r="K9" s="5">
        <f t="shared" si="1"/>
        <v>0</v>
      </c>
      <c r="L9">
        <f t="shared" si="2"/>
        <v>3</v>
      </c>
      <c r="M9" t="str">
        <f>VLOOKUP(L9,mês!A:B,2,0)</f>
        <v>Março</v>
      </c>
      <c r="N9" t="str">
        <f t="shared" si="3"/>
        <v xml:space="preserve">RI </v>
      </c>
    </row>
    <row r="10" spans="1:14" ht="24.95" customHeight="1" x14ac:dyDescent="0.2">
      <c r="A10" s="2" t="s">
        <v>64</v>
      </c>
      <c r="B10" s="3">
        <v>43992</v>
      </c>
      <c r="C10" s="2">
        <v>13799</v>
      </c>
      <c r="D10" s="2" t="s">
        <v>65</v>
      </c>
      <c r="E10" s="2" t="s">
        <v>79</v>
      </c>
      <c r="F10" s="2" t="s">
        <v>80</v>
      </c>
      <c r="G10" s="2" t="s">
        <v>68</v>
      </c>
      <c r="H10" s="2">
        <v>149.34</v>
      </c>
      <c r="I10" s="4"/>
      <c r="J10" s="5">
        <f t="shared" si="0"/>
        <v>149.34</v>
      </c>
      <c r="K10" s="5">
        <f t="shared" si="1"/>
        <v>0</v>
      </c>
      <c r="L10">
        <f t="shared" si="2"/>
        <v>6</v>
      </c>
      <c r="M10" t="str">
        <f>VLOOKUP(L10,mês!A:B,2,0)</f>
        <v>Junho</v>
      </c>
      <c r="N10" t="str">
        <f t="shared" si="3"/>
        <v xml:space="preserve">RI </v>
      </c>
    </row>
    <row r="11" spans="1:14" ht="24.95" customHeight="1" x14ac:dyDescent="0.2">
      <c r="A11" s="2" t="s">
        <v>64</v>
      </c>
      <c r="B11" s="3">
        <v>44098</v>
      </c>
      <c r="C11" s="2">
        <v>13993</v>
      </c>
      <c r="D11" s="2" t="s">
        <v>65</v>
      </c>
      <c r="E11" s="2" t="s">
        <v>69</v>
      </c>
      <c r="F11" s="2" t="s">
        <v>81</v>
      </c>
      <c r="G11" s="2" t="s">
        <v>68</v>
      </c>
      <c r="H11" s="13">
        <v>1451.72</v>
      </c>
      <c r="I11" s="4"/>
      <c r="J11" s="5">
        <f t="shared" si="0"/>
        <v>1451.72</v>
      </c>
      <c r="K11" s="5">
        <f t="shared" si="1"/>
        <v>0</v>
      </c>
      <c r="L11">
        <f t="shared" si="2"/>
        <v>9</v>
      </c>
      <c r="M11" t="str">
        <f>VLOOKUP(L11,mês!A:B,2,0)</f>
        <v>Setembro</v>
      </c>
      <c r="N11" t="str">
        <f t="shared" si="3"/>
        <v xml:space="preserve">RI </v>
      </c>
    </row>
    <row r="12" spans="1:14" ht="24.95" customHeight="1" x14ac:dyDescent="0.2">
      <c r="A12" s="2" t="s">
        <v>64</v>
      </c>
      <c r="B12" s="3">
        <v>44188</v>
      </c>
      <c r="C12" s="2">
        <v>14230</v>
      </c>
      <c r="D12" s="2" t="s">
        <v>65</v>
      </c>
      <c r="E12" s="2" t="s">
        <v>82</v>
      </c>
      <c r="F12" s="2" t="s">
        <v>83</v>
      </c>
      <c r="G12" s="2" t="s">
        <v>68</v>
      </c>
      <c r="H12" s="2">
        <v>73.010000000000005</v>
      </c>
      <c r="I12" s="4"/>
      <c r="J12" s="5">
        <f t="shared" si="0"/>
        <v>73.010000000000005</v>
      </c>
      <c r="K12" s="5">
        <f t="shared" si="1"/>
        <v>0</v>
      </c>
      <c r="L12">
        <f t="shared" si="2"/>
        <v>12</v>
      </c>
      <c r="M12" t="str">
        <f>VLOOKUP(L12,mês!A:B,2,0)</f>
        <v>Dezembro</v>
      </c>
      <c r="N12" t="str">
        <f t="shared" si="3"/>
        <v xml:space="preserve">RI </v>
      </c>
    </row>
    <row r="13" spans="1:14" ht="24.95" customHeight="1" x14ac:dyDescent="0.2">
      <c r="A13" s="2" t="s">
        <v>84</v>
      </c>
      <c r="B13" s="3">
        <v>44161</v>
      </c>
      <c r="C13" s="2">
        <v>14153</v>
      </c>
      <c r="D13" s="2" t="s">
        <v>85</v>
      </c>
      <c r="E13" s="2" t="s">
        <v>86</v>
      </c>
      <c r="F13" s="2" t="s">
        <v>87</v>
      </c>
      <c r="G13" s="2" t="s">
        <v>68</v>
      </c>
      <c r="H13" s="2">
        <v>385</v>
      </c>
      <c r="I13" s="4"/>
      <c r="J13" s="5">
        <f t="shared" si="0"/>
        <v>385</v>
      </c>
      <c r="K13" s="5">
        <f t="shared" si="1"/>
        <v>0</v>
      </c>
      <c r="L13">
        <f t="shared" si="2"/>
        <v>11</v>
      </c>
      <c r="M13" t="str">
        <f>VLOOKUP(L13,mês!A:B,2,0)</f>
        <v>Novembro</v>
      </c>
      <c r="N13" t="str">
        <f t="shared" si="3"/>
        <v xml:space="preserve">RD </v>
      </c>
    </row>
    <row r="14" spans="1:14" ht="24.95" customHeight="1" x14ac:dyDescent="0.2">
      <c r="A14" s="2" t="s">
        <v>88</v>
      </c>
      <c r="B14" s="3">
        <v>43899</v>
      </c>
      <c r="C14" s="2">
        <v>13629</v>
      </c>
      <c r="D14" s="2" t="s">
        <v>89</v>
      </c>
      <c r="E14" s="2" t="s">
        <v>90</v>
      </c>
      <c r="F14" s="2" t="s">
        <v>91</v>
      </c>
      <c r="G14" s="2" t="s">
        <v>68</v>
      </c>
      <c r="H14" s="2">
        <v>42.5</v>
      </c>
      <c r="I14" s="4"/>
      <c r="J14" s="5">
        <f t="shared" si="0"/>
        <v>42.5</v>
      </c>
      <c r="K14" s="5">
        <f t="shared" si="1"/>
        <v>0</v>
      </c>
      <c r="L14">
        <f t="shared" si="2"/>
        <v>3</v>
      </c>
      <c r="M14" t="str">
        <f>VLOOKUP(L14,mês!A:B,2,0)</f>
        <v>Março</v>
      </c>
      <c r="N14" t="str">
        <f t="shared" si="3"/>
        <v xml:space="preserve">RD </v>
      </c>
    </row>
    <row r="15" spans="1:14" ht="24.95" customHeight="1" x14ac:dyDescent="0.2">
      <c r="A15" s="2" t="s">
        <v>88</v>
      </c>
      <c r="B15" s="3">
        <v>43934</v>
      </c>
      <c r="C15" s="2">
        <v>13706</v>
      </c>
      <c r="D15" s="2" t="s">
        <v>92</v>
      </c>
      <c r="E15" s="2" t="s">
        <v>93</v>
      </c>
      <c r="F15" s="2" t="s">
        <v>94</v>
      </c>
      <c r="G15" s="2" t="s">
        <v>68</v>
      </c>
      <c r="H15" s="2">
        <v>819</v>
      </c>
      <c r="I15" s="4"/>
      <c r="J15" s="5">
        <f t="shared" si="0"/>
        <v>819</v>
      </c>
      <c r="K15" s="5">
        <f t="shared" si="1"/>
        <v>0</v>
      </c>
      <c r="L15">
        <f t="shared" si="2"/>
        <v>4</v>
      </c>
      <c r="M15" t="str">
        <f>VLOOKUP(L15,mês!A:B,2,0)</f>
        <v>Abril</v>
      </c>
      <c r="N15" t="str">
        <f t="shared" si="3"/>
        <v xml:space="preserve">RD </v>
      </c>
    </row>
    <row r="16" spans="1:14" ht="24.95" customHeight="1" x14ac:dyDescent="0.2">
      <c r="A16" s="2" t="s">
        <v>88</v>
      </c>
      <c r="B16" s="3">
        <v>43962</v>
      </c>
      <c r="C16" s="2">
        <v>13736</v>
      </c>
      <c r="D16" s="2" t="s">
        <v>89</v>
      </c>
      <c r="E16" s="2" t="s">
        <v>95</v>
      </c>
      <c r="F16" s="2" t="s">
        <v>96</v>
      </c>
      <c r="G16" s="2" t="s">
        <v>68</v>
      </c>
      <c r="H16" s="2">
        <v>168</v>
      </c>
      <c r="I16" s="4"/>
      <c r="J16" s="5">
        <f t="shared" si="0"/>
        <v>168</v>
      </c>
      <c r="K16" s="5">
        <f t="shared" si="1"/>
        <v>0</v>
      </c>
      <c r="L16">
        <f t="shared" si="2"/>
        <v>5</v>
      </c>
      <c r="M16" t="str">
        <f>VLOOKUP(L16,mês!A:B,2,0)</f>
        <v>Maio</v>
      </c>
      <c r="N16" t="str">
        <f t="shared" si="3"/>
        <v xml:space="preserve">RD </v>
      </c>
    </row>
    <row r="17" spans="1:14" ht="24.95" customHeight="1" x14ac:dyDescent="0.2">
      <c r="A17" s="2" t="s">
        <v>88</v>
      </c>
      <c r="B17" s="3">
        <v>43962</v>
      </c>
      <c r="C17" s="2">
        <v>13737</v>
      </c>
      <c r="D17" s="2" t="s">
        <v>89</v>
      </c>
      <c r="E17" s="2" t="s">
        <v>97</v>
      </c>
      <c r="F17" s="2" t="s">
        <v>96</v>
      </c>
      <c r="G17" s="2" t="s">
        <v>68</v>
      </c>
      <c r="H17" s="2">
        <v>230</v>
      </c>
      <c r="I17" s="4"/>
      <c r="J17" s="5">
        <f t="shared" si="0"/>
        <v>230</v>
      </c>
      <c r="K17" s="5">
        <f t="shared" si="1"/>
        <v>0</v>
      </c>
      <c r="L17">
        <f t="shared" si="2"/>
        <v>5</v>
      </c>
      <c r="M17" t="str">
        <f>VLOOKUP(L17,mês!A:B,2,0)</f>
        <v>Maio</v>
      </c>
      <c r="N17" t="str">
        <f t="shared" si="3"/>
        <v xml:space="preserve">RD </v>
      </c>
    </row>
    <row r="18" spans="1:14" ht="24.95" customHeight="1" x14ac:dyDescent="0.2">
      <c r="A18" s="2" t="s">
        <v>88</v>
      </c>
      <c r="B18" s="3">
        <v>43962</v>
      </c>
      <c r="C18" s="2">
        <v>13738</v>
      </c>
      <c r="D18" s="2" t="s">
        <v>89</v>
      </c>
      <c r="E18" s="2" t="s">
        <v>98</v>
      </c>
      <c r="F18" s="2" t="s">
        <v>96</v>
      </c>
      <c r="G18" s="2" t="s">
        <v>68</v>
      </c>
      <c r="H18" s="2">
        <v>275</v>
      </c>
      <c r="I18" s="4"/>
      <c r="J18" s="5">
        <f t="shared" si="0"/>
        <v>275</v>
      </c>
      <c r="K18" s="5">
        <f t="shared" si="1"/>
        <v>0</v>
      </c>
      <c r="L18">
        <f t="shared" si="2"/>
        <v>5</v>
      </c>
      <c r="M18" t="str">
        <f>VLOOKUP(L18,mês!A:B,2,0)</f>
        <v>Maio</v>
      </c>
      <c r="N18" t="str">
        <f t="shared" si="3"/>
        <v xml:space="preserve">RD </v>
      </c>
    </row>
    <row r="19" spans="1:14" ht="24.95" customHeight="1" x14ac:dyDescent="0.2">
      <c r="A19" s="2" t="s">
        <v>88</v>
      </c>
      <c r="B19" s="3">
        <v>43986</v>
      </c>
      <c r="C19" s="2">
        <v>13784</v>
      </c>
      <c r="D19" s="2" t="s">
        <v>89</v>
      </c>
      <c r="E19" s="2" t="s">
        <v>99</v>
      </c>
      <c r="F19" s="2" t="s">
        <v>100</v>
      </c>
      <c r="G19" s="2" t="s">
        <v>68</v>
      </c>
      <c r="H19" s="2">
        <v>460</v>
      </c>
      <c r="I19" s="4"/>
      <c r="J19" s="5">
        <f t="shared" si="0"/>
        <v>460</v>
      </c>
      <c r="K19" s="5">
        <f t="shared" si="1"/>
        <v>0</v>
      </c>
      <c r="L19">
        <f t="shared" si="2"/>
        <v>6</v>
      </c>
      <c r="M19" t="str">
        <f>VLOOKUP(L19,mês!A:B,2,0)</f>
        <v>Junho</v>
      </c>
      <c r="N19" t="str">
        <f t="shared" si="3"/>
        <v xml:space="preserve">RD </v>
      </c>
    </row>
    <row r="20" spans="1:14" ht="24.95" customHeight="1" x14ac:dyDescent="0.2">
      <c r="A20" s="2" t="s">
        <v>88</v>
      </c>
      <c r="B20" s="3">
        <v>43986</v>
      </c>
      <c r="C20" s="2">
        <v>13785</v>
      </c>
      <c r="D20" s="2" t="s">
        <v>89</v>
      </c>
      <c r="E20" s="2" t="s">
        <v>101</v>
      </c>
      <c r="F20" s="2" t="s">
        <v>102</v>
      </c>
      <c r="G20" s="2" t="s">
        <v>68</v>
      </c>
      <c r="H20" s="2">
        <v>127.5</v>
      </c>
      <c r="I20" s="4"/>
      <c r="J20" s="5">
        <f t="shared" si="0"/>
        <v>127.5</v>
      </c>
      <c r="K20" s="5">
        <f t="shared" si="1"/>
        <v>0</v>
      </c>
      <c r="L20">
        <f t="shared" si="2"/>
        <v>6</v>
      </c>
      <c r="M20" t="str">
        <f>VLOOKUP(L20,mês!A:B,2,0)</f>
        <v>Junho</v>
      </c>
      <c r="N20" t="str">
        <f t="shared" si="3"/>
        <v xml:space="preserve">RD </v>
      </c>
    </row>
    <row r="21" spans="1:14" ht="24.95" customHeight="1" x14ac:dyDescent="0.2">
      <c r="A21" s="2" t="s">
        <v>88</v>
      </c>
      <c r="B21" s="3">
        <v>44026</v>
      </c>
      <c r="C21" s="2">
        <v>13843</v>
      </c>
      <c r="D21" s="2" t="s">
        <v>89</v>
      </c>
      <c r="E21" s="2" t="s">
        <v>90</v>
      </c>
      <c r="F21" s="2" t="s">
        <v>103</v>
      </c>
      <c r="G21" s="2" t="s">
        <v>68</v>
      </c>
      <c r="H21" s="2">
        <v>159.06</v>
      </c>
      <c r="I21" s="4"/>
      <c r="J21" s="5">
        <f t="shared" si="0"/>
        <v>159.06</v>
      </c>
      <c r="K21" s="5">
        <f t="shared" si="1"/>
        <v>0</v>
      </c>
      <c r="L21">
        <f t="shared" si="2"/>
        <v>7</v>
      </c>
      <c r="M21" t="str">
        <f>VLOOKUP(L21,mês!A:B,2,0)</f>
        <v>Julho</v>
      </c>
      <c r="N21" t="str">
        <f t="shared" si="3"/>
        <v xml:space="preserve">RD </v>
      </c>
    </row>
    <row r="22" spans="1:14" ht="24.95" customHeight="1" x14ac:dyDescent="0.2">
      <c r="A22" s="2" t="s">
        <v>88</v>
      </c>
      <c r="B22" s="3">
        <v>44026</v>
      </c>
      <c r="C22" s="2">
        <v>13844</v>
      </c>
      <c r="D22" s="2" t="s">
        <v>89</v>
      </c>
      <c r="E22" s="2" t="s">
        <v>90</v>
      </c>
      <c r="F22" s="2" t="s">
        <v>104</v>
      </c>
      <c r="G22" s="2" t="s">
        <v>68</v>
      </c>
      <c r="H22" s="2">
        <v>281.39999999999998</v>
      </c>
      <c r="I22" s="4"/>
      <c r="J22" s="5">
        <f t="shared" si="0"/>
        <v>281.39999999999998</v>
      </c>
      <c r="K22" s="5">
        <f t="shared" si="1"/>
        <v>0</v>
      </c>
      <c r="L22">
        <f t="shared" si="2"/>
        <v>7</v>
      </c>
      <c r="M22" t="str">
        <f>VLOOKUP(L22,mês!A:B,2,0)</f>
        <v>Julho</v>
      </c>
      <c r="N22" t="str">
        <f t="shared" si="3"/>
        <v xml:space="preserve">RD </v>
      </c>
    </row>
    <row r="23" spans="1:14" ht="24.95" customHeight="1" x14ac:dyDescent="0.2">
      <c r="A23" s="2" t="s">
        <v>88</v>
      </c>
      <c r="B23" s="3">
        <v>44033</v>
      </c>
      <c r="C23" s="2">
        <v>13841</v>
      </c>
      <c r="D23" s="2" t="s">
        <v>89</v>
      </c>
      <c r="E23" s="2" t="s">
        <v>90</v>
      </c>
      <c r="F23" s="2" t="s">
        <v>105</v>
      </c>
      <c r="G23" s="2" t="s">
        <v>68</v>
      </c>
      <c r="H23" s="2">
        <v>227</v>
      </c>
      <c r="I23" s="4"/>
      <c r="J23" s="5">
        <f t="shared" si="0"/>
        <v>227</v>
      </c>
      <c r="K23" s="5">
        <f t="shared" si="1"/>
        <v>0</v>
      </c>
      <c r="L23">
        <f t="shared" si="2"/>
        <v>7</v>
      </c>
      <c r="M23" t="str">
        <f>VLOOKUP(L23,mês!A:B,2,0)</f>
        <v>Julho</v>
      </c>
      <c r="N23" t="str">
        <f t="shared" si="3"/>
        <v xml:space="preserve">RD </v>
      </c>
    </row>
    <row r="24" spans="1:14" ht="24.95" customHeight="1" x14ac:dyDescent="0.2">
      <c r="A24" s="2" t="s">
        <v>88</v>
      </c>
      <c r="B24" s="3">
        <v>44034</v>
      </c>
      <c r="C24" s="2">
        <v>13855</v>
      </c>
      <c r="D24" s="2" t="s">
        <v>106</v>
      </c>
      <c r="E24" s="2" t="s">
        <v>107</v>
      </c>
      <c r="F24" s="2" t="s">
        <v>108</v>
      </c>
      <c r="G24" s="2" t="s">
        <v>68</v>
      </c>
      <c r="H24" s="13">
        <v>2385</v>
      </c>
      <c r="I24" s="4"/>
      <c r="J24" s="5">
        <f t="shared" si="0"/>
        <v>2385</v>
      </c>
      <c r="K24" s="5">
        <f t="shared" si="1"/>
        <v>0</v>
      </c>
      <c r="L24">
        <f t="shared" si="2"/>
        <v>7</v>
      </c>
      <c r="M24" t="str">
        <f>VLOOKUP(L24,mês!A:B,2,0)</f>
        <v>Julho</v>
      </c>
      <c r="N24" t="str">
        <f t="shared" si="3"/>
        <v xml:space="preserve">RD </v>
      </c>
    </row>
    <row r="25" spans="1:14" ht="24.95" customHeight="1" x14ac:dyDescent="0.2">
      <c r="A25" s="2" t="s">
        <v>88</v>
      </c>
      <c r="B25" s="3">
        <v>44039</v>
      </c>
      <c r="C25" s="2">
        <v>13880</v>
      </c>
      <c r="D25" s="2" t="s">
        <v>89</v>
      </c>
      <c r="E25" s="2" t="s">
        <v>109</v>
      </c>
      <c r="F25" s="2" t="s">
        <v>110</v>
      </c>
      <c r="G25" s="2" t="s">
        <v>68</v>
      </c>
      <c r="H25" s="13">
        <v>1250</v>
      </c>
      <c r="I25" s="4"/>
      <c r="J25" s="5">
        <f t="shared" si="0"/>
        <v>1250</v>
      </c>
      <c r="K25" s="5">
        <f t="shared" si="1"/>
        <v>0</v>
      </c>
      <c r="L25">
        <f t="shared" si="2"/>
        <v>7</v>
      </c>
      <c r="M25" t="str">
        <f>VLOOKUP(L25,mês!A:B,2,0)</f>
        <v>Julho</v>
      </c>
      <c r="N25" t="str">
        <f t="shared" si="3"/>
        <v xml:space="preserve">RD </v>
      </c>
    </row>
    <row r="26" spans="1:14" ht="24.95" customHeight="1" x14ac:dyDescent="0.2">
      <c r="A26" s="2" t="s">
        <v>88</v>
      </c>
      <c r="B26" s="3">
        <v>44057</v>
      </c>
      <c r="C26" s="2">
        <v>13911</v>
      </c>
      <c r="D26" s="2" t="s">
        <v>65</v>
      </c>
      <c r="E26" s="2" t="s">
        <v>111</v>
      </c>
      <c r="F26" s="2" t="s">
        <v>112</v>
      </c>
      <c r="G26" s="2" t="s">
        <v>68</v>
      </c>
      <c r="H26" s="2">
        <v>450</v>
      </c>
      <c r="I26" s="4"/>
      <c r="J26" s="5">
        <f t="shared" si="0"/>
        <v>450</v>
      </c>
      <c r="K26" s="5">
        <f t="shared" si="1"/>
        <v>0</v>
      </c>
      <c r="L26">
        <f t="shared" si="2"/>
        <v>8</v>
      </c>
      <c r="M26" t="str">
        <f>VLOOKUP(L26,mês!A:B,2,0)</f>
        <v>Agosto</v>
      </c>
      <c r="N26" t="str">
        <f t="shared" si="3"/>
        <v xml:space="preserve">RD </v>
      </c>
    </row>
    <row r="27" spans="1:14" ht="24.95" customHeight="1" x14ac:dyDescent="0.2">
      <c r="A27" s="2" t="s">
        <v>88</v>
      </c>
      <c r="B27" s="3">
        <v>44057</v>
      </c>
      <c r="C27" s="2">
        <v>13912</v>
      </c>
      <c r="D27" s="2" t="s">
        <v>65</v>
      </c>
      <c r="E27" s="2" t="s">
        <v>90</v>
      </c>
      <c r="F27" s="2" t="s">
        <v>113</v>
      </c>
      <c r="G27" s="2" t="s">
        <v>68</v>
      </c>
      <c r="H27" s="2">
        <v>245</v>
      </c>
      <c r="I27" s="4"/>
      <c r="J27" s="5">
        <f t="shared" si="0"/>
        <v>245</v>
      </c>
      <c r="K27" s="5">
        <f t="shared" si="1"/>
        <v>0</v>
      </c>
      <c r="L27">
        <f t="shared" si="2"/>
        <v>8</v>
      </c>
      <c r="M27" t="str">
        <f>VLOOKUP(L27,mês!A:B,2,0)</f>
        <v>Agosto</v>
      </c>
      <c r="N27" t="str">
        <f t="shared" si="3"/>
        <v xml:space="preserve">RD </v>
      </c>
    </row>
    <row r="28" spans="1:14" ht="24.95" customHeight="1" x14ac:dyDescent="0.2">
      <c r="A28" s="2" t="s">
        <v>88</v>
      </c>
      <c r="B28" s="3">
        <v>44060</v>
      </c>
      <c r="C28" s="2">
        <v>13914</v>
      </c>
      <c r="D28" s="2" t="s">
        <v>65</v>
      </c>
      <c r="E28" s="2" t="s">
        <v>90</v>
      </c>
      <c r="F28" s="2" t="s">
        <v>114</v>
      </c>
      <c r="G28" s="2" t="s">
        <v>68</v>
      </c>
      <c r="H28" s="2">
        <v>340.64</v>
      </c>
      <c r="I28" s="4"/>
      <c r="J28" s="5">
        <f t="shared" si="0"/>
        <v>340.64</v>
      </c>
      <c r="K28" s="5">
        <f t="shared" si="1"/>
        <v>0</v>
      </c>
      <c r="L28">
        <f t="shared" si="2"/>
        <v>8</v>
      </c>
      <c r="M28" t="str">
        <f>VLOOKUP(L28,mês!A:B,2,0)</f>
        <v>Agosto</v>
      </c>
      <c r="N28" t="str">
        <f t="shared" si="3"/>
        <v xml:space="preserve">RD </v>
      </c>
    </row>
    <row r="29" spans="1:14" ht="24.95" customHeight="1" x14ac:dyDescent="0.2">
      <c r="A29" s="2" t="s">
        <v>88</v>
      </c>
      <c r="B29" s="3">
        <v>44071</v>
      </c>
      <c r="C29" s="2">
        <v>13934</v>
      </c>
      <c r="D29" s="2" t="s">
        <v>65</v>
      </c>
      <c r="E29" s="2" t="s">
        <v>90</v>
      </c>
      <c r="F29" s="2" t="s">
        <v>115</v>
      </c>
      <c r="G29" s="2" t="s">
        <v>68</v>
      </c>
      <c r="H29" s="2">
        <v>885.6</v>
      </c>
      <c r="I29" s="4"/>
      <c r="J29" s="5">
        <f t="shared" si="0"/>
        <v>885.6</v>
      </c>
      <c r="K29" s="5">
        <f t="shared" si="1"/>
        <v>0</v>
      </c>
      <c r="L29">
        <f t="shared" si="2"/>
        <v>8</v>
      </c>
      <c r="M29" t="str">
        <f>VLOOKUP(L29,mês!A:B,2,0)</f>
        <v>Agosto</v>
      </c>
      <c r="N29" t="str">
        <f t="shared" si="3"/>
        <v xml:space="preserve">RD </v>
      </c>
    </row>
    <row r="30" spans="1:14" ht="24.95" customHeight="1" x14ac:dyDescent="0.2">
      <c r="A30" s="2" t="s">
        <v>88</v>
      </c>
      <c r="B30" s="3">
        <v>44103</v>
      </c>
      <c r="C30" s="2">
        <v>14003</v>
      </c>
      <c r="D30" s="2" t="s">
        <v>65</v>
      </c>
      <c r="E30" s="2" t="s">
        <v>90</v>
      </c>
      <c r="F30" s="2" t="s">
        <v>116</v>
      </c>
      <c r="G30" s="2" t="s">
        <v>68</v>
      </c>
      <c r="H30" s="13">
        <v>1518.72</v>
      </c>
      <c r="I30" s="4"/>
      <c r="J30" s="5">
        <f t="shared" si="0"/>
        <v>1518.72</v>
      </c>
      <c r="K30" s="5">
        <f t="shared" si="1"/>
        <v>0</v>
      </c>
      <c r="L30">
        <f t="shared" si="2"/>
        <v>9</v>
      </c>
      <c r="M30" t="str">
        <f>VLOOKUP(L30,mês!A:B,2,0)</f>
        <v>Setembro</v>
      </c>
      <c r="N30" t="str">
        <f t="shared" si="3"/>
        <v xml:space="preserve">RD </v>
      </c>
    </row>
    <row r="31" spans="1:14" ht="24.95" customHeight="1" x14ac:dyDescent="0.2">
      <c r="A31" s="2" t="s">
        <v>88</v>
      </c>
      <c r="B31" s="3">
        <v>44118</v>
      </c>
      <c r="C31" s="2">
        <v>14061</v>
      </c>
      <c r="D31" s="2" t="s">
        <v>65</v>
      </c>
      <c r="E31" s="2" t="s">
        <v>117</v>
      </c>
      <c r="F31" s="2" t="s">
        <v>118</v>
      </c>
      <c r="G31" s="2" t="s">
        <v>68</v>
      </c>
      <c r="H31" s="13">
        <v>8025.5</v>
      </c>
      <c r="I31" s="4"/>
      <c r="J31" s="5">
        <f t="shared" si="0"/>
        <v>8025.5</v>
      </c>
      <c r="K31" s="5">
        <f t="shared" si="1"/>
        <v>0</v>
      </c>
      <c r="L31">
        <f t="shared" si="2"/>
        <v>10</v>
      </c>
      <c r="M31" t="str">
        <f>VLOOKUP(L31,mês!A:B,2,0)</f>
        <v>Outubro</v>
      </c>
      <c r="N31" t="str">
        <f t="shared" si="3"/>
        <v xml:space="preserve">RD </v>
      </c>
    </row>
    <row r="32" spans="1:14" ht="24.95" customHeight="1" x14ac:dyDescent="0.2">
      <c r="A32" s="2" t="s">
        <v>88</v>
      </c>
      <c r="B32" s="3">
        <v>44120</v>
      </c>
      <c r="C32" s="2">
        <v>14076</v>
      </c>
      <c r="D32" s="2" t="s">
        <v>65</v>
      </c>
      <c r="E32" s="2" t="s">
        <v>119</v>
      </c>
      <c r="F32" s="2" t="s">
        <v>120</v>
      </c>
      <c r="G32" s="2" t="s">
        <v>68</v>
      </c>
      <c r="H32" s="13">
        <v>1487.88</v>
      </c>
      <c r="I32" s="4"/>
      <c r="J32" s="5">
        <f t="shared" si="0"/>
        <v>1487.88</v>
      </c>
      <c r="K32" s="5">
        <f t="shared" si="1"/>
        <v>0</v>
      </c>
      <c r="L32">
        <f t="shared" si="2"/>
        <v>10</v>
      </c>
      <c r="M32" t="str">
        <f>VLOOKUP(L32,mês!A:B,2,0)</f>
        <v>Outubro</v>
      </c>
      <c r="N32" t="str">
        <f t="shared" si="3"/>
        <v xml:space="preserve">RD </v>
      </c>
    </row>
    <row r="33" spans="1:14" ht="24.95" customHeight="1" x14ac:dyDescent="0.2">
      <c r="A33" s="2" t="s">
        <v>88</v>
      </c>
      <c r="B33" s="3">
        <v>44130</v>
      </c>
      <c r="C33" s="2">
        <v>14103</v>
      </c>
      <c r="D33" s="2" t="s">
        <v>65</v>
      </c>
      <c r="E33" s="2" t="s">
        <v>121</v>
      </c>
      <c r="F33" s="2" t="s">
        <v>122</v>
      </c>
      <c r="G33" s="2" t="s">
        <v>68</v>
      </c>
      <c r="H33" s="13">
        <v>8800</v>
      </c>
      <c r="I33" s="4"/>
      <c r="J33" s="5">
        <f t="shared" si="0"/>
        <v>8800</v>
      </c>
      <c r="K33" s="5">
        <f t="shared" si="1"/>
        <v>0</v>
      </c>
      <c r="L33">
        <f t="shared" si="2"/>
        <v>10</v>
      </c>
      <c r="M33" t="str">
        <f>VLOOKUP(L33,mês!A:B,2,0)</f>
        <v>Outubro</v>
      </c>
      <c r="N33" t="str">
        <f t="shared" si="3"/>
        <v xml:space="preserve">RD </v>
      </c>
    </row>
    <row r="34" spans="1:14" ht="24.95" customHeight="1" x14ac:dyDescent="0.2">
      <c r="A34" s="2" t="s">
        <v>88</v>
      </c>
      <c r="B34" s="3">
        <v>44132</v>
      </c>
      <c r="C34" s="2">
        <v>14112</v>
      </c>
      <c r="D34" s="2" t="s">
        <v>123</v>
      </c>
      <c r="E34" s="2" t="s">
        <v>124</v>
      </c>
      <c r="F34" s="2" t="s">
        <v>125</v>
      </c>
      <c r="G34" s="2" t="s">
        <v>68</v>
      </c>
      <c r="H34" s="2">
        <v>925.5</v>
      </c>
      <c r="I34" s="4"/>
      <c r="J34" s="5">
        <f t="shared" si="0"/>
        <v>925.5</v>
      </c>
      <c r="K34" s="5">
        <f t="shared" si="1"/>
        <v>0</v>
      </c>
      <c r="L34">
        <f t="shared" si="2"/>
        <v>10</v>
      </c>
      <c r="M34" t="str">
        <f>VLOOKUP(L34,mês!A:B,2,0)</f>
        <v>Outubro</v>
      </c>
      <c r="N34" t="str">
        <f t="shared" si="3"/>
        <v xml:space="preserve">RD </v>
      </c>
    </row>
    <row r="35" spans="1:14" ht="24.95" customHeight="1" x14ac:dyDescent="0.2">
      <c r="A35" s="2" t="s">
        <v>88</v>
      </c>
      <c r="B35" s="3">
        <v>44133</v>
      </c>
      <c r="C35" s="2">
        <v>14111</v>
      </c>
      <c r="D35" s="2" t="s">
        <v>65</v>
      </c>
      <c r="E35" s="2" t="s">
        <v>90</v>
      </c>
      <c r="F35" s="2" t="s">
        <v>126</v>
      </c>
      <c r="G35" s="2" t="s">
        <v>68</v>
      </c>
      <c r="H35" s="13">
        <v>3000</v>
      </c>
      <c r="I35" s="4"/>
      <c r="J35" s="5">
        <f t="shared" si="0"/>
        <v>3000</v>
      </c>
      <c r="K35" s="5">
        <f t="shared" si="1"/>
        <v>0</v>
      </c>
      <c r="L35">
        <f t="shared" si="2"/>
        <v>10</v>
      </c>
      <c r="M35" t="str">
        <f>VLOOKUP(L35,mês!A:B,2,0)</f>
        <v>Outubro</v>
      </c>
      <c r="N35" t="str">
        <f t="shared" si="3"/>
        <v xml:space="preserve">RD </v>
      </c>
    </row>
    <row r="36" spans="1:14" ht="24.95" customHeight="1" x14ac:dyDescent="0.2">
      <c r="A36" s="2" t="s">
        <v>88</v>
      </c>
      <c r="B36" s="3">
        <v>44138</v>
      </c>
      <c r="C36" s="2">
        <v>14114</v>
      </c>
      <c r="D36" s="2" t="s">
        <v>127</v>
      </c>
      <c r="E36" s="2" t="s">
        <v>128</v>
      </c>
      <c r="F36" s="2" t="s">
        <v>129</v>
      </c>
      <c r="G36" s="2" t="s">
        <v>68</v>
      </c>
      <c r="H36" s="2">
        <v>867.42</v>
      </c>
      <c r="I36" s="4"/>
      <c r="J36" s="5">
        <f t="shared" si="0"/>
        <v>867.42</v>
      </c>
      <c r="K36" s="5">
        <f t="shared" si="1"/>
        <v>0</v>
      </c>
      <c r="L36">
        <f t="shared" si="2"/>
        <v>11</v>
      </c>
      <c r="M36" t="str">
        <f>VLOOKUP(L36,mês!A:B,2,0)</f>
        <v>Novembro</v>
      </c>
      <c r="N36" t="str">
        <f t="shared" si="3"/>
        <v xml:space="preserve">RD </v>
      </c>
    </row>
    <row r="37" spans="1:14" ht="24.95" customHeight="1" x14ac:dyDescent="0.2">
      <c r="A37" s="2" t="s">
        <v>88</v>
      </c>
      <c r="B37" s="3">
        <v>44146</v>
      </c>
      <c r="C37" s="2">
        <v>14156</v>
      </c>
      <c r="D37" s="2" t="s">
        <v>65</v>
      </c>
      <c r="E37" s="2" t="s">
        <v>130</v>
      </c>
      <c r="F37" s="2" t="s">
        <v>131</v>
      </c>
      <c r="G37" s="2" t="s">
        <v>68</v>
      </c>
      <c r="H37" s="13">
        <v>3020.43</v>
      </c>
      <c r="I37" s="4"/>
      <c r="J37" s="5">
        <f t="shared" si="0"/>
        <v>3020.43</v>
      </c>
      <c r="K37" s="5">
        <f t="shared" si="1"/>
        <v>0</v>
      </c>
      <c r="L37">
        <f t="shared" si="2"/>
        <v>11</v>
      </c>
      <c r="M37" t="str">
        <f>VLOOKUP(L37,mês!A:B,2,0)</f>
        <v>Novembro</v>
      </c>
      <c r="N37" t="str">
        <f t="shared" si="3"/>
        <v xml:space="preserve">RD </v>
      </c>
    </row>
    <row r="38" spans="1:14" ht="24.95" customHeight="1" x14ac:dyDescent="0.2">
      <c r="A38" s="2" t="s">
        <v>88</v>
      </c>
      <c r="B38" s="3">
        <v>44151</v>
      </c>
      <c r="C38" s="2">
        <v>14160</v>
      </c>
      <c r="D38" s="2" t="s">
        <v>65</v>
      </c>
      <c r="E38" s="2" t="s">
        <v>132</v>
      </c>
      <c r="F38" s="2" t="s">
        <v>133</v>
      </c>
      <c r="G38" s="2" t="s">
        <v>68</v>
      </c>
      <c r="H38" s="13">
        <v>3966.05</v>
      </c>
      <c r="I38" s="4"/>
      <c r="J38" s="5">
        <f t="shared" si="0"/>
        <v>3966.05</v>
      </c>
      <c r="K38" s="5">
        <f t="shared" si="1"/>
        <v>0</v>
      </c>
      <c r="L38">
        <f t="shared" si="2"/>
        <v>11</v>
      </c>
      <c r="M38" t="str">
        <f>VLOOKUP(L38,mês!A:B,2,0)</f>
        <v>Novembro</v>
      </c>
      <c r="N38" t="str">
        <f t="shared" si="3"/>
        <v xml:space="preserve">RD </v>
      </c>
    </row>
    <row r="39" spans="1:14" ht="24.95" customHeight="1" x14ac:dyDescent="0.2">
      <c r="A39" s="2" t="s">
        <v>88</v>
      </c>
      <c r="B39" s="3">
        <v>44151</v>
      </c>
      <c r="C39" s="2">
        <v>14161</v>
      </c>
      <c r="D39" s="2" t="s">
        <v>65</v>
      </c>
      <c r="E39" s="2" t="s">
        <v>132</v>
      </c>
      <c r="F39" s="2" t="s">
        <v>133</v>
      </c>
      <c r="G39" s="2" t="s">
        <v>68</v>
      </c>
      <c r="H39" s="13">
        <v>1928.95</v>
      </c>
      <c r="I39" s="4"/>
      <c r="J39" s="5">
        <f t="shared" si="0"/>
        <v>1928.95</v>
      </c>
      <c r="K39" s="5">
        <f t="shared" si="1"/>
        <v>0</v>
      </c>
      <c r="L39">
        <f t="shared" si="2"/>
        <v>11</v>
      </c>
      <c r="M39" t="str">
        <f>VLOOKUP(L39,mês!A:B,2,0)</f>
        <v>Novembro</v>
      </c>
      <c r="N39" t="str">
        <f t="shared" si="3"/>
        <v xml:space="preserve">RD </v>
      </c>
    </row>
    <row r="40" spans="1:14" ht="24.95" customHeight="1" x14ac:dyDescent="0.2">
      <c r="A40" s="2" t="s">
        <v>88</v>
      </c>
      <c r="B40" s="3">
        <v>44151</v>
      </c>
      <c r="C40" s="2">
        <v>14162</v>
      </c>
      <c r="D40" s="2" t="s">
        <v>65</v>
      </c>
      <c r="E40" s="2" t="s">
        <v>90</v>
      </c>
      <c r="F40" s="2" t="s">
        <v>134</v>
      </c>
      <c r="G40" s="2" t="s">
        <v>68</v>
      </c>
      <c r="H40" s="13">
        <v>1813.52</v>
      </c>
      <c r="I40" s="4"/>
      <c r="J40" s="5">
        <f t="shared" si="0"/>
        <v>1813.52</v>
      </c>
      <c r="K40" s="5">
        <f t="shared" si="1"/>
        <v>0</v>
      </c>
      <c r="L40">
        <f t="shared" si="2"/>
        <v>11</v>
      </c>
      <c r="M40" t="str">
        <f>VLOOKUP(L40,mês!A:B,2,0)</f>
        <v>Novembro</v>
      </c>
      <c r="N40" t="str">
        <f t="shared" si="3"/>
        <v xml:space="preserve">RD </v>
      </c>
    </row>
    <row r="41" spans="1:14" ht="24.95" customHeight="1" x14ac:dyDescent="0.2">
      <c r="A41" s="2" t="s">
        <v>88</v>
      </c>
      <c r="B41" s="3">
        <v>44155</v>
      </c>
      <c r="C41" s="2">
        <v>14168</v>
      </c>
      <c r="D41" s="2" t="s">
        <v>123</v>
      </c>
      <c r="E41" s="2" t="s">
        <v>124</v>
      </c>
      <c r="F41" s="2" t="s">
        <v>135</v>
      </c>
      <c r="G41" s="2" t="s">
        <v>68</v>
      </c>
      <c r="H41" s="2">
        <v>315</v>
      </c>
      <c r="I41" s="4"/>
      <c r="J41" s="5">
        <f t="shared" si="0"/>
        <v>315</v>
      </c>
      <c r="K41" s="5">
        <f t="shared" si="1"/>
        <v>0</v>
      </c>
      <c r="L41">
        <f t="shared" si="2"/>
        <v>11</v>
      </c>
      <c r="M41" t="str">
        <f>VLOOKUP(L41,mês!A:B,2,0)</f>
        <v>Novembro</v>
      </c>
      <c r="N41" t="str">
        <f t="shared" si="3"/>
        <v xml:space="preserve">RD </v>
      </c>
    </row>
    <row r="42" spans="1:14" ht="24.95" customHeight="1" x14ac:dyDescent="0.2">
      <c r="A42" s="2" t="s">
        <v>88</v>
      </c>
      <c r="B42" s="3">
        <v>44159</v>
      </c>
      <c r="C42" s="2">
        <v>14169</v>
      </c>
      <c r="D42" s="2" t="s">
        <v>123</v>
      </c>
      <c r="E42" s="2" t="s">
        <v>124</v>
      </c>
      <c r="F42" s="2" t="s">
        <v>136</v>
      </c>
      <c r="G42" s="2" t="s">
        <v>68</v>
      </c>
      <c r="H42" s="13">
        <v>2538</v>
      </c>
      <c r="I42" s="4"/>
      <c r="J42" s="5">
        <f t="shared" si="0"/>
        <v>2538</v>
      </c>
      <c r="K42" s="5">
        <f t="shared" si="1"/>
        <v>0</v>
      </c>
      <c r="L42">
        <f t="shared" si="2"/>
        <v>11</v>
      </c>
      <c r="M42" t="str">
        <f>VLOOKUP(L42,mês!A:B,2,0)</f>
        <v>Novembro</v>
      </c>
      <c r="N42" t="str">
        <f t="shared" si="3"/>
        <v xml:space="preserve">RD </v>
      </c>
    </row>
    <row r="43" spans="1:14" ht="24.95" customHeight="1" x14ac:dyDescent="0.2">
      <c r="A43" s="2" t="s">
        <v>88</v>
      </c>
      <c r="B43" s="3">
        <v>44166</v>
      </c>
      <c r="C43" s="2">
        <v>14189</v>
      </c>
      <c r="D43" s="2" t="s">
        <v>123</v>
      </c>
      <c r="E43" s="2" t="s">
        <v>124</v>
      </c>
      <c r="F43" s="2" t="s">
        <v>137</v>
      </c>
      <c r="G43" s="2" t="s">
        <v>68</v>
      </c>
      <c r="H43" s="2">
        <v>682.59</v>
      </c>
      <c r="I43" s="4"/>
      <c r="J43" s="5">
        <f t="shared" si="0"/>
        <v>682.59</v>
      </c>
      <c r="K43" s="5">
        <f t="shared" si="1"/>
        <v>0</v>
      </c>
      <c r="L43">
        <f t="shared" si="2"/>
        <v>12</v>
      </c>
      <c r="M43" t="str">
        <f>VLOOKUP(L43,mês!A:B,2,0)</f>
        <v>Dezembro</v>
      </c>
      <c r="N43" t="str">
        <f t="shared" si="3"/>
        <v xml:space="preserve">RD </v>
      </c>
    </row>
    <row r="44" spans="1:14" ht="24.95" customHeight="1" x14ac:dyDescent="0.2">
      <c r="A44" s="2" t="s">
        <v>88</v>
      </c>
      <c r="B44" s="3">
        <v>44175</v>
      </c>
      <c r="C44" s="2">
        <v>14206</v>
      </c>
      <c r="D44" s="2" t="s">
        <v>123</v>
      </c>
      <c r="E44" s="2" t="s">
        <v>124</v>
      </c>
      <c r="F44" s="2" t="s">
        <v>138</v>
      </c>
      <c r="G44" s="2" t="s">
        <v>68</v>
      </c>
      <c r="H44" s="2">
        <v>745.81</v>
      </c>
      <c r="I44" s="4"/>
      <c r="J44" s="5">
        <f t="shared" si="0"/>
        <v>745.81</v>
      </c>
      <c r="K44" s="5">
        <f t="shared" si="1"/>
        <v>0</v>
      </c>
      <c r="L44">
        <f t="shared" si="2"/>
        <v>12</v>
      </c>
      <c r="M44" t="str">
        <f>VLOOKUP(L44,mês!A:B,2,0)</f>
        <v>Dezembro</v>
      </c>
      <c r="N44" t="str">
        <f t="shared" si="3"/>
        <v xml:space="preserve">RD </v>
      </c>
    </row>
    <row r="45" spans="1:14" ht="24.95" customHeight="1" x14ac:dyDescent="0.2">
      <c r="A45" s="2" t="s">
        <v>88</v>
      </c>
      <c r="B45" s="3">
        <v>44175</v>
      </c>
      <c r="C45" s="2">
        <v>14207</v>
      </c>
      <c r="D45" s="2" t="s">
        <v>123</v>
      </c>
      <c r="E45" s="2" t="s">
        <v>124</v>
      </c>
      <c r="F45" s="2" t="s">
        <v>139</v>
      </c>
      <c r="G45" s="2" t="s">
        <v>68</v>
      </c>
      <c r="H45" s="2">
        <v>371.49</v>
      </c>
      <c r="I45" s="4"/>
      <c r="J45" s="5">
        <f t="shared" si="0"/>
        <v>371.49</v>
      </c>
      <c r="K45" s="5">
        <f t="shared" si="1"/>
        <v>0</v>
      </c>
      <c r="L45">
        <f t="shared" si="2"/>
        <v>12</v>
      </c>
      <c r="M45" t="str">
        <f>VLOOKUP(L45,mês!A:B,2,0)</f>
        <v>Dezembro</v>
      </c>
      <c r="N45" t="str">
        <f t="shared" si="3"/>
        <v xml:space="preserve">RD </v>
      </c>
    </row>
    <row r="46" spans="1:14" ht="24.95" customHeight="1" x14ac:dyDescent="0.2">
      <c r="A46" s="2" t="s">
        <v>88</v>
      </c>
      <c r="B46" s="3">
        <v>44176</v>
      </c>
      <c r="C46" s="2">
        <v>14205</v>
      </c>
      <c r="D46" s="2" t="s">
        <v>123</v>
      </c>
      <c r="E46" s="2" t="s">
        <v>124</v>
      </c>
      <c r="F46" s="2" t="s">
        <v>138</v>
      </c>
      <c r="G46" s="2" t="s">
        <v>68</v>
      </c>
      <c r="H46" s="13">
        <v>2462</v>
      </c>
      <c r="I46" s="4"/>
      <c r="J46" s="5">
        <f t="shared" si="0"/>
        <v>2462</v>
      </c>
      <c r="K46" s="5">
        <f t="shared" si="1"/>
        <v>0</v>
      </c>
      <c r="L46">
        <f t="shared" si="2"/>
        <v>12</v>
      </c>
      <c r="M46" t="str">
        <f>VLOOKUP(L46,mês!A:B,2,0)</f>
        <v>Dezembro</v>
      </c>
      <c r="N46" t="str">
        <f t="shared" si="3"/>
        <v xml:space="preserve">RD </v>
      </c>
    </row>
    <row r="47" spans="1:14" ht="24.95" customHeight="1" x14ac:dyDescent="0.2">
      <c r="A47" s="2" t="s">
        <v>88</v>
      </c>
      <c r="B47" s="3">
        <v>44179</v>
      </c>
      <c r="C47" s="2">
        <v>14217</v>
      </c>
      <c r="D47" s="2" t="s">
        <v>123</v>
      </c>
      <c r="E47" s="2" t="s">
        <v>124</v>
      </c>
      <c r="F47" s="2" t="s">
        <v>140</v>
      </c>
      <c r="G47" s="2" t="s">
        <v>68</v>
      </c>
      <c r="H47" s="13">
        <v>2397.66</v>
      </c>
      <c r="I47" s="4"/>
      <c r="J47" s="5">
        <f t="shared" si="0"/>
        <v>2397.66</v>
      </c>
      <c r="K47" s="5">
        <f t="shared" si="1"/>
        <v>0</v>
      </c>
      <c r="L47">
        <f t="shared" si="2"/>
        <v>12</v>
      </c>
      <c r="M47" t="str">
        <f>VLOOKUP(L47,mês!A:B,2,0)</f>
        <v>Dezembro</v>
      </c>
      <c r="N47" t="str">
        <f t="shared" si="3"/>
        <v xml:space="preserve">RD </v>
      </c>
    </row>
    <row r="48" spans="1:14" ht="24.95" customHeight="1" x14ac:dyDescent="0.2">
      <c r="A48" s="2" t="s">
        <v>88</v>
      </c>
      <c r="B48" s="3">
        <v>44187</v>
      </c>
      <c r="C48" s="2">
        <v>14225</v>
      </c>
      <c r="D48" s="2" t="s">
        <v>65</v>
      </c>
      <c r="E48" s="2" t="s">
        <v>90</v>
      </c>
      <c r="F48" s="2" t="s">
        <v>141</v>
      </c>
      <c r="G48" s="2" t="s">
        <v>68</v>
      </c>
      <c r="H48" s="2">
        <v>108.8</v>
      </c>
      <c r="I48" s="4"/>
      <c r="J48" s="5">
        <f t="shared" si="0"/>
        <v>108.8</v>
      </c>
      <c r="K48" s="5">
        <f t="shared" si="1"/>
        <v>0</v>
      </c>
      <c r="L48">
        <f t="shared" si="2"/>
        <v>12</v>
      </c>
      <c r="M48" t="str">
        <f>VLOOKUP(L48,mês!A:B,2,0)</f>
        <v>Dezembro</v>
      </c>
      <c r="N48" t="str">
        <f t="shared" si="3"/>
        <v xml:space="preserve">RD </v>
      </c>
    </row>
    <row r="49" spans="1:14" ht="24.95" customHeight="1" x14ac:dyDescent="0.2">
      <c r="A49" s="2" t="s">
        <v>142</v>
      </c>
      <c r="B49" s="3">
        <v>43860</v>
      </c>
      <c r="C49" s="2">
        <v>13379</v>
      </c>
      <c r="D49" s="2" t="s">
        <v>65</v>
      </c>
      <c r="E49" s="2" t="s">
        <v>143</v>
      </c>
      <c r="F49" s="2" t="s">
        <v>144</v>
      </c>
      <c r="G49" s="2" t="s">
        <v>68</v>
      </c>
      <c r="H49" s="13">
        <v>3300</v>
      </c>
      <c r="I49" s="4"/>
      <c r="J49" s="5">
        <f t="shared" si="0"/>
        <v>3300</v>
      </c>
      <c r="K49" s="5">
        <f t="shared" si="1"/>
        <v>0</v>
      </c>
      <c r="L49">
        <f t="shared" si="2"/>
        <v>1</v>
      </c>
      <c r="M49" t="str">
        <f>VLOOKUP(L49,mês!A:B,2,0)</f>
        <v>Janeiro</v>
      </c>
      <c r="N49" t="str">
        <f t="shared" si="3"/>
        <v xml:space="preserve">RD </v>
      </c>
    </row>
    <row r="50" spans="1:14" ht="24.95" customHeight="1" x14ac:dyDescent="0.2">
      <c r="A50" s="2" t="s">
        <v>142</v>
      </c>
      <c r="B50" s="3">
        <v>43913</v>
      </c>
      <c r="C50" s="2">
        <v>13686</v>
      </c>
      <c r="D50" s="2" t="s">
        <v>145</v>
      </c>
      <c r="E50" s="2" t="s">
        <v>146</v>
      </c>
      <c r="F50" s="2" t="s">
        <v>147</v>
      </c>
      <c r="G50" s="2" t="s">
        <v>68</v>
      </c>
      <c r="H50" s="2">
        <v>0</v>
      </c>
      <c r="I50" s="4"/>
      <c r="J50" s="5">
        <f t="shared" si="0"/>
        <v>0</v>
      </c>
      <c r="K50" s="5">
        <f t="shared" si="1"/>
        <v>0</v>
      </c>
      <c r="L50">
        <f t="shared" si="2"/>
        <v>3</v>
      </c>
      <c r="M50" t="str">
        <f>VLOOKUP(L50,mês!A:B,2,0)</f>
        <v>Março</v>
      </c>
      <c r="N50" t="str">
        <f t="shared" si="3"/>
        <v xml:space="preserve">RD </v>
      </c>
    </row>
    <row r="51" spans="1:14" ht="24.95" customHeight="1" x14ac:dyDescent="0.2">
      <c r="A51" s="2" t="s">
        <v>142</v>
      </c>
      <c r="B51" s="3">
        <v>44012</v>
      </c>
      <c r="C51" s="2">
        <v>13819</v>
      </c>
      <c r="D51" s="2" t="s">
        <v>65</v>
      </c>
      <c r="E51" s="2" t="s">
        <v>143</v>
      </c>
      <c r="F51" s="2" t="s">
        <v>148</v>
      </c>
      <c r="G51" s="2" t="s">
        <v>68</v>
      </c>
      <c r="H51" s="13">
        <v>5040</v>
      </c>
      <c r="I51" s="4"/>
      <c r="J51" s="5">
        <f t="shared" si="0"/>
        <v>5040</v>
      </c>
      <c r="K51" s="5">
        <f t="shared" si="1"/>
        <v>0</v>
      </c>
      <c r="L51">
        <f t="shared" si="2"/>
        <v>6</v>
      </c>
      <c r="M51" t="str">
        <f>VLOOKUP(L51,mês!A:B,2,0)</f>
        <v>Junho</v>
      </c>
      <c r="N51" t="str">
        <f t="shared" si="3"/>
        <v xml:space="preserve">RD </v>
      </c>
    </row>
    <row r="52" spans="1:14" ht="24.95" customHeight="1" x14ac:dyDescent="0.2">
      <c r="A52" s="2" t="s">
        <v>142</v>
      </c>
      <c r="B52" s="3">
        <v>44077</v>
      </c>
      <c r="C52" s="2">
        <v>13955</v>
      </c>
      <c r="D52" s="2" t="s">
        <v>65</v>
      </c>
      <c r="E52" s="2" t="s">
        <v>149</v>
      </c>
      <c r="F52" s="2" t="s">
        <v>150</v>
      </c>
      <c r="G52" s="2" t="s">
        <v>68</v>
      </c>
      <c r="H52" s="2">
        <v>250</v>
      </c>
      <c r="I52" s="4"/>
      <c r="J52" s="5">
        <f t="shared" si="0"/>
        <v>250</v>
      </c>
      <c r="K52" s="5">
        <f t="shared" si="1"/>
        <v>0</v>
      </c>
      <c r="L52">
        <f t="shared" si="2"/>
        <v>9</v>
      </c>
      <c r="M52" t="str">
        <f>VLOOKUP(L52,mês!A:B,2,0)</f>
        <v>Setembro</v>
      </c>
      <c r="N52" t="str">
        <f t="shared" si="3"/>
        <v xml:space="preserve">RD </v>
      </c>
    </row>
    <row r="53" spans="1:14" ht="24.95" customHeight="1" x14ac:dyDescent="0.2">
      <c r="A53" s="2" t="s">
        <v>142</v>
      </c>
      <c r="B53" s="3">
        <v>44117</v>
      </c>
      <c r="C53" s="2">
        <v>14046</v>
      </c>
      <c r="D53" s="2" t="s">
        <v>65</v>
      </c>
      <c r="E53" s="2" t="s">
        <v>151</v>
      </c>
      <c r="F53" s="2" t="s">
        <v>152</v>
      </c>
      <c r="G53" s="2" t="s">
        <v>68</v>
      </c>
      <c r="H53" s="2">
        <v>200</v>
      </c>
      <c r="I53" s="4"/>
      <c r="J53" s="5">
        <f t="shared" si="0"/>
        <v>200</v>
      </c>
      <c r="K53" s="5">
        <f t="shared" si="1"/>
        <v>0</v>
      </c>
      <c r="L53">
        <f t="shared" si="2"/>
        <v>10</v>
      </c>
      <c r="M53" t="str">
        <f>VLOOKUP(L53,mês!A:B,2,0)</f>
        <v>Outubro</v>
      </c>
      <c r="N53" t="str">
        <f t="shared" si="3"/>
        <v xml:space="preserve">RD </v>
      </c>
    </row>
    <row r="54" spans="1:14" ht="24.95" customHeight="1" x14ac:dyDescent="0.2">
      <c r="A54" s="2" t="s">
        <v>153</v>
      </c>
      <c r="B54" s="3">
        <v>43851</v>
      </c>
      <c r="C54" s="2">
        <v>13306</v>
      </c>
      <c r="D54" s="2" t="s">
        <v>154</v>
      </c>
      <c r="E54" s="2" t="s">
        <v>155</v>
      </c>
      <c r="F54" s="2" t="s">
        <v>156</v>
      </c>
      <c r="G54" s="2" t="s">
        <v>68</v>
      </c>
      <c r="H54" s="13">
        <v>1897.3</v>
      </c>
      <c r="I54" s="4"/>
      <c r="J54" s="5">
        <f t="shared" si="0"/>
        <v>1897.3</v>
      </c>
      <c r="K54" s="5">
        <f t="shared" si="1"/>
        <v>0</v>
      </c>
      <c r="L54">
        <f t="shared" si="2"/>
        <v>1</v>
      </c>
      <c r="M54" t="str">
        <f>VLOOKUP(L54,mês!A:B,2,0)</f>
        <v>Janeiro</v>
      </c>
      <c r="N54" t="str">
        <f t="shared" si="3"/>
        <v xml:space="preserve">RD </v>
      </c>
    </row>
    <row r="55" spans="1:14" ht="24.95" customHeight="1" x14ac:dyDescent="0.2">
      <c r="A55" s="2" t="s">
        <v>153</v>
      </c>
      <c r="B55" s="3">
        <v>44050</v>
      </c>
      <c r="C55" s="2">
        <v>13901</v>
      </c>
      <c r="D55" s="2" t="s">
        <v>154</v>
      </c>
      <c r="E55" s="2" t="s">
        <v>157</v>
      </c>
      <c r="F55" s="2" t="s">
        <v>158</v>
      </c>
      <c r="G55" s="2" t="s">
        <v>68</v>
      </c>
      <c r="H55" s="13">
        <v>13000</v>
      </c>
      <c r="I55" s="4"/>
      <c r="J55" s="5">
        <f t="shared" si="0"/>
        <v>13000</v>
      </c>
      <c r="K55" s="5">
        <f t="shared" si="1"/>
        <v>0</v>
      </c>
      <c r="L55">
        <f t="shared" si="2"/>
        <v>8</v>
      </c>
      <c r="M55" t="str">
        <f>VLOOKUP(L55,mês!A:B,2,0)</f>
        <v>Agosto</v>
      </c>
      <c r="N55" t="str">
        <f t="shared" si="3"/>
        <v xml:space="preserve">RD </v>
      </c>
    </row>
    <row r="56" spans="1:14" ht="24.95" customHeight="1" x14ac:dyDescent="0.2">
      <c r="A56" s="2" t="s">
        <v>153</v>
      </c>
      <c r="B56" s="3">
        <v>44076</v>
      </c>
      <c r="C56" s="2">
        <v>13951</v>
      </c>
      <c r="D56" s="2" t="s">
        <v>85</v>
      </c>
      <c r="E56" s="2" t="s">
        <v>143</v>
      </c>
      <c r="F56" s="2" t="s">
        <v>159</v>
      </c>
      <c r="G56" s="2" t="s">
        <v>68</v>
      </c>
      <c r="H56" s="13">
        <v>1474.43</v>
      </c>
      <c r="I56" s="4"/>
      <c r="J56" s="5">
        <f t="shared" si="0"/>
        <v>1474.43</v>
      </c>
      <c r="K56" s="5">
        <f t="shared" si="1"/>
        <v>0</v>
      </c>
      <c r="L56">
        <f t="shared" si="2"/>
        <v>9</v>
      </c>
      <c r="M56" t="str">
        <f>VLOOKUP(L56,mês!A:B,2,0)</f>
        <v>Setembro</v>
      </c>
      <c r="N56" t="str">
        <f t="shared" si="3"/>
        <v xml:space="preserve">RD </v>
      </c>
    </row>
    <row r="57" spans="1:14" ht="24.95" customHeight="1" x14ac:dyDescent="0.2">
      <c r="A57" s="2" t="s">
        <v>153</v>
      </c>
      <c r="B57" s="3">
        <v>44096</v>
      </c>
      <c r="C57" s="2">
        <v>13988</v>
      </c>
      <c r="D57" s="2" t="s">
        <v>85</v>
      </c>
      <c r="E57" s="2" t="s">
        <v>160</v>
      </c>
      <c r="F57" s="2" t="s">
        <v>161</v>
      </c>
      <c r="G57" s="2" t="s">
        <v>68</v>
      </c>
      <c r="H57" s="13">
        <v>1999.13</v>
      </c>
      <c r="I57" s="4"/>
      <c r="J57" s="5">
        <f t="shared" si="0"/>
        <v>1999.13</v>
      </c>
      <c r="K57" s="5">
        <f t="shared" si="1"/>
        <v>0</v>
      </c>
      <c r="L57">
        <f t="shared" si="2"/>
        <v>9</v>
      </c>
      <c r="M57" t="str">
        <f>VLOOKUP(L57,mês!A:B,2,0)</f>
        <v>Setembro</v>
      </c>
      <c r="N57" t="str">
        <f t="shared" si="3"/>
        <v xml:space="preserve">RD </v>
      </c>
    </row>
    <row r="58" spans="1:14" ht="24.95" customHeight="1" x14ac:dyDescent="0.2">
      <c r="A58" s="2" t="s">
        <v>162</v>
      </c>
      <c r="B58" s="3">
        <v>43991</v>
      </c>
      <c r="C58" s="2">
        <v>13790</v>
      </c>
      <c r="D58" s="2" t="s">
        <v>65</v>
      </c>
      <c r="E58" s="2" t="s">
        <v>163</v>
      </c>
      <c r="F58" s="2" t="s">
        <v>164</v>
      </c>
      <c r="G58" s="2" t="s">
        <v>68</v>
      </c>
      <c r="H58" s="13">
        <v>2575.59</v>
      </c>
      <c r="I58" s="4"/>
      <c r="J58" s="5">
        <f t="shared" si="0"/>
        <v>2575.59</v>
      </c>
      <c r="K58" s="5">
        <f t="shared" si="1"/>
        <v>0</v>
      </c>
      <c r="L58">
        <f t="shared" si="2"/>
        <v>6</v>
      </c>
      <c r="M58" t="str">
        <f>VLOOKUP(L58,mês!A:B,2,0)</f>
        <v>Junho</v>
      </c>
      <c r="N58" t="str">
        <f t="shared" si="3"/>
        <v xml:space="preserve">RD </v>
      </c>
    </row>
    <row r="59" spans="1:14" ht="24.95" customHeight="1" x14ac:dyDescent="0.2">
      <c r="A59" s="2" t="s">
        <v>162</v>
      </c>
      <c r="B59" s="3">
        <v>43999</v>
      </c>
      <c r="C59" s="2">
        <v>13804</v>
      </c>
      <c r="D59" s="2" t="s">
        <v>65</v>
      </c>
      <c r="E59" s="2" t="s">
        <v>165</v>
      </c>
      <c r="F59" s="2" t="s">
        <v>166</v>
      </c>
      <c r="G59" s="2" t="s">
        <v>68</v>
      </c>
      <c r="H59" s="13">
        <v>124015.26</v>
      </c>
      <c r="I59" s="4"/>
      <c r="J59" s="5">
        <f t="shared" si="0"/>
        <v>124015.26</v>
      </c>
      <c r="K59" s="5">
        <f t="shared" si="1"/>
        <v>0</v>
      </c>
      <c r="L59">
        <f t="shared" si="2"/>
        <v>6</v>
      </c>
      <c r="M59" t="str">
        <f>VLOOKUP(L59,mês!A:B,2,0)</f>
        <v>Junho</v>
      </c>
      <c r="N59" t="str">
        <f t="shared" si="3"/>
        <v xml:space="preserve">RD </v>
      </c>
    </row>
    <row r="60" spans="1:14" ht="24.95" customHeight="1" x14ac:dyDescent="0.2">
      <c r="A60" s="2" t="s">
        <v>167</v>
      </c>
      <c r="B60" s="3">
        <v>43872</v>
      </c>
      <c r="C60" s="2">
        <v>13440</v>
      </c>
      <c r="D60" s="2" t="s">
        <v>168</v>
      </c>
      <c r="E60" s="2" t="s">
        <v>169</v>
      </c>
      <c r="F60" s="2" t="s">
        <v>170</v>
      </c>
      <c r="G60" s="2" t="s">
        <v>68</v>
      </c>
      <c r="H60" s="13">
        <v>14600</v>
      </c>
      <c r="I60" s="4"/>
      <c r="J60" s="5">
        <f t="shared" si="0"/>
        <v>14600</v>
      </c>
      <c r="K60" s="5">
        <f t="shared" si="1"/>
        <v>0</v>
      </c>
      <c r="L60">
        <f t="shared" si="2"/>
        <v>2</v>
      </c>
      <c r="M60" t="str">
        <f>VLOOKUP(L60,mês!A:B,2,0)</f>
        <v>Fevereiro</v>
      </c>
      <c r="N60" t="str">
        <f t="shared" si="3"/>
        <v xml:space="preserve">RI </v>
      </c>
    </row>
    <row r="61" spans="1:14" ht="24.95" customHeight="1" x14ac:dyDescent="0.2">
      <c r="A61" s="2" t="s">
        <v>167</v>
      </c>
      <c r="B61" s="3">
        <v>43895</v>
      </c>
      <c r="C61" s="2">
        <v>13570</v>
      </c>
      <c r="D61" s="2" t="s">
        <v>168</v>
      </c>
      <c r="E61" s="2" t="s">
        <v>171</v>
      </c>
      <c r="F61" s="2" t="s">
        <v>172</v>
      </c>
      <c r="G61" s="2" t="s">
        <v>68</v>
      </c>
      <c r="H61" s="2">
        <v>249</v>
      </c>
      <c r="I61" s="4"/>
      <c r="J61" s="5">
        <f t="shared" si="0"/>
        <v>249</v>
      </c>
      <c r="K61" s="5">
        <f t="shared" si="1"/>
        <v>0</v>
      </c>
      <c r="L61">
        <f t="shared" si="2"/>
        <v>3</v>
      </c>
      <c r="M61" t="str">
        <f>VLOOKUP(L61,mês!A:B,2,0)</f>
        <v>Março</v>
      </c>
      <c r="N61" t="str">
        <f t="shared" si="3"/>
        <v xml:space="preserve">RI </v>
      </c>
    </row>
    <row r="62" spans="1:14" ht="24.95" customHeight="1" x14ac:dyDescent="0.2">
      <c r="A62" s="2" t="s">
        <v>167</v>
      </c>
      <c r="B62" s="3">
        <v>43909</v>
      </c>
      <c r="C62" s="2">
        <v>13670</v>
      </c>
      <c r="D62" s="2" t="s">
        <v>168</v>
      </c>
      <c r="E62" s="2" t="s">
        <v>173</v>
      </c>
      <c r="F62" s="2" t="s">
        <v>174</v>
      </c>
      <c r="G62" s="2" t="s">
        <v>68</v>
      </c>
      <c r="H62" s="2">
        <v>0</v>
      </c>
      <c r="I62" s="4"/>
      <c r="J62" s="5">
        <f t="shared" si="0"/>
        <v>0</v>
      </c>
      <c r="K62" s="5">
        <f t="shared" si="1"/>
        <v>0</v>
      </c>
      <c r="L62">
        <f t="shared" si="2"/>
        <v>3</v>
      </c>
      <c r="M62" t="str">
        <f>VLOOKUP(L62,mês!A:B,2,0)</f>
        <v>Março</v>
      </c>
      <c r="N62" t="str">
        <f t="shared" si="3"/>
        <v xml:space="preserve">RI </v>
      </c>
    </row>
    <row r="63" spans="1:14" ht="24.95" customHeight="1" x14ac:dyDescent="0.2">
      <c r="A63" s="2" t="s">
        <v>167</v>
      </c>
      <c r="B63" s="3">
        <v>44159</v>
      </c>
      <c r="C63" s="2">
        <v>14174</v>
      </c>
      <c r="D63" s="2" t="s">
        <v>168</v>
      </c>
      <c r="E63" s="2" t="s">
        <v>175</v>
      </c>
      <c r="F63" s="2" t="s">
        <v>176</v>
      </c>
      <c r="G63" s="2" t="s">
        <v>68</v>
      </c>
      <c r="H63" s="13">
        <v>46000</v>
      </c>
      <c r="I63" s="4"/>
      <c r="J63" s="5">
        <f t="shared" si="0"/>
        <v>46000</v>
      </c>
      <c r="K63" s="5">
        <f t="shared" si="1"/>
        <v>0</v>
      </c>
      <c r="L63">
        <f t="shared" si="2"/>
        <v>11</v>
      </c>
      <c r="M63" t="str">
        <f>VLOOKUP(L63,mês!A:B,2,0)</f>
        <v>Novembro</v>
      </c>
      <c r="N63" t="str">
        <f t="shared" si="3"/>
        <v xml:space="preserve">RI </v>
      </c>
    </row>
    <row r="64" spans="1:14" ht="24.95" customHeight="1" x14ac:dyDescent="0.2">
      <c r="A64" s="2" t="s">
        <v>167</v>
      </c>
      <c r="B64" s="3">
        <v>44183</v>
      </c>
      <c r="C64" s="2">
        <v>14220</v>
      </c>
      <c r="D64" s="2" t="s">
        <v>168</v>
      </c>
      <c r="E64" s="2" t="s">
        <v>171</v>
      </c>
      <c r="F64" s="2" t="s">
        <v>177</v>
      </c>
      <c r="G64" s="2" t="s">
        <v>68</v>
      </c>
      <c r="H64" s="2">
        <v>350</v>
      </c>
      <c r="I64" s="4"/>
      <c r="J64" s="5">
        <f t="shared" si="0"/>
        <v>350</v>
      </c>
      <c r="K64" s="5">
        <f t="shared" si="1"/>
        <v>0</v>
      </c>
      <c r="L64">
        <f t="shared" si="2"/>
        <v>12</v>
      </c>
      <c r="M64" t="str">
        <f>VLOOKUP(L64,mês!A:B,2,0)</f>
        <v>Dezembro</v>
      </c>
      <c r="N64" t="str">
        <f t="shared" si="3"/>
        <v xml:space="preserve">RI </v>
      </c>
    </row>
    <row r="65" spans="1:14" ht="24.95" customHeight="1" x14ac:dyDescent="0.2">
      <c r="A65" s="2" t="s">
        <v>178</v>
      </c>
      <c r="B65" s="3">
        <v>43843</v>
      </c>
      <c r="C65" s="2">
        <v>13257</v>
      </c>
      <c r="D65" s="2" t="s">
        <v>154</v>
      </c>
      <c r="E65" s="2" t="s">
        <v>179</v>
      </c>
      <c r="F65" s="2" t="s">
        <v>180</v>
      </c>
      <c r="G65" s="2" t="s">
        <v>68</v>
      </c>
      <c r="H65" s="2">
        <v>34.01</v>
      </c>
      <c r="I65" s="4"/>
      <c r="J65" s="5">
        <f t="shared" si="0"/>
        <v>34.01</v>
      </c>
      <c r="K65" s="5">
        <f t="shared" si="1"/>
        <v>0</v>
      </c>
      <c r="L65">
        <f t="shared" si="2"/>
        <v>1</v>
      </c>
      <c r="M65" t="str">
        <f>VLOOKUP(L65,mês!A:B,2,0)</f>
        <v>Janeiro</v>
      </c>
      <c r="N65" t="str">
        <f t="shared" si="3"/>
        <v xml:space="preserve">RORÇ </v>
      </c>
    </row>
    <row r="66" spans="1:14" ht="24.95" customHeight="1" x14ac:dyDescent="0.2">
      <c r="A66" s="2" t="s">
        <v>178</v>
      </c>
      <c r="B66" s="3">
        <v>43857</v>
      </c>
      <c r="C66" s="2">
        <v>13315</v>
      </c>
      <c r="D66" s="2" t="s">
        <v>154</v>
      </c>
      <c r="E66" s="2" t="s">
        <v>179</v>
      </c>
      <c r="F66" s="2" t="s">
        <v>181</v>
      </c>
      <c r="G66" s="2" t="s">
        <v>68</v>
      </c>
      <c r="H66" s="2">
        <v>12.75</v>
      </c>
      <c r="I66" s="4"/>
      <c r="J66" s="5">
        <f t="shared" si="0"/>
        <v>12.75</v>
      </c>
      <c r="K66" s="5">
        <f t="shared" si="1"/>
        <v>0</v>
      </c>
      <c r="L66">
        <f t="shared" si="2"/>
        <v>1</v>
      </c>
      <c r="M66" t="str">
        <f>VLOOKUP(L66,mês!A:B,2,0)</f>
        <v>Janeiro</v>
      </c>
      <c r="N66" t="str">
        <f t="shared" si="3"/>
        <v xml:space="preserve">RORÇ </v>
      </c>
    </row>
    <row r="67" spans="1:14" ht="24.95" customHeight="1" x14ac:dyDescent="0.2">
      <c r="A67" s="2" t="s">
        <v>178</v>
      </c>
      <c r="B67" s="3">
        <v>43874</v>
      </c>
      <c r="C67" s="2">
        <v>13448</v>
      </c>
      <c r="D67" s="2" t="s">
        <v>154</v>
      </c>
      <c r="E67" s="2" t="s">
        <v>182</v>
      </c>
      <c r="F67" s="2" t="s">
        <v>183</v>
      </c>
      <c r="G67" s="2" t="s">
        <v>68</v>
      </c>
      <c r="H67" s="2">
        <v>376.4</v>
      </c>
      <c r="I67" s="4"/>
      <c r="J67" s="5">
        <f t="shared" ref="J67:J130" si="4">IF(G67="Não",0,H67)</f>
        <v>376.4</v>
      </c>
      <c r="K67" s="5">
        <f t="shared" ref="K67:K130" si="5">IF(G67="Não",H67,0)</f>
        <v>0</v>
      </c>
      <c r="L67">
        <f t="shared" ref="L67:L130" si="6">MONTH(B67)</f>
        <v>2</v>
      </c>
      <c r="M67" t="str">
        <f>VLOOKUP(L67,mês!A:B,2,0)</f>
        <v>Fevereiro</v>
      </c>
      <c r="N67" t="str">
        <f t="shared" ref="N67:N130" si="7">LEFT(A67,SEARCH("-",A67)-1)</f>
        <v xml:space="preserve">RORÇ </v>
      </c>
    </row>
    <row r="68" spans="1:14" ht="24.95" customHeight="1" x14ac:dyDescent="0.2">
      <c r="A68" s="2" t="s">
        <v>178</v>
      </c>
      <c r="B68" s="3">
        <v>43881</v>
      </c>
      <c r="C68" s="2">
        <v>13435</v>
      </c>
      <c r="D68" s="2" t="s">
        <v>154</v>
      </c>
      <c r="E68" s="2" t="s">
        <v>179</v>
      </c>
      <c r="F68" s="2" t="s">
        <v>184</v>
      </c>
      <c r="G68" s="2" t="s">
        <v>68</v>
      </c>
      <c r="H68" s="2">
        <v>200.7</v>
      </c>
      <c r="I68" s="4"/>
      <c r="J68" s="5">
        <f t="shared" si="4"/>
        <v>200.7</v>
      </c>
      <c r="K68" s="5">
        <f t="shared" si="5"/>
        <v>0</v>
      </c>
      <c r="L68">
        <f t="shared" si="6"/>
        <v>2</v>
      </c>
      <c r="M68" t="str">
        <f>VLOOKUP(L68,mês!A:B,2,0)</f>
        <v>Fevereiro</v>
      </c>
      <c r="N68" t="str">
        <f t="shared" si="7"/>
        <v xml:space="preserve">RORÇ </v>
      </c>
    </row>
    <row r="69" spans="1:14" ht="24.95" customHeight="1" x14ac:dyDescent="0.2">
      <c r="A69" s="2" t="s">
        <v>178</v>
      </c>
      <c r="B69" s="3">
        <v>43881</v>
      </c>
      <c r="C69" s="2">
        <v>13489</v>
      </c>
      <c r="D69" s="2" t="s">
        <v>154</v>
      </c>
      <c r="E69" s="2" t="s">
        <v>179</v>
      </c>
      <c r="F69" s="2" t="s">
        <v>185</v>
      </c>
      <c r="G69" s="2" t="s">
        <v>68</v>
      </c>
      <c r="H69" s="2">
        <v>17.75</v>
      </c>
      <c r="I69" s="4"/>
      <c r="J69" s="5">
        <f t="shared" si="4"/>
        <v>17.75</v>
      </c>
      <c r="K69" s="5">
        <f t="shared" si="5"/>
        <v>0</v>
      </c>
      <c r="L69">
        <f t="shared" si="6"/>
        <v>2</v>
      </c>
      <c r="M69" t="str">
        <f>VLOOKUP(L69,mês!A:B,2,0)</f>
        <v>Fevereiro</v>
      </c>
      <c r="N69" t="str">
        <f t="shared" si="7"/>
        <v xml:space="preserve">RORÇ </v>
      </c>
    </row>
    <row r="70" spans="1:14" ht="24.95" customHeight="1" x14ac:dyDescent="0.2">
      <c r="A70" s="2" t="s">
        <v>178</v>
      </c>
      <c r="B70" s="3">
        <v>43894</v>
      </c>
      <c r="C70" s="2">
        <v>13540</v>
      </c>
      <c r="D70" s="2" t="s">
        <v>154</v>
      </c>
      <c r="E70" s="2" t="s">
        <v>179</v>
      </c>
      <c r="F70" s="2" t="s">
        <v>186</v>
      </c>
      <c r="G70" s="2" t="s">
        <v>68</v>
      </c>
      <c r="H70" s="2">
        <v>15.55</v>
      </c>
      <c r="I70" s="4"/>
      <c r="J70" s="5">
        <f t="shared" si="4"/>
        <v>15.55</v>
      </c>
      <c r="K70" s="5">
        <f t="shared" si="5"/>
        <v>0</v>
      </c>
      <c r="L70">
        <f t="shared" si="6"/>
        <v>3</v>
      </c>
      <c r="M70" t="str">
        <f>VLOOKUP(L70,mês!A:B,2,0)</f>
        <v>Março</v>
      </c>
      <c r="N70" t="str">
        <f t="shared" si="7"/>
        <v xml:space="preserve">RORÇ </v>
      </c>
    </row>
    <row r="71" spans="1:14" ht="24.95" customHeight="1" x14ac:dyDescent="0.2">
      <c r="A71" s="2" t="s">
        <v>178</v>
      </c>
      <c r="B71" s="3">
        <v>43899</v>
      </c>
      <c r="C71" s="2">
        <v>13593</v>
      </c>
      <c r="D71" s="2" t="s">
        <v>154</v>
      </c>
      <c r="E71" s="2" t="s">
        <v>182</v>
      </c>
      <c r="F71" s="2" t="s">
        <v>187</v>
      </c>
      <c r="G71" s="2" t="s">
        <v>68</v>
      </c>
      <c r="H71" s="2">
        <v>328.26</v>
      </c>
      <c r="I71" s="4"/>
      <c r="J71" s="5">
        <f t="shared" si="4"/>
        <v>328.26</v>
      </c>
      <c r="K71" s="5">
        <f t="shared" si="5"/>
        <v>0</v>
      </c>
      <c r="L71">
        <f t="shared" si="6"/>
        <v>3</v>
      </c>
      <c r="M71" t="str">
        <f>VLOOKUP(L71,mês!A:B,2,0)</f>
        <v>Março</v>
      </c>
      <c r="N71" t="str">
        <f t="shared" si="7"/>
        <v xml:space="preserve">RORÇ </v>
      </c>
    </row>
    <row r="72" spans="1:14" ht="24.95" customHeight="1" x14ac:dyDescent="0.2">
      <c r="A72" s="2" t="s">
        <v>178</v>
      </c>
      <c r="B72" s="3">
        <v>43906</v>
      </c>
      <c r="C72" s="2">
        <v>13628</v>
      </c>
      <c r="D72" s="2" t="s">
        <v>154</v>
      </c>
      <c r="E72" s="2" t="s">
        <v>179</v>
      </c>
      <c r="F72" s="2" t="s">
        <v>188</v>
      </c>
      <c r="G72" s="2" t="s">
        <v>68</v>
      </c>
      <c r="H72" s="2">
        <v>9.1999999999999993</v>
      </c>
      <c r="I72" s="4"/>
      <c r="J72" s="5">
        <f t="shared" si="4"/>
        <v>9.1999999999999993</v>
      </c>
      <c r="K72" s="5">
        <f t="shared" si="5"/>
        <v>0</v>
      </c>
      <c r="L72">
        <f t="shared" si="6"/>
        <v>3</v>
      </c>
      <c r="M72" t="str">
        <f>VLOOKUP(L72,mês!A:B,2,0)</f>
        <v>Março</v>
      </c>
      <c r="N72" t="str">
        <f t="shared" si="7"/>
        <v xml:space="preserve">RORÇ </v>
      </c>
    </row>
    <row r="73" spans="1:14" ht="24.95" customHeight="1" x14ac:dyDescent="0.2">
      <c r="A73" s="2" t="s">
        <v>178</v>
      </c>
      <c r="B73" s="3">
        <v>43966</v>
      </c>
      <c r="C73" s="2">
        <v>13756</v>
      </c>
      <c r="D73" s="2" t="s">
        <v>154</v>
      </c>
      <c r="E73" s="2" t="s">
        <v>182</v>
      </c>
      <c r="F73" s="2" t="s">
        <v>183</v>
      </c>
      <c r="G73" s="2" t="s">
        <v>68</v>
      </c>
      <c r="H73" s="2">
        <v>142.07</v>
      </c>
      <c r="I73" s="4"/>
      <c r="J73" s="5">
        <f t="shared" si="4"/>
        <v>142.07</v>
      </c>
      <c r="K73" s="5">
        <f t="shared" si="5"/>
        <v>0</v>
      </c>
      <c r="L73">
        <f t="shared" si="6"/>
        <v>5</v>
      </c>
      <c r="M73" t="str">
        <f>VLOOKUP(L73,mês!A:B,2,0)</f>
        <v>Maio</v>
      </c>
      <c r="N73" t="str">
        <f t="shared" si="7"/>
        <v xml:space="preserve">RORÇ </v>
      </c>
    </row>
    <row r="74" spans="1:14" ht="24.95" customHeight="1" x14ac:dyDescent="0.2">
      <c r="A74" s="2" t="s">
        <v>178</v>
      </c>
      <c r="B74" s="3">
        <v>44140</v>
      </c>
      <c r="C74" s="2">
        <v>14123</v>
      </c>
      <c r="D74" s="2" t="s">
        <v>154</v>
      </c>
      <c r="E74" s="2" t="s">
        <v>182</v>
      </c>
      <c r="F74" s="2" t="s">
        <v>183</v>
      </c>
      <c r="G74" s="2" t="s">
        <v>68</v>
      </c>
      <c r="H74" s="2">
        <v>56.16</v>
      </c>
      <c r="I74" s="4"/>
      <c r="J74" s="5">
        <f t="shared" si="4"/>
        <v>56.16</v>
      </c>
      <c r="K74" s="5">
        <f t="shared" si="5"/>
        <v>0</v>
      </c>
      <c r="L74">
        <f t="shared" si="6"/>
        <v>11</v>
      </c>
      <c r="M74" t="str">
        <f>VLOOKUP(L74,mês!A:B,2,0)</f>
        <v>Novembro</v>
      </c>
      <c r="N74" t="str">
        <f t="shared" si="7"/>
        <v xml:space="preserve">RORÇ </v>
      </c>
    </row>
    <row r="75" spans="1:14" ht="24.95" customHeight="1" x14ac:dyDescent="0.2">
      <c r="A75" s="2" t="s">
        <v>178</v>
      </c>
      <c r="B75" s="3">
        <v>44140</v>
      </c>
      <c r="C75" s="2">
        <v>14124</v>
      </c>
      <c r="D75" s="2" t="s">
        <v>154</v>
      </c>
      <c r="E75" s="2" t="s">
        <v>189</v>
      </c>
      <c r="F75" s="2" t="s">
        <v>183</v>
      </c>
      <c r="G75" s="2" t="s">
        <v>68</v>
      </c>
      <c r="H75" s="2">
        <v>0.06</v>
      </c>
      <c r="I75" s="4"/>
      <c r="J75" s="5">
        <f t="shared" si="4"/>
        <v>0.06</v>
      </c>
      <c r="K75" s="5">
        <f t="shared" si="5"/>
        <v>0</v>
      </c>
      <c r="L75">
        <f t="shared" si="6"/>
        <v>11</v>
      </c>
      <c r="M75" t="str">
        <f>VLOOKUP(L75,mês!A:B,2,0)</f>
        <v>Novembro</v>
      </c>
      <c r="N75" t="str">
        <f t="shared" si="7"/>
        <v xml:space="preserve">RORÇ </v>
      </c>
    </row>
    <row r="76" spans="1:14" ht="24.95" customHeight="1" x14ac:dyDescent="0.2">
      <c r="A76" s="2" t="s">
        <v>178</v>
      </c>
      <c r="B76" s="3">
        <v>44188</v>
      </c>
      <c r="C76" s="2">
        <v>14235</v>
      </c>
      <c r="D76" s="2" t="s">
        <v>154</v>
      </c>
      <c r="E76" s="2" t="s">
        <v>190</v>
      </c>
      <c r="F76" s="2" t="s">
        <v>191</v>
      </c>
      <c r="G76" s="2" t="s">
        <v>68</v>
      </c>
      <c r="H76" s="13">
        <v>31111.51</v>
      </c>
      <c r="I76" s="4"/>
      <c r="J76" s="5">
        <f t="shared" si="4"/>
        <v>31111.51</v>
      </c>
      <c r="K76" s="5">
        <f t="shared" si="5"/>
        <v>0</v>
      </c>
      <c r="L76">
        <f t="shared" si="6"/>
        <v>12</v>
      </c>
      <c r="M76" t="str">
        <f>VLOOKUP(L76,mês!A:B,2,0)</f>
        <v>Dezembro</v>
      </c>
      <c r="N76" t="str">
        <f t="shared" si="7"/>
        <v xml:space="preserve">RORÇ </v>
      </c>
    </row>
    <row r="77" spans="1:14" ht="24.95" customHeight="1" x14ac:dyDescent="0.2">
      <c r="A77" s="2" t="s">
        <v>192</v>
      </c>
      <c r="B77" s="3">
        <v>43882</v>
      </c>
      <c r="C77" s="2">
        <v>13533</v>
      </c>
      <c r="D77" s="2" t="s">
        <v>85</v>
      </c>
      <c r="E77" s="2" t="s">
        <v>193</v>
      </c>
      <c r="F77" s="2" t="s">
        <v>194</v>
      </c>
      <c r="G77" s="2" t="s">
        <v>68</v>
      </c>
      <c r="H77" s="2">
        <v>437.41</v>
      </c>
      <c r="I77" s="4"/>
      <c r="J77" s="5">
        <f t="shared" si="4"/>
        <v>437.41</v>
      </c>
      <c r="K77" s="5">
        <f t="shared" si="5"/>
        <v>0</v>
      </c>
      <c r="L77">
        <f t="shared" si="6"/>
        <v>2</v>
      </c>
      <c r="M77" t="str">
        <f>VLOOKUP(L77,mês!A:B,2,0)</f>
        <v>Fevereiro</v>
      </c>
      <c r="N77" t="str">
        <f t="shared" si="7"/>
        <v xml:space="preserve">RD </v>
      </c>
    </row>
    <row r="78" spans="1:14" ht="24.95" customHeight="1" x14ac:dyDescent="0.2">
      <c r="A78" s="2" t="s">
        <v>192</v>
      </c>
      <c r="B78" s="3">
        <v>44104</v>
      </c>
      <c r="C78" s="2">
        <v>14013</v>
      </c>
      <c r="D78" s="2" t="s">
        <v>85</v>
      </c>
      <c r="E78" s="2" t="s">
        <v>195</v>
      </c>
      <c r="F78" s="2" t="s">
        <v>196</v>
      </c>
      <c r="G78" s="2" t="s">
        <v>68</v>
      </c>
      <c r="H78" s="2">
        <v>400</v>
      </c>
      <c r="I78" s="4"/>
      <c r="J78" s="5">
        <f t="shared" si="4"/>
        <v>400</v>
      </c>
      <c r="K78" s="5">
        <f t="shared" si="5"/>
        <v>0</v>
      </c>
      <c r="L78">
        <f t="shared" si="6"/>
        <v>9</v>
      </c>
      <c r="M78" t="str">
        <f>VLOOKUP(L78,mês!A:B,2,0)</f>
        <v>Setembro</v>
      </c>
      <c r="N78" t="str">
        <f t="shared" si="7"/>
        <v xml:space="preserve">RD </v>
      </c>
    </row>
    <row r="79" spans="1:14" ht="24.95" customHeight="1" x14ac:dyDescent="0.2">
      <c r="A79" s="2" t="s">
        <v>197</v>
      </c>
      <c r="B79" s="3">
        <v>43847</v>
      </c>
      <c r="C79" s="2">
        <v>13285</v>
      </c>
      <c r="D79" s="2" t="s">
        <v>85</v>
      </c>
      <c r="E79" s="2" t="s">
        <v>198</v>
      </c>
      <c r="F79" s="2" t="s">
        <v>199</v>
      </c>
      <c r="G79" s="2" t="s">
        <v>68</v>
      </c>
      <c r="H79" s="13">
        <v>1696.89</v>
      </c>
      <c r="I79" s="4"/>
      <c r="J79" s="5">
        <f t="shared" si="4"/>
        <v>1696.89</v>
      </c>
      <c r="K79" s="5">
        <f t="shared" si="5"/>
        <v>0</v>
      </c>
      <c r="L79">
        <f t="shared" si="6"/>
        <v>1</v>
      </c>
      <c r="M79" t="str">
        <f>VLOOKUP(L79,mês!A:B,2,0)</f>
        <v>Janeiro</v>
      </c>
      <c r="N79" t="str">
        <f t="shared" si="7"/>
        <v xml:space="preserve">RI </v>
      </c>
    </row>
    <row r="80" spans="1:14" ht="24.95" customHeight="1" x14ac:dyDescent="0.2">
      <c r="A80" s="2" t="s">
        <v>197</v>
      </c>
      <c r="B80" s="3">
        <v>43874</v>
      </c>
      <c r="C80" s="2">
        <v>13490</v>
      </c>
      <c r="D80" s="2" t="s">
        <v>85</v>
      </c>
      <c r="E80" s="2" t="s">
        <v>198</v>
      </c>
      <c r="F80" s="2" t="s">
        <v>200</v>
      </c>
      <c r="G80" s="2" t="s">
        <v>68</v>
      </c>
      <c r="H80" s="13">
        <v>3021.36</v>
      </c>
      <c r="I80" s="4"/>
      <c r="J80" s="5">
        <f t="shared" si="4"/>
        <v>3021.36</v>
      </c>
      <c r="K80" s="5">
        <f t="shared" si="5"/>
        <v>0</v>
      </c>
      <c r="L80">
        <f t="shared" si="6"/>
        <v>2</v>
      </c>
      <c r="M80" t="str">
        <f>VLOOKUP(L80,mês!A:B,2,0)</f>
        <v>Fevereiro</v>
      </c>
      <c r="N80" t="str">
        <f t="shared" si="7"/>
        <v xml:space="preserve">RI </v>
      </c>
    </row>
    <row r="81" spans="1:14" ht="24.95" customHeight="1" x14ac:dyDescent="0.2">
      <c r="A81" s="2" t="s">
        <v>197</v>
      </c>
      <c r="B81" s="3">
        <v>43882</v>
      </c>
      <c r="C81" s="2">
        <v>13523</v>
      </c>
      <c r="D81" s="2" t="s">
        <v>85</v>
      </c>
      <c r="E81" s="2" t="s">
        <v>198</v>
      </c>
      <c r="F81" s="2" t="s">
        <v>201</v>
      </c>
      <c r="G81" s="2" t="s">
        <v>68</v>
      </c>
      <c r="H81" s="2">
        <v>860.76</v>
      </c>
      <c r="I81" s="4"/>
      <c r="J81" s="5">
        <f t="shared" si="4"/>
        <v>860.76</v>
      </c>
      <c r="K81" s="5">
        <f t="shared" si="5"/>
        <v>0</v>
      </c>
      <c r="L81">
        <f t="shared" si="6"/>
        <v>2</v>
      </c>
      <c r="M81" t="str">
        <f>VLOOKUP(L81,mês!A:B,2,0)</f>
        <v>Fevereiro</v>
      </c>
      <c r="N81" t="str">
        <f t="shared" si="7"/>
        <v xml:space="preserve">RI </v>
      </c>
    </row>
    <row r="82" spans="1:14" ht="24.95" customHeight="1" x14ac:dyDescent="0.2">
      <c r="A82" s="2" t="s">
        <v>197</v>
      </c>
      <c r="B82" s="3">
        <v>43909</v>
      </c>
      <c r="C82" s="2">
        <v>13668</v>
      </c>
      <c r="D82" s="2" t="s">
        <v>85</v>
      </c>
      <c r="E82" s="2" t="s">
        <v>198</v>
      </c>
      <c r="F82" s="2" t="s">
        <v>200</v>
      </c>
      <c r="G82" s="2" t="s">
        <v>68</v>
      </c>
      <c r="H82" s="13">
        <v>2393.6999999999998</v>
      </c>
      <c r="I82" s="4"/>
      <c r="J82" s="5">
        <f t="shared" si="4"/>
        <v>2393.6999999999998</v>
      </c>
      <c r="K82" s="5">
        <f t="shared" si="5"/>
        <v>0</v>
      </c>
      <c r="L82">
        <f t="shared" si="6"/>
        <v>3</v>
      </c>
      <c r="M82" t="str">
        <f>VLOOKUP(L82,mês!A:B,2,0)</f>
        <v>Março</v>
      </c>
      <c r="N82" t="str">
        <f t="shared" si="7"/>
        <v xml:space="preserve">RI </v>
      </c>
    </row>
    <row r="83" spans="1:14" ht="24.95" customHeight="1" x14ac:dyDescent="0.2">
      <c r="A83" s="2" t="s">
        <v>202</v>
      </c>
      <c r="B83" s="3">
        <v>43910</v>
      </c>
      <c r="C83" s="2">
        <v>13683</v>
      </c>
      <c r="D83" s="2" t="s">
        <v>203</v>
      </c>
      <c r="E83" s="2" t="s">
        <v>204</v>
      </c>
      <c r="F83" s="2" t="s">
        <v>205</v>
      </c>
      <c r="G83" s="2" t="s">
        <v>68</v>
      </c>
      <c r="H83" s="2">
        <v>557.13</v>
      </c>
      <c r="I83" s="4"/>
      <c r="J83" s="5">
        <f t="shared" si="4"/>
        <v>557.13</v>
      </c>
      <c r="K83" s="5">
        <f t="shared" si="5"/>
        <v>0</v>
      </c>
      <c r="L83">
        <f t="shared" si="6"/>
        <v>3</v>
      </c>
      <c r="M83" t="str">
        <f>VLOOKUP(L83,mês!A:B,2,0)</f>
        <v>Março</v>
      </c>
      <c r="N83" t="str">
        <f t="shared" si="7"/>
        <v xml:space="preserve">RD </v>
      </c>
    </row>
    <row r="84" spans="1:14" ht="24.95" customHeight="1" x14ac:dyDescent="0.2">
      <c r="A84" s="2" t="s">
        <v>206</v>
      </c>
      <c r="B84" s="3">
        <v>43851</v>
      </c>
      <c r="C84" s="2">
        <v>13309</v>
      </c>
      <c r="D84" s="2" t="s">
        <v>207</v>
      </c>
      <c r="E84" s="2" t="s">
        <v>208</v>
      </c>
      <c r="F84" s="2" t="s">
        <v>209</v>
      </c>
      <c r="G84" s="2" t="s">
        <v>68</v>
      </c>
      <c r="H84" s="13">
        <v>197454.84</v>
      </c>
      <c r="I84" s="4"/>
      <c r="J84" s="5">
        <f t="shared" si="4"/>
        <v>197454.84</v>
      </c>
      <c r="K84" s="5">
        <f t="shared" si="5"/>
        <v>0</v>
      </c>
      <c r="L84">
        <f t="shared" si="6"/>
        <v>1</v>
      </c>
      <c r="M84" t="str">
        <f>VLOOKUP(L84,mês!A:B,2,0)</f>
        <v>Janeiro</v>
      </c>
      <c r="N84" t="str">
        <f t="shared" si="7"/>
        <v xml:space="preserve">RD </v>
      </c>
    </row>
    <row r="85" spans="1:14" ht="24.95" customHeight="1" x14ac:dyDescent="0.2">
      <c r="A85" s="2" t="s">
        <v>206</v>
      </c>
      <c r="B85" s="3">
        <v>43866</v>
      </c>
      <c r="C85" s="2">
        <v>13412</v>
      </c>
      <c r="D85" s="2" t="s">
        <v>207</v>
      </c>
      <c r="E85" s="2" t="s">
        <v>210</v>
      </c>
      <c r="F85" s="2" t="s">
        <v>211</v>
      </c>
      <c r="G85" s="2" t="s">
        <v>68</v>
      </c>
      <c r="H85" s="13">
        <v>1321.66</v>
      </c>
      <c r="I85" s="4"/>
      <c r="J85" s="5">
        <f t="shared" si="4"/>
        <v>1321.66</v>
      </c>
      <c r="K85" s="5">
        <f t="shared" si="5"/>
        <v>0</v>
      </c>
      <c r="L85">
        <f t="shared" si="6"/>
        <v>2</v>
      </c>
      <c r="M85" t="str">
        <f>VLOOKUP(L85,mês!A:B,2,0)</f>
        <v>Fevereiro</v>
      </c>
      <c r="N85" t="str">
        <f t="shared" si="7"/>
        <v xml:space="preserve">RD </v>
      </c>
    </row>
    <row r="86" spans="1:14" ht="24.95" customHeight="1" x14ac:dyDescent="0.2">
      <c r="A86" s="2" t="s">
        <v>212</v>
      </c>
      <c r="B86" s="3">
        <v>43888</v>
      </c>
      <c r="C86" s="2">
        <v>13539</v>
      </c>
      <c r="D86" s="2" t="s">
        <v>203</v>
      </c>
      <c r="E86" s="2" t="s">
        <v>213</v>
      </c>
      <c r="F86" s="2" t="s">
        <v>214</v>
      </c>
      <c r="G86" s="2" t="s">
        <v>68</v>
      </c>
      <c r="H86" s="2">
        <v>600</v>
      </c>
      <c r="I86" s="4"/>
      <c r="J86" s="5">
        <f t="shared" si="4"/>
        <v>600</v>
      </c>
      <c r="K86" s="5">
        <f t="shared" si="5"/>
        <v>0</v>
      </c>
      <c r="L86">
        <f t="shared" si="6"/>
        <v>2</v>
      </c>
      <c r="M86" t="str">
        <f>VLOOKUP(L86,mês!A:B,2,0)</f>
        <v>Fevereiro</v>
      </c>
      <c r="N86" t="str">
        <f t="shared" si="7"/>
        <v xml:space="preserve">RD </v>
      </c>
    </row>
    <row r="87" spans="1:14" ht="24.95" customHeight="1" x14ac:dyDescent="0.2">
      <c r="A87" s="2" t="s">
        <v>215</v>
      </c>
      <c r="B87" s="3">
        <v>43854</v>
      </c>
      <c r="C87" s="2">
        <v>13331</v>
      </c>
      <c r="D87" s="2" t="s">
        <v>154</v>
      </c>
      <c r="E87" s="2" t="s">
        <v>143</v>
      </c>
      <c r="F87" s="2" t="s">
        <v>216</v>
      </c>
      <c r="G87" s="2" t="s">
        <v>68</v>
      </c>
      <c r="H87" s="13">
        <v>18128.07</v>
      </c>
      <c r="I87" s="4"/>
      <c r="J87" s="5">
        <f t="shared" si="4"/>
        <v>18128.07</v>
      </c>
      <c r="K87" s="5">
        <f t="shared" si="5"/>
        <v>0</v>
      </c>
      <c r="L87">
        <f t="shared" si="6"/>
        <v>1</v>
      </c>
      <c r="M87" t="str">
        <f>VLOOKUP(L87,mês!A:B,2,0)</f>
        <v>Janeiro</v>
      </c>
      <c r="N87" t="str">
        <f t="shared" si="7"/>
        <v xml:space="preserve">RI </v>
      </c>
    </row>
    <row r="88" spans="1:14" ht="24.95" customHeight="1" x14ac:dyDescent="0.2">
      <c r="A88" s="2" t="s">
        <v>217</v>
      </c>
      <c r="B88" s="3">
        <v>43838</v>
      </c>
      <c r="C88" s="2">
        <v>13248</v>
      </c>
      <c r="D88" s="2" t="s">
        <v>203</v>
      </c>
      <c r="E88" s="2" t="s">
        <v>179</v>
      </c>
      <c r="F88" s="2" t="s">
        <v>218</v>
      </c>
      <c r="G88" s="2" t="s">
        <v>68</v>
      </c>
      <c r="H88" s="2">
        <v>48.5</v>
      </c>
      <c r="I88" s="4"/>
      <c r="J88" s="5">
        <f t="shared" si="4"/>
        <v>48.5</v>
      </c>
      <c r="K88" s="5">
        <f t="shared" si="5"/>
        <v>0</v>
      </c>
      <c r="L88">
        <f t="shared" si="6"/>
        <v>1</v>
      </c>
      <c r="M88" t="str">
        <f>VLOOKUP(L88,mês!A:B,2,0)</f>
        <v>Janeiro</v>
      </c>
      <c r="N88" t="str">
        <f t="shared" si="7"/>
        <v xml:space="preserve">RORÇ </v>
      </c>
    </row>
    <row r="89" spans="1:14" ht="24.95" customHeight="1" x14ac:dyDescent="0.2">
      <c r="A89" s="2" t="s">
        <v>217</v>
      </c>
      <c r="B89" s="3">
        <v>43843</v>
      </c>
      <c r="C89" s="2">
        <v>13258</v>
      </c>
      <c r="D89" s="2" t="s">
        <v>203</v>
      </c>
      <c r="E89" s="2" t="s">
        <v>179</v>
      </c>
      <c r="F89" s="2" t="s">
        <v>219</v>
      </c>
      <c r="G89" s="2" t="s">
        <v>68</v>
      </c>
      <c r="H89" s="2">
        <v>15.9</v>
      </c>
      <c r="I89" s="4"/>
      <c r="J89" s="5">
        <f t="shared" si="4"/>
        <v>15.9</v>
      </c>
      <c r="K89" s="5">
        <f t="shared" si="5"/>
        <v>0</v>
      </c>
      <c r="L89">
        <f t="shared" si="6"/>
        <v>1</v>
      </c>
      <c r="M89" t="str">
        <f>VLOOKUP(L89,mês!A:B,2,0)</f>
        <v>Janeiro</v>
      </c>
      <c r="N89" t="str">
        <f t="shared" si="7"/>
        <v xml:space="preserve">RORÇ </v>
      </c>
    </row>
    <row r="90" spans="1:14" ht="24.95" customHeight="1" x14ac:dyDescent="0.2">
      <c r="A90" s="2" t="s">
        <v>217</v>
      </c>
      <c r="B90" s="3">
        <v>43852</v>
      </c>
      <c r="C90" s="2">
        <v>13286</v>
      </c>
      <c r="D90" s="2" t="s">
        <v>203</v>
      </c>
      <c r="E90" s="2" t="s">
        <v>179</v>
      </c>
      <c r="F90" s="2" t="s">
        <v>220</v>
      </c>
      <c r="G90" s="2" t="s">
        <v>68</v>
      </c>
      <c r="H90" s="2">
        <v>109.29</v>
      </c>
      <c r="I90" s="4"/>
      <c r="J90" s="5">
        <f t="shared" si="4"/>
        <v>109.29</v>
      </c>
      <c r="K90" s="5">
        <f t="shared" si="5"/>
        <v>0</v>
      </c>
      <c r="L90">
        <f t="shared" si="6"/>
        <v>1</v>
      </c>
      <c r="M90" t="str">
        <f>VLOOKUP(L90,mês!A:B,2,0)</f>
        <v>Janeiro</v>
      </c>
      <c r="N90" t="str">
        <f t="shared" si="7"/>
        <v xml:space="preserve">RORÇ </v>
      </c>
    </row>
    <row r="91" spans="1:14" ht="24.95" customHeight="1" x14ac:dyDescent="0.2">
      <c r="A91" s="2" t="s">
        <v>217</v>
      </c>
      <c r="B91" s="3">
        <v>43852</v>
      </c>
      <c r="C91" s="2">
        <v>13296</v>
      </c>
      <c r="D91" s="2" t="s">
        <v>203</v>
      </c>
      <c r="E91" s="2" t="s">
        <v>179</v>
      </c>
      <c r="F91" s="2" t="s">
        <v>221</v>
      </c>
      <c r="G91" s="2" t="s">
        <v>68</v>
      </c>
      <c r="H91" s="2">
        <v>17.75</v>
      </c>
      <c r="I91" s="4"/>
      <c r="J91" s="5">
        <f t="shared" si="4"/>
        <v>17.75</v>
      </c>
      <c r="K91" s="5">
        <f t="shared" si="5"/>
        <v>0</v>
      </c>
      <c r="L91">
        <f t="shared" si="6"/>
        <v>1</v>
      </c>
      <c r="M91" t="str">
        <f>VLOOKUP(L91,mês!A:B,2,0)</f>
        <v>Janeiro</v>
      </c>
      <c r="N91" t="str">
        <f t="shared" si="7"/>
        <v xml:space="preserve">RORÇ </v>
      </c>
    </row>
    <row r="92" spans="1:14" ht="24.95" customHeight="1" x14ac:dyDescent="0.2">
      <c r="A92" s="2" t="s">
        <v>217</v>
      </c>
      <c r="B92" s="3">
        <v>43861</v>
      </c>
      <c r="C92" s="2">
        <v>13326</v>
      </c>
      <c r="D92" s="2" t="s">
        <v>203</v>
      </c>
      <c r="E92" s="2" t="s">
        <v>179</v>
      </c>
      <c r="F92" s="2" t="s">
        <v>222</v>
      </c>
      <c r="G92" s="2" t="s">
        <v>68</v>
      </c>
      <c r="H92" s="2">
        <v>134</v>
      </c>
      <c r="I92" s="4"/>
      <c r="J92" s="5">
        <f t="shared" si="4"/>
        <v>134</v>
      </c>
      <c r="K92" s="5">
        <f t="shared" si="5"/>
        <v>0</v>
      </c>
      <c r="L92">
        <f t="shared" si="6"/>
        <v>1</v>
      </c>
      <c r="M92" t="str">
        <f>VLOOKUP(L92,mês!A:B,2,0)</f>
        <v>Janeiro</v>
      </c>
      <c r="N92" t="str">
        <f t="shared" si="7"/>
        <v xml:space="preserve">RORÇ </v>
      </c>
    </row>
    <row r="93" spans="1:14" ht="24.95" customHeight="1" x14ac:dyDescent="0.2">
      <c r="A93" s="2" t="s">
        <v>217</v>
      </c>
      <c r="B93" s="3">
        <v>43868</v>
      </c>
      <c r="C93" s="2">
        <v>13416</v>
      </c>
      <c r="D93" s="2" t="s">
        <v>203</v>
      </c>
      <c r="E93" s="2" t="s">
        <v>179</v>
      </c>
      <c r="F93" s="2" t="s">
        <v>223</v>
      </c>
      <c r="G93" s="2" t="s">
        <v>68</v>
      </c>
      <c r="H93" s="2">
        <v>9.2899999999999991</v>
      </c>
      <c r="I93" s="4"/>
      <c r="J93" s="5">
        <f t="shared" si="4"/>
        <v>9.2899999999999991</v>
      </c>
      <c r="K93" s="5">
        <f t="shared" si="5"/>
        <v>0</v>
      </c>
      <c r="L93">
        <f t="shared" si="6"/>
        <v>2</v>
      </c>
      <c r="M93" t="str">
        <f>VLOOKUP(L93,mês!A:B,2,0)</f>
        <v>Fevereiro</v>
      </c>
      <c r="N93" t="str">
        <f t="shared" si="7"/>
        <v xml:space="preserve">RORÇ </v>
      </c>
    </row>
    <row r="94" spans="1:14" ht="24.95" customHeight="1" x14ac:dyDescent="0.2">
      <c r="A94" s="2" t="s">
        <v>217</v>
      </c>
      <c r="B94" s="3">
        <v>43874</v>
      </c>
      <c r="C94" s="2">
        <v>13472</v>
      </c>
      <c r="D94" s="2" t="s">
        <v>203</v>
      </c>
      <c r="E94" s="2" t="s">
        <v>182</v>
      </c>
      <c r="F94" s="2" t="s">
        <v>183</v>
      </c>
      <c r="G94" s="2" t="s">
        <v>68</v>
      </c>
      <c r="H94" s="2">
        <v>264.99</v>
      </c>
      <c r="I94" s="4"/>
      <c r="J94" s="5">
        <f t="shared" si="4"/>
        <v>264.99</v>
      </c>
      <c r="K94" s="5">
        <f t="shared" si="5"/>
        <v>0</v>
      </c>
      <c r="L94">
        <f t="shared" si="6"/>
        <v>2</v>
      </c>
      <c r="M94" t="str">
        <f>VLOOKUP(L94,mês!A:B,2,0)</f>
        <v>Fevereiro</v>
      </c>
      <c r="N94" t="str">
        <f t="shared" si="7"/>
        <v xml:space="preserve">RORÇ </v>
      </c>
    </row>
    <row r="95" spans="1:14" ht="24.95" customHeight="1" x14ac:dyDescent="0.2">
      <c r="A95" s="2" t="s">
        <v>217</v>
      </c>
      <c r="B95" s="3">
        <v>43880</v>
      </c>
      <c r="C95" s="2">
        <v>13409</v>
      </c>
      <c r="D95" s="2" t="s">
        <v>203</v>
      </c>
      <c r="E95" s="2" t="s">
        <v>224</v>
      </c>
      <c r="F95" s="2" t="s">
        <v>225</v>
      </c>
      <c r="G95" s="2" t="s">
        <v>68</v>
      </c>
      <c r="H95" s="2">
        <v>180</v>
      </c>
      <c r="I95" s="4"/>
      <c r="J95" s="5">
        <f t="shared" si="4"/>
        <v>180</v>
      </c>
      <c r="K95" s="5">
        <f t="shared" si="5"/>
        <v>0</v>
      </c>
      <c r="L95">
        <f t="shared" si="6"/>
        <v>2</v>
      </c>
      <c r="M95" t="str">
        <f>VLOOKUP(L95,mês!A:B,2,0)</f>
        <v>Fevereiro</v>
      </c>
      <c r="N95" t="str">
        <f t="shared" si="7"/>
        <v xml:space="preserve">RORÇ </v>
      </c>
    </row>
    <row r="96" spans="1:14" ht="24.95" customHeight="1" x14ac:dyDescent="0.2">
      <c r="A96" s="2" t="s">
        <v>217</v>
      </c>
      <c r="B96" s="3">
        <v>43889</v>
      </c>
      <c r="C96" s="2">
        <v>13541</v>
      </c>
      <c r="D96" s="2" t="s">
        <v>203</v>
      </c>
      <c r="E96" s="2" t="s">
        <v>226</v>
      </c>
      <c r="F96" s="2" t="s">
        <v>227</v>
      </c>
      <c r="G96" s="2" t="s">
        <v>68</v>
      </c>
      <c r="H96" s="2">
        <v>57.94</v>
      </c>
      <c r="I96" s="4"/>
      <c r="J96" s="5">
        <f t="shared" si="4"/>
        <v>57.94</v>
      </c>
      <c r="K96" s="5">
        <f t="shared" si="5"/>
        <v>0</v>
      </c>
      <c r="L96">
        <f t="shared" si="6"/>
        <v>2</v>
      </c>
      <c r="M96" t="str">
        <f>VLOOKUP(L96,mês!A:B,2,0)</f>
        <v>Fevereiro</v>
      </c>
      <c r="N96" t="str">
        <f t="shared" si="7"/>
        <v xml:space="preserve">RORÇ </v>
      </c>
    </row>
    <row r="97" spans="1:14" ht="24.95" customHeight="1" x14ac:dyDescent="0.2">
      <c r="A97" s="2" t="s">
        <v>217</v>
      </c>
      <c r="B97" s="3">
        <v>43896</v>
      </c>
      <c r="C97" s="2">
        <v>13583</v>
      </c>
      <c r="D97" s="2" t="s">
        <v>203</v>
      </c>
      <c r="E97" s="2" t="s">
        <v>179</v>
      </c>
      <c r="F97" s="2" t="s">
        <v>228</v>
      </c>
      <c r="G97" s="2" t="s">
        <v>68</v>
      </c>
      <c r="H97" s="2">
        <v>9.1999999999999993</v>
      </c>
      <c r="I97" s="4"/>
      <c r="J97" s="5">
        <f t="shared" si="4"/>
        <v>9.1999999999999993</v>
      </c>
      <c r="K97" s="5">
        <f t="shared" si="5"/>
        <v>0</v>
      </c>
      <c r="L97">
        <f t="shared" si="6"/>
        <v>3</v>
      </c>
      <c r="M97" t="str">
        <f>VLOOKUP(L97,mês!A:B,2,0)</f>
        <v>Março</v>
      </c>
      <c r="N97" t="str">
        <f t="shared" si="7"/>
        <v xml:space="preserve">RORÇ </v>
      </c>
    </row>
    <row r="98" spans="1:14" ht="24.95" customHeight="1" x14ac:dyDescent="0.2">
      <c r="A98" s="2" t="s">
        <v>217</v>
      </c>
      <c r="B98" s="3">
        <v>43899</v>
      </c>
      <c r="C98" s="2">
        <v>13604</v>
      </c>
      <c r="D98" s="2" t="s">
        <v>203</v>
      </c>
      <c r="E98" s="2" t="s">
        <v>229</v>
      </c>
      <c r="F98" s="2" t="s">
        <v>230</v>
      </c>
      <c r="G98" s="2" t="s">
        <v>68</v>
      </c>
      <c r="H98" s="13">
        <v>1500</v>
      </c>
      <c r="I98" s="4"/>
      <c r="J98" s="5">
        <f t="shared" si="4"/>
        <v>1500</v>
      </c>
      <c r="K98" s="5">
        <f t="shared" si="5"/>
        <v>0</v>
      </c>
      <c r="L98">
        <f t="shared" si="6"/>
        <v>3</v>
      </c>
      <c r="M98" t="str">
        <f>VLOOKUP(L98,mês!A:B,2,0)</f>
        <v>Março</v>
      </c>
      <c r="N98" t="str">
        <f t="shared" si="7"/>
        <v xml:space="preserve">RORÇ </v>
      </c>
    </row>
    <row r="99" spans="1:14" ht="24.95" customHeight="1" x14ac:dyDescent="0.2">
      <c r="A99" s="2" t="s">
        <v>217</v>
      </c>
      <c r="B99" s="3">
        <v>43899</v>
      </c>
      <c r="C99" s="2">
        <v>13608</v>
      </c>
      <c r="D99" s="2" t="s">
        <v>203</v>
      </c>
      <c r="E99" s="2" t="s">
        <v>182</v>
      </c>
      <c r="F99" s="2" t="s">
        <v>187</v>
      </c>
      <c r="G99" s="2" t="s">
        <v>68</v>
      </c>
      <c r="H99" s="2">
        <v>106.3</v>
      </c>
      <c r="I99" s="4"/>
      <c r="J99" s="5">
        <f t="shared" si="4"/>
        <v>106.3</v>
      </c>
      <c r="K99" s="5">
        <f t="shared" si="5"/>
        <v>0</v>
      </c>
      <c r="L99">
        <f t="shared" si="6"/>
        <v>3</v>
      </c>
      <c r="M99" t="str">
        <f>VLOOKUP(L99,mês!A:B,2,0)</f>
        <v>Março</v>
      </c>
      <c r="N99" t="str">
        <f t="shared" si="7"/>
        <v xml:space="preserve">RORÇ </v>
      </c>
    </row>
    <row r="100" spans="1:14" ht="24.95" customHeight="1" x14ac:dyDescent="0.2">
      <c r="A100" s="2" t="s">
        <v>217</v>
      </c>
      <c r="B100" s="3">
        <v>43899</v>
      </c>
      <c r="C100" s="2">
        <v>13619</v>
      </c>
      <c r="D100" s="2" t="s">
        <v>203</v>
      </c>
      <c r="E100" s="2" t="s">
        <v>182</v>
      </c>
      <c r="F100" s="2" t="s">
        <v>187</v>
      </c>
      <c r="G100" s="2" t="s">
        <v>68</v>
      </c>
      <c r="H100" s="2">
        <v>39.86</v>
      </c>
      <c r="I100" s="4"/>
      <c r="J100" s="5">
        <f t="shared" si="4"/>
        <v>39.86</v>
      </c>
      <c r="K100" s="5">
        <f t="shared" si="5"/>
        <v>0</v>
      </c>
      <c r="L100">
        <f t="shared" si="6"/>
        <v>3</v>
      </c>
      <c r="M100" t="str">
        <f>VLOOKUP(L100,mês!A:B,2,0)</f>
        <v>Março</v>
      </c>
      <c r="N100" t="str">
        <f t="shared" si="7"/>
        <v xml:space="preserve">RORÇ </v>
      </c>
    </row>
    <row r="101" spans="1:14" ht="24.95" customHeight="1" x14ac:dyDescent="0.2">
      <c r="A101" s="2" t="s">
        <v>217</v>
      </c>
      <c r="B101" s="3">
        <v>43899</v>
      </c>
      <c r="C101" s="2">
        <v>13620</v>
      </c>
      <c r="D101" s="2" t="s">
        <v>203</v>
      </c>
      <c r="E101" s="2" t="s">
        <v>182</v>
      </c>
      <c r="F101" s="2" t="s">
        <v>187</v>
      </c>
      <c r="G101" s="2" t="s">
        <v>68</v>
      </c>
      <c r="H101" s="2">
        <v>120.44</v>
      </c>
      <c r="I101" s="4"/>
      <c r="J101" s="5">
        <f t="shared" si="4"/>
        <v>120.44</v>
      </c>
      <c r="K101" s="5">
        <f t="shared" si="5"/>
        <v>0</v>
      </c>
      <c r="L101">
        <f t="shared" si="6"/>
        <v>3</v>
      </c>
      <c r="M101" t="str">
        <f>VLOOKUP(L101,mês!A:B,2,0)</f>
        <v>Março</v>
      </c>
      <c r="N101" t="str">
        <f t="shared" si="7"/>
        <v xml:space="preserve">RORÇ </v>
      </c>
    </row>
    <row r="102" spans="1:14" ht="24.95" customHeight="1" x14ac:dyDescent="0.2">
      <c r="A102" s="2" t="s">
        <v>217</v>
      </c>
      <c r="B102" s="3">
        <v>43899</v>
      </c>
      <c r="C102" s="2">
        <v>13621</v>
      </c>
      <c r="D102" s="2" t="s">
        <v>203</v>
      </c>
      <c r="E102" s="2" t="s">
        <v>182</v>
      </c>
      <c r="F102" s="2" t="s">
        <v>187</v>
      </c>
      <c r="G102" s="2" t="s">
        <v>68</v>
      </c>
      <c r="H102" s="2">
        <v>70.36</v>
      </c>
      <c r="I102" s="4"/>
      <c r="J102" s="5">
        <f t="shared" si="4"/>
        <v>70.36</v>
      </c>
      <c r="K102" s="5">
        <f t="shared" si="5"/>
        <v>0</v>
      </c>
      <c r="L102">
        <f t="shared" si="6"/>
        <v>3</v>
      </c>
      <c r="M102" t="str">
        <f>VLOOKUP(L102,mês!A:B,2,0)</f>
        <v>Março</v>
      </c>
      <c r="N102" t="str">
        <f t="shared" si="7"/>
        <v xml:space="preserve">RORÇ </v>
      </c>
    </row>
    <row r="103" spans="1:14" ht="24.95" customHeight="1" x14ac:dyDescent="0.2">
      <c r="A103" s="2" t="s">
        <v>217</v>
      </c>
      <c r="B103" s="3">
        <v>43899</v>
      </c>
      <c r="C103" s="2">
        <v>13622</v>
      </c>
      <c r="D103" s="2" t="s">
        <v>203</v>
      </c>
      <c r="E103" s="2" t="s">
        <v>182</v>
      </c>
      <c r="F103" s="2" t="s">
        <v>187</v>
      </c>
      <c r="G103" s="2" t="s">
        <v>68</v>
      </c>
      <c r="H103" s="2">
        <v>240.87</v>
      </c>
      <c r="I103" s="4"/>
      <c r="J103" s="5">
        <f t="shared" si="4"/>
        <v>240.87</v>
      </c>
      <c r="K103" s="5">
        <f t="shared" si="5"/>
        <v>0</v>
      </c>
      <c r="L103">
        <f t="shared" si="6"/>
        <v>3</v>
      </c>
      <c r="M103" t="str">
        <f>VLOOKUP(L103,mês!A:B,2,0)</f>
        <v>Março</v>
      </c>
      <c r="N103" t="str">
        <f t="shared" si="7"/>
        <v xml:space="preserve">RORÇ </v>
      </c>
    </row>
    <row r="104" spans="1:14" ht="24.95" customHeight="1" x14ac:dyDescent="0.2">
      <c r="A104" s="2" t="s">
        <v>217</v>
      </c>
      <c r="B104" s="3">
        <v>43899</v>
      </c>
      <c r="C104" s="2">
        <v>13623</v>
      </c>
      <c r="D104" s="2" t="s">
        <v>203</v>
      </c>
      <c r="E104" s="2" t="s">
        <v>182</v>
      </c>
      <c r="F104" s="2" t="s">
        <v>187</v>
      </c>
      <c r="G104" s="2" t="s">
        <v>68</v>
      </c>
      <c r="H104" s="2">
        <v>1.5</v>
      </c>
      <c r="I104" s="4"/>
      <c r="J104" s="5">
        <f t="shared" si="4"/>
        <v>1.5</v>
      </c>
      <c r="K104" s="5">
        <f t="shared" si="5"/>
        <v>0</v>
      </c>
      <c r="L104">
        <f t="shared" si="6"/>
        <v>3</v>
      </c>
      <c r="M104" t="str">
        <f>VLOOKUP(L104,mês!A:B,2,0)</f>
        <v>Março</v>
      </c>
      <c r="N104" t="str">
        <f t="shared" si="7"/>
        <v xml:space="preserve">RORÇ </v>
      </c>
    </row>
    <row r="105" spans="1:14" ht="24.95" customHeight="1" x14ac:dyDescent="0.2">
      <c r="A105" s="2" t="s">
        <v>217</v>
      </c>
      <c r="B105" s="3">
        <v>43903</v>
      </c>
      <c r="C105" s="2">
        <v>13644</v>
      </c>
      <c r="D105" s="2" t="s">
        <v>203</v>
      </c>
      <c r="E105" s="2" t="s">
        <v>124</v>
      </c>
      <c r="F105" s="2" t="s">
        <v>231</v>
      </c>
      <c r="G105" s="2" t="s">
        <v>68</v>
      </c>
      <c r="H105" s="2">
        <v>25.56</v>
      </c>
      <c r="I105" s="4"/>
      <c r="J105" s="5">
        <f t="shared" si="4"/>
        <v>25.56</v>
      </c>
      <c r="K105" s="5">
        <f t="shared" si="5"/>
        <v>0</v>
      </c>
      <c r="L105">
        <f t="shared" si="6"/>
        <v>3</v>
      </c>
      <c r="M105" t="str">
        <f>VLOOKUP(L105,mês!A:B,2,0)</f>
        <v>Março</v>
      </c>
      <c r="N105" t="str">
        <f t="shared" si="7"/>
        <v xml:space="preserve">RORÇ </v>
      </c>
    </row>
    <row r="106" spans="1:14" ht="24.95" customHeight="1" x14ac:dyDescent="0.2">
      <c r="A106" s="2" t="s">
        <v>217</v>
      </c>
      <c r="B106" s="3">
        <v>43913</v>
      </c>
      <c r="C106" s="2">
        <v>13685</v>
      </c>
      <c r="D106" s="2" t="s">
        <v>203</v>
      </c>
      <c r="E106" s="2" t="s">
        <v>232</v>
      </c>
      <c r="F106" s="2" t="s">
        <v>233</v>
      </c>
      <c r="G106" s="2" t="s">
        <v>234</v>
      </c>
      <c r="H106" s="2">
        <v>0</v>
      </c>
      <c r="I106" s="4"/>
      <c r="J106" s="5">
        <f t="shared" si="4"/>
        <v>0</v>
      </c>
      <c r="K106" s="5">
        <f t="shared" si="5"/>
        <v>0</v>
      </c>
      <c r="L106">
        <f t="shared" si="6"/>
        <v>3</v>
      </c>
      <c r="M106" t="str">
        <f>VLOOKUP(L106,mês!A:B,2,0)</f>
        <v>Março</v>
      </c>
      <c r="N106" t="str">
        <f t="shared" si="7"/>
        <v xml:space="preserve">RORÇ </v>
      </c>
    </row>
    <row r="107" spans="1:14" ht="24.95" customHeight="1" x14ac:dyDescent="0.2">
      <c r="A107" s="2" t="s">
        <v>217</v>
      </c>
      <c r="B107" s="3">
        <v>43966</v>
      </c>
      <c r="C107" s="2">
        <v>13755</v>
      </c>
      <c r="D107" s="2" t="s">
        <v>203</v>
      </c>
      <c r="E107" s="2" t="s">
        <v>182</v>
      </c>
      <c r="F107" s="2" t="s">
        <v>183</v>
      </c>
      <c r="G107" s="2" t="s">
        <v>68</v>
      </c>
      <c r="H107" s="2">
        <v>15.6</v>
      </c>
      <c r="I107" s="4"/>
      <c r="J107" s="5">
        <f t="shared" si="4"/>
        <v>15.6</v>
      </c>
      <c r="K107" s="5">
        <f t="shared" si="5"/>
        <v>0</v>
      </c>
      <c r="L107">
        <f t="shared" si="6"/>
        <v>5</v>
      </c>
      <c r="M107" t="str">
        <f>VLOOKUP(L107,mês!A:B,2,0)</f>
        <v>Maio</v>
      </c>
      <c r="N107" t="str">
        <f t="shared" si="7"/>
        <v xml:space="preserve">RORÇ </v>
      </c>
    </row>
    <row r="108" spans="1:14" ht="24.95" customHeight="1" x14ac:dyDescent="0.2">
      <c r="A108" s="2" t="s">
        <v>217</v>
      </c>
      <c r="B108" s="3">
        <v>43984</v>
      </c>
      <c r="C108" s="2">
        <v>13781</v>
      </c>
      <c r="D108" s="2" t="s">
        <v>203</v>
      </c>
      <c r="E108" s="2" t="s">
        <v>235</v>
      </c>
      <c r="F108" s="2" t="s">
        <v>236</v>
      </c>
      <c r="G108" s="2" t="s">
        <v>68</v>
      </c>
      <c r="H108" s="13">
        <v>2076</v>
      </c>
      <c r="I108" s="4"/>
      <c r="J108" s="5">
        <f t="shared" si="4"/>
        <v>2076</v>
      </c>
      <c r="K108" s="5">
        <f t="shared" si="5"/>
        <v>0</v>
      </c>
      <c r="L108">
        <f t="shared" si="6"/>
        <v>6</v>
      </c>
      <c r="M108" t="str">
        <f>VLOOKUP(L108,mês!A:B,2,0)</f>
        <v>Junho</v>
      </c>
      <c r="N108" t="str">
        <f t="shared" si="7"/>
        <v xml:space="preserve">RORÇ </v>
      </c>
    </row>
    <row r="109" spans="1:14" ht="24.95" customHeight="1" x14ac:dyDescent="0.2">
      <c r="A109" s="2" t="s">
        <v>217</v>
      </c>
      <c r="B109" s="3">
        <v>44020</v>
      </c>
      <c r="C109" s="2">
        <v>13831</v>
      </c>
      <c r="D109" s="2" t="s">
        <v>203</v>
      </c>
      <c r="E109" s="2" t="s">
        <v>237</v>
      </c>
      <c r="F109" s="2" t="s">
        <v>238</v>
      </c>
      <c r="G109" s="2" t="s">
        <v>68</v>
      </c>
      <c r="H109" s="13">
        <v>3029</v>
      </c>
      <c r="I109" s="4"/>
      <c r="J109" s="5">
        <f t="shared" si="4"/>
        <v>3029</v>
      </c>
      <c r="K109" s="5">
        <f t="shared" si="5"/>
        <v>0</v>
      </c>
      <c r="L109">
        <f t="shared" si="6"/>
        <v>7</v>
      </c>
      <c r="M109" t="str">
        <f>VLOOKUP(L109,mês!A:B,2,0)</f>
        <v>Julho</v>
      </c>
      <c r="N109" t="str">
        <f t="shared" si="7"/>
        <v xml:space="preserve">RORÇ </v>
      </c>
    </row>
    <row r="110" spans="1:14" ht="24.95" customHeight="1" x14ac:dyDescent="0.2">
      <c r="A110" s="2" t="s">
        <v>217</v>
      </c>
      <c r="B110" s="3">
        <v>44022</v>
      </c>
      <c r="C110" s="2">
        <v>13835</v>
      </c>
      <c r="D110" s="2" t="s">
        <v>203</v>
      </c>
      <c r="E110" s="2" t="s">
        <v>239</v>
      </c>
      <c r="F110" s="2" t="s">
        <v>240</v>
      </c>
      <c r="G110" s="2" t="s">
        <v>68</v>
      </c>
      <c r="H110" s="13">
        <v>1060</v>
      </c>
      <c r="I110" s="4"/>
      <c r="J110" s="5">
        <f t="shared" si="4"/>
        <v>1060</v>
      </c>
      <c r="K110" s="5">
        <f t="shared" si="5"/>
        <v>0</v>
      </c>
      <c r="L110">
        <f t="shared" si="6"/>
        <v>7</v>
      </c>
      <c r="M110" t="str">
        <f>VLOOKUP(L110,mês!A:B,2,0)</f>
        <v>Julho</v>
      </c>
      <c r="N110" t="str">
        <f t="shared" si="7"/>
        <v xml:space="preserve">RORÇ </v>
      </c>
    </row>
    <row r="111" spans="1:14" ht="24.95" customHeight="1" x14ac:dyDescent="0.2">
      <c r="A111" s="2" t="s">
        <v>217</v>
      </c>
      <c r="B111" s="3">
        <v>44025</v>
      </c>
      <c r="C111" s="2">
        <v>13836</v>
      </c>
      <c r="D111" s="2" t="s">
        <v>203</v>
      </c>
      <c r="E111" s="2" t="s">
        <v>241</v>
      </c>
      <c r="F111" s="2" t="s">
        <v>242</v>
      </c>
      <c r="G111" s="2" t="s">
        <v>68</v>
      </c>
      <c r="H111" s="13">
        <v>1458</v>
      </c>
      <c r="I111" s="4"/>
      <c r="J111" s="5">
        <f t="shared" si="4"/>
        <v>1458</v>
      </c>
      <c r="K111" s="5">
        <f t="shared" si="5"/>
        <v>0</v>
      </c>
      <c r="L111">
        <f t="shared" si="6"/>
        <v>7</v>
      </c>
      <c r="M111" t="str">
        <f>VLOOKUP(L111,mês!A:B,2,0)</f>
        <v>Julho</v>
      </c>
      <c r="N111" t="str">
        <f t="shared" si="7"/>
        <v xml:space="preserve">RORÇ </v>
      </c>
    </row>
    <row r="112" spans="1:14" ht="24.95" customHeight="1" x14ac:dyDescent="0.2">
      <c r="A112" s="2" t="s">
        <v>217</v>
      </c>
      <c r="B112" s="3">
        <v>44037</v>
      </c>
      <c r="C112" s="2">
        <v>13878</v>
      </c>
      <c r="D112" s="2" t="s">
        <v>203</v>
      </c>
      <c r="E112" s="2" t="s">
        <v>243</v>
      </c>
      <c r="F112" s="2" t="s">
        <v>244</v>
      </c>
      <c r="G112" s="2" t="s">
        <v>68</v>
      </c>
      <c r="H112" s="2">
        <v>30</v>
      </c>
      <c r="I112" s="4"/>
      <c r="J112" s="5">
        <f t="shared" si="4"/>
        <v>30</v>
      </c>
      <c r="K112" s="5">
        <f t="shared" si="5"/>
        <v>0</v>
      </c>
      <c r="L112">
        <f t="shared" si="6"/>
        <v>7</v>
      </c>
      <c r="M112" t="str">
        <f>VLOOKUP(L112,mês!A:B,2,0)</f>
        <v>Julho</v>
      </c>
      <c r="N112" t="str">
        <f t="shared" si="7"/>
        <v xml:space="preserve">RORÇ </v>
      </c>
    </row>
    <row r="113" spans="1:14" ht="24.95" customHeight="1" x14ac:dyDescent="0.2">
      <c r="A113" s="2" t="s">
        <v>217</v>
      </c>
      <c r="B113" s="3">
        <v>44104</v>
      </c>
      <c r="C113" s="2">
        <v>14017</v>
      </c>
      <c r="D113" s="2" t="s">
        <v>203</v>
      </c>
      <c r="E113" s="2" t="s">
        <v>143</v>
      </c>
      <c r="F113" s="2" t="s">
        <v>245</v>
      </c>
      <c r="G113" s="2" t="s">
        <v>68</v>
      </c>
      <c r="H113" s="13">
        <v>1600</v>
      </c>
      <c r="I113" s="4"/>
      <c r="J113" s="5">
        <f t="shared" si="4"/>
        <v>1600</v>
      </c>
      <c r="K113" s="5">
        <f t="shared" si="5"/>
        <v>0</v>
      </c>
      <c r="L113">
        <f t="shared" si="6"/>
        <v>9</v>
      </c>
      <c r="M113" t="str">
        <f>VLOOKUP(L113,mês!A:B,2,0)</f>
        <v>Setembro</v>
      </c>
      <c r="N113" t="str">
        <f t="shared" si="7"/>
        <v xml:space="preserve">RORÇ </v>
      </c>
    </row>
    <row r="114" spans="1:14" ht="24.95" customHeight="1" x14ac:dyDescent="0.2">
      <c r="A114" s="2" t="s">
        <v>217</v>
      </c>
      <c r="B114" s="3">
        <v>44104</v>
      </c>
      <c r="C114" s="2">
        <v>14018</v>
      </c>
      <c r="D114" s="2" t="s">
        <v>203</v>
      </c>
      <c r="E114" s="2" t="s">
        <v>195</v>
      </c>
      <c r="F114" s="2" t="s">
        <v>246</v>
      </c>
      <c r="G114" s="2" t="s">
        <v>68</v>
      </c>
      <c r="H114" s="13">
        <v>3280</v>
      </c>
      <c r="I114" s="4"/>
      <c r="J114" s="5">
        <f t="shared" si="4"/>
        <v>3280</v>
      </c>
      <c r="K114" s="5">
        <f t="shared" si="5"/>
        <v>0</v>
      </c>
      <c r="L114">
        <f t="shared" si="6"/>
        <v>9</v>
      </c>
      <c r="M114" t="str">
        <f>VLOOKUP(L114,mês!A:B,2,0)</f>
        <v>Setembro</v>
      </c>
      <c r="N114" t="str">
        <f t="shared" si="7"/>
        <v xml:space="preserve">RORÇ </v>
      </c>
    </row>
    <row r="115" spans="1:14" ht="24.95" customHeight="1" x14ac:dyDescent="0.2">
      <c r="A115" s="2" t="s">
        <v>217</v>
      </c>
      <c r="B115" s="3">
        <v>44112</v>
      </c>
      <c r="C115" s="2">
        <v>14031</v>
      </c>
      <c r="D115" s="2" t="s">
        <v>203</v>
      </c>
      <c r="E115" s="2" t="s">
        <v>247</v>
      </c>
      <c r="F115" s="2" t="s">
        <v>248</v>
      </c>
      <c r="G115" s="2" t="s">
        <v>68</v>
      </c>
      <c r="H115" s="2">
        <v>998</v>
      </c>
      <c r="I115" s="4"/>
      <c r="J115" s="5">
        <f t="shared" si="4"/>
        <v>998</v>
      </c>
      <c r="K115" s="5">
        <f t="shared" si="5"/>
        <v>0</v>
      </c>
      <c r="L115">
        <f t="shared" si="6"/>
        <v>10</v>
      </c>
      <c r="M115" t="str">
        <f>VLOOKUP(L115,mês!A:B,2,0)</f>
        <v>Outubro</v>
      </c>
      <c r="N115" t="str">
        <f t="shared" si="7"/>
        <v xml:space="preserve">RORÇ </v>
      </c>
    </row>
    <row r="116" spans="1:14" ht="24.95" customHeight="1" x14ac:dyDescent="0.2">
      <c r="A116" s="2" t="s">
        <v>217</v>
      </c>
      <c r="B116" s="3">
        <v>44132</v>
      </c>
      <c r="C116" s="2">
        <v>14110</v>
      </c>
      <c r="D116" s="2" t="s">
        <v>203</v>
      </c>
      <c r="E116" s="2" t="s">
        <v>143</v>
      </c>
      <c r="F116" s="2" t="s">
        <v>249</v>
      </c>
      <c r="G116" s="2" t="s">
        <v>68</v>
      </c>
      <c r="H116" s="13">
        <v>1439.46</v>
      </c>
      <c r="I116" s="4"/>
      <c r="J116" s="5">
        <f t="shared" si="4"/>
        <v>1439.46</v>
      </c>
      <c r="K116" s="5">
        <f t="shared" si="5"/>
        <v>0</v>
      </c>
      <c r="L116">
        <f t="shared" si="6"/>
        <v>10</v>
      </c>
      <c r="M116" t="str">
        <f>VLOOKUP(L116,mês!A:B,2,0)</f>
        <v>Outubro</v>
      </c>
      <c r="N116" t="str">
        <f t="shared" si="7"/>
        <v xml:space="preserve">RORÇ </v>
      </c>
    </row>
    <row r="117" spans="1:14" ht="24.95" customHeight="1" x14ac:dyDescent="0.2">
      <c r="A117" s="2" t="s">
        <v>217</v>
      </c>
      <c r="B117" s="3">
        <v>44140</v>
      </c>
      <c r="C117" s="2">
        <v>14127</v>
      </c>
      <c r="D117" s="2" t="s">
        <v>203</v>
      </c>
      <c r="E117" s="2" t="s">
        <v>182</v>
      </c>
      <c r="F117" s="2" t="s">
        <v>183</v>
      </c>
      <c r="G117" s="2" t="s">
        <v>68</v>
      </c>
      <c r="H117" s="2">
        <v>11.08</v>
      </c>
      <c r="I117" s="4"/>
      <c r="J117" s="5">
        <f t="shared" si="4"/>
        <v>11.08</v>
      </c>
      <c r="K117" s="5">
        <f t="shared" si="5"/>
        <v>0</v>
      </c>
      <c r="L117">
        <f t="shared" si="6"/>
        <v>11</v>
      </c>
      <c r="M117" t="str">
        <f>VLOOKUP(L117,mês!A:B,2,0)</f>
        <v>Novembro</v>
      </c>
      <c r="N117" t="str">
        <f t="shared" si="7"/>
        <v xml:space="preserve">RORÇ </v>
      </c>
    </row>
    <row r="118" spans="1:14" ht="24.95" customHeight="1" x14ac:dyDescent="0.2">
      <c r="A118" s="2" t="s">
        <v>217</v>
      </c>
      <c r="B118" s="3">
        <v>44140</v>
      </c>
      <c r="C118" s="2">
        <v>14137</v>
      </c>
      <c r="D118" s="2" t="s">
        <v>203</v>
      </c>
      <c r="E118" s="2" t="s">
        <v>182</v>
      </c>
      <c r="F118" s="2" t="s">
        <v>183</v>
      </c>
      <c r="G118" s="2" t="s">
        <v>68</v>
      </c>
      <c r="H118" s="2">
        <v>8.7799999999999994</v>
      </c>
      <c r="I118" s="4"/>
      <c r="J118" s="5">
        <f t="shared" si="4"/>
        <v>8.7799999999999994</v>
      </c>
      <c r="K118" s="5">
        <f t="shared" si="5"/>
        <v>0</v>
      </c>
      <c r="L118">
        <f t="shared" si="6"/>
        <v>11</v>
      </c>
      <c r="M118" t="str">
        <f>VLOOKUP(L118,mês!A:B,2,0)</f>
        <v>Novembro</v>
      </c>
      <c r="N118" t="str">
        <f t="shared" si="7"/>
        <v xml:space="preserve">RORÇ </v>
      </c>
    </row>
    <row r="119" spans="1:14" ht="24.95" customHeight="1" x14ac:dyDescent="0.2">
      <c r="A119" s="2" t="s">
        <v>217</v>
      </c>
      <c r="B119" s="3">
        <v>44140</v>
      </c>
      <c r="C119" s="2">
        <v>14142</v>
      </c>
      <c r="D119" s="2" t="s">
        <v>203</v>
      </c>
      <c r="E119" s="2" t="s">
        <v>182</v>
      </c>
      <c r="F119" s="2" t="s">
        <v>183</v>
      </c>
      <c r="G119" s="2" t="s">
        <v>68</v>
      </c>
      <c r="H119" s="2">
        <v>120.44</v>
      </c>
      <c r="I119" s="4"/>
      <c r="J119" s="5">
        <f t="shared" si="4"/>
        <v>120.44</v>
      </c>
      <c r="K119" s="5">
        <f t="shared" si="5"/>
        <v>0</v>
      </c>
      <c r="L119">
        <f t="shared" si="6"/>
        <v>11</v>
      </c>
      <c r="M119" t="str">
        <f>VLOOKUP(L119,mês!A:B,2,0)</f>
        <v>Novembro</v>
      </c>
      <c r="N119" t="str">
        <f t="shared" si="7"/>
        <v xml:space="preserve">RORÇ </v>
      </c>
    </row>
    <row r="120" spans="1:14" ht="24.95" customHeight="1" x14ac:dyDescent="0.2">
      <c r="A120" s="2" t="s">
        <v>217</v>
      </c>
      <c r="B120" s="3">
        <v>44140</v>
      </c>
      <c r="C120" s="2">
        <v>14143</v>
      </c>
      <c r="D120" s="2" t="s">
        <v>203</v>
      </c>
      <c r="E120" s="2" t="s">
        <v>182</v>
      </c>
      <c r="F120" s="2" t="s">
        <v>183</v>
      </c>
      <c r="G120" s="2" t="s">
        <v>68</v>
      </c>
      <c r="H120" s="2">
        <v>22.97</v>
      </c>
      <c r="I120" s="4"/>
      <c r="J120" s="5">
        <f t="shared" si="4"/>
        <v>22.97</v>
      </c>
      <c r="K120" s="5">
        <f t="shared" si="5"/>
        <v>0</v>
      </c>
      <c r="L120">
        <f t="shared" si="6"/>
        <v>11</v>
      </c>
      <c r="M120" t="str">
        <f>VLOOKUP(L120,mês!A:B,2,0)</f>
        <v>Novembro</v>
      </c>
      <c r="N120" t="str">
        <f t="shared" si="7"/>
        <v xml:space="preserve">RORÇ </v>
      </c>
    </row>
    <row r="121" spans="1:14" ht="24.95" customHeight="1" x14ac:dyDescent="0.2">
      <c r="A121" s="2" t="s">
        <v>217</v>
      </c>
      <c r="B121" s="3">
        <v>44147</v>
      </c>
      <c r="C121" s="2">
        <v>14100</v>
      </c>
      <c r="D121" s="2" t="s">
        <v>203</v>
      </c>
      <c r="E121" s="2" t="s">
        <v>179</v>
      </c>
      <c r="F121" s="2" t="s">
        <v>250</v>
      </c>
      <c r="G121" s="2" t="s">
        <v>68</v>
      </c>
      <c r="H121" s="2">
        <v>10.91</v>
      </c>
      <c r="I121" s="4"/>
      <c r="J121" s="5">
        <f t="shared" si="4"/>
        <v>10.91</v>
      </c>
      <c r="K121" s="5">
        <f t="shared" si="5"/>
        <v>0</v>
      </c>
      <c r="L121">
        <f t="shared" si="6"/>
        <v>11</v>
      </c>
      <c r="M121" t="str">
        <f>VLOOKUP(L121,mês!A:B,2,0)</f>
        <v>Novembro</v>
      </c>
      <c r="N121" t="str">
        <f t="shared" si="7"/>
        <v xml:space="preserve">RORÇ </v>
      </c>
    </row>
    <row r="122" spans="1:14" ht="24.95" customHeight="1" x14ac:dyDescent="0.2">
      <c r="A122" s="2" t="s">
        <v>217</v>
      </c>
      <c r="B122" s="3">
        <v>44159</v>
      </c>
      <c r="C122" s="2">
        <v>14172</v>
      </c>
      <c r="D122" s="2" t="s">
        <v>203</v>
      </c>
      <c r="E122" s="2" t="s">
        <v>179</v>
      </c>
      <c r="F122" s="2" t="s">
        <v>251</v>
      </c>
      <c r="G122" s="2" t="s">
        <v>68</v>
      </c>
      <c r="H122" s="2">
        <v>10.91</v>
      </c>
      <c r="I122" s="4"/>
      <c r="J122" s="5">
        <f t="shared" si="4"/>
        <v>10.91</v>
      </c>
      <c r="K122" s="5">
        <f t="shared" si="5"/>
        <v>0</v>
      </c>
      <c r="L122">
        <f t="shared" si="6"/>
        <v>11</v>
      </c>
      <c r="M122" t="str">
        <f>VLOOKUP(L122,mês!A:B,2,0)</f>
        <v>Novembro</v>
      </c>
      <c r="N122" t="str">
        <f t="shared" si="7"/>
        <v xml:space="preserve">RORÇ </v>
      </c>
    </row>
    <row r="123" spans="1:14" ht="24.95" customHeight="1" x14ac:dyDescent="0.2">
      <c r="A123" s="2" t="s">
        <v>217</v>
      </c>
      <c r="B123" s="3">
        <v>44188</v>
      </c>
      <c r="C123" s="2">
        <v>14231</v>
      </c>
      <c r="D123" s="2" t="s">
        <v>203</v>
      </c>
      <c r="E123" s="2" t="s">
        <v>190</v>
      </c>
      <c r="F123" s="2" t="s">
        <v>191</v>
      </c>
      <c r="G123" s="2" t="s">
        <v>68</v>
      </c>
      <c r="H123" s="13">
        <v>7158.82</v>
      </c>
      <c r="I123" s="4"/>
      <c r="J123" s="5">
        <f t="shared" si="4"/>
        <v>7158.82</v>
      </c>
      <c r="K123" s="5">
        <f t="shared" si="5"/>
        <v>0</v>
      </c>
      <c r="L123">
        <f t="shared" si="6"/>
        <v>12</v>
      </c>
      <c r="M123" t="str">
        <f>VLOOKUP(L123,mês!A:B,2,0)</f>
        <v>Dezembro</v>
      </c>
      <c r="N123" t="str">
        <f t="shared" si="7"/>
        <v xml:space="preserve">RORÇ </v>
      </c>
    </row>
    <row r="124" spans="1:14" ht="24.95" customHeight="1" x14ac:dyDescent="0.2">
      <c r="A124" s="2" t="s">
        <v>252</v>
      </c>
      <c r="B124" s="3">
        <v>43917</v>
      </c>
      <c r="C124" s="2">
        <v>13692</v>
      </c>
      <c r="D124" s="2" t="s">
        <v>207</v>
      </c>
      <c r="E124" s="2" t="s">
        <v>253</v>
      </c>
      <c r="F124" s="2" t="s">
        <v>254</v>
      </c>
      <c r="G124" s="2" t="s">
        <v>68</v>
      </c>
      <c r="H124" s="2">
        <v>397.95</v>
      </c>
      <c r="I124" s="4"/>
      <c r="J124" s="5">
        <f t="shared" si="4"/>
        <v>397.95</v>
      </c>
      <c r="K124" s="5">
        <f t="shared" si="5"/>
        <v>0</v>
      </c>
      <c r="L124">
        <f t="shared" si="6"/>
        <v>3</v>
      </c>
      <c r="M124" t="str">
        <f>VLOOKUP(L124,mês!A:B,2,0)</f>
        <v>Março</v>
      </c>
      <c r="N124" t="str">
        <f t="shared" si="7"/>
        <v xml:space="preserve">RD </v>
      </c>
    </row>
    <row r="125" spans="1:14" ht="24.95" customHeight="1" x14ac:dyDescent="0.2">
      <c r="A125" s="2" t="s">
        <v>255</v>
      </c>
      <c r="B125" s="3">
        <v>43847</v>
      </c>
      <c r="C125" s="2">
        <v>13284</v>
      </c>
      <c r="D125" s="2" t="s">
        <v>207</v>
      </c>
      <c r="E125" s="2" t="s">
        <v>256</v>
      </c>
      <c r="F125" s="2" t="s">
        <v>257</v>
      </c>
      <c r="G125" s="2" t="s">
        <v>68</v>
      </c>
      <c r="H125" s="13">
        <v>5600.57</v>
      </c>
      <c r="I125" s="4"/>
      <c r="J125" s="5">
        <f t="shared" si="4"/>
        <v>5600.57</v>
      </c>
      <c r="K125" s="5">
        <f t="shared" si="5"/>
        <v>0</v>
      </c>
      <c r="L125">
        <f t="shared" si="6"/>
        <v>1</v>
      </c>
      <c r="M125" t="str">
        <f>VLOOKUP(L125,mês!A:B,2,0)</f>
        <v>Janeiro</v>
      </c>
      <c r="N125" t="str">
        <f t="shared" si="7"/>
        <v xml:space="preserve">RI </v>
      </c>
    </row>
    <row r="126" spans="1:14" ht="24.95" customHeight="1" x14ac:dyDescent="0.2">
      <c r="A126" s="2" t="s">
        <v>255</v>
      </c>
      <c r="B126" s="3">
        <v>43896</v>
      </c>
      <c r="C126" s="2">
        <v>13586</v>
      </c>
      <c r="D126" s="2" t="s">
        <v>207</v>
      </c>
      <c r="E126" s="2" t="s">
        <v>258</v>
      </c>
      <c r="F126" s="2" t="s">
        <v>259</v>
      </c>
      <c r="G126" s="2" t="s">
        <v>68</v>
      </c>
      <c r="H126" s="13">
        <v>23580</v>
      </c>
      <c r="I126" s="4"/>
      <c r="J126" s="5">
        <f t="shared" si="4"/>
        <v>23580</v>
      </c>
      <c r="K126" s="5">
        <f t="shared" si="5"/>
        <v>0</v>
      </c>
      <c r="L126">
        <f t="shared" si="6"/>
        <v>3</v>
      </c>
      <c r="M126" t="str">
        <f>VLOOKUP(L126,mês!A:B,2,0)</f>
        <v>Março</v>
      </c>
      <c r="N126" t="str">
        <f t="shared" si="7"/>
        <v xml:space="preserve">RI </v>
      </c>
    </row>
    <row r="127" spans="1:14" ht="24.95" customHeight="1" x14ac:dyDescent="0.2">
      <c r="A127" s="2" t="s">
        <v>255</v>
      </c>
      <c r="B127" s="3">
        <v>43934</v>
      </c>
      <c r="C127" s="2">
        <v>13707</v>
      </c>
      <c r="D127" s="2" t="s">
        <v>207</v>
      </c>
      <c r="E127" s="2" t="s">
        <v>260</v>
      </c>
      <c r="F127" s="2" t="s">
        <v>261</v>
      </c>
      <c r="G127" s="2" t="s">
        <v>68</v>
      </c>
      <c r="H127" s="2">
        <v>10</v>
      </c>
      <c r="I127" s="4"/>
      <c r="J127" s="5">
        <f t="shared" si="4"/>
        <v>10</v>
      </c>
      <c r="K127" s="5">
        <f t="shared" si="5"/>
        <v>0</v>
      </c>
      <c r="L127">
        <f t="shared" si="6"/>
        <v>4</v>
      </c>
      <c r="M127" t="str">
        <f>VLOOKUP(L127,mês!A:B,2,0)</f>
        <v>Abril</v>
      </c>
      <c r="N127" t="str">
        <f t="shared" si="7"/>
        <v xml:space="preserve">RI </v>
      </c>
    </row>
    <row r="128" spans="1:14" ht="24.95" customHeight="1" x14ac:dyDescent="0.2">
      <c r="A128" s="2" t="s">
        <v>255</v>
      </c>
      <c r="B128" s="3">
        <v>43984</v>
      </c>
      <c r="C128" s="2">
        <v>13783</v>
      </c>
      <c r="D128" s="2" t="s">
        <v>207</v>
      </c>
      <c r="E128" s="2" t="s">
        <v>256</v>
      </c>
      <c r="F128" s="2" t="s">
        <v>262</v>
      </c>
      <c r="G128" s="2" t="s">
        <v>68</v>
      </c>
      <c r="H128" s="13">
        <v>1578.19</v>
      </c>
      <c r="I128" s="4"/>
      <c r="J128" s="5">
        <f t="shared" si="4"/>
        <v>1578.19</v>
      </c>
      <c r="K128" s="5">
        <f t="shared" si="5"/>
        <v>0</v>
      </c>
      <c r="L128">
        <f t="shared" si="6"/>
        <v>6</v>
      </c>
      <c r="M128" t="str">
        <f>VLOOKUP(L128,mês!A:B,2,0)</f>
        <v>Junho</v>
      </c>
      <c r="N128" t="str">
        <f t="shared" si="7"/>
        <v xml:space="preserve">RI </v>
      </c>
    </row>
    <row r="129" spans="1:14" ht="24.95" customHeight="1" x14ac:dyDescent="0.2">
      <c r="A129" s="2" t="s">
        <v>255</v>
      </c>
      <c r="B129" s="3">
        <v>44001</v>
      </c>
      <c r="C129" s="2">
        <v>13806</v>
      </c>
      <c r="D129" s="2" t="s">
        <v>207</v>
      </c>
      <c r="E129" s="2" t="s">
        <v>263</v>
      </c>
      <c r="F129" s="2" t="s">
        <v>264</v>
      </c>
      <c r="G129" s="2" t="s">
        <v>68</v>
      </c>
      <c r="H129" s="13">
        <v>9165.4699999999993</v>
      </c>
      <c r="I129" s="4"/>
      <c r="J129" s="5">
        <f t="shared" si="4"/>
        <v>9165.4699999999993</v>
      </c>
      <c r="K129" s="5">
        <f t="shared" si="5"/>
        <v>0</v>
      </c>
      <c r="L129">
        <f t="shared" si="6"/>
        <v>6</v>
      </c>
      <c r="M129" t="str">
        <f>VLOOKUP(L129,mês!A:B,2,0)</f>
        <v>Junho</v>
      </c>
      <c r="N129" t="str">
        <f t="shared" si="7"/>
        <v xml:space="preserve">RI </v>
      </c>
    </row>
    <row r="130" spans="1:14" ht="24.95" customHeight="1" x14ac:dyDescent="0.2">
      <c r="A130" s="2" t="s">
        <v>255</v>
      </c>
      <c r="B130" s="3">
        <v>44001</v>
      </c>
      <c r="C130" s="2">
        <v>13807</v>
      </c>
      <c r="D130" s="2" t="s">
        <v>207</v>
      </c>
      <c r="E130" s="2" t="s">
        <v>260</v>
      </c>
      <c r="F130" s="2" t="s">
        <v>265</v>
      </c>
      <c r="G130" s="2" t="s">
        <v>68</v>
      </c>
      <c r="H130" s="2">
        <v>663.67</v>
      </c>
      <c r="I130" s="4"/>
      <c r="J130" s="5">
        <f t="shared" si="4"/>
        <v>663.67</v>
      </c>
      <c r="K130" s="5">
        <f t="shared" si="5"/>
        <v>0</v>
      </c>
      <c r="L130">
        <f t="shared" si="6"/>
        <v>6</v>
      </c>
      <c r="M130" t="str">
        <f>VLOOKUP(L130,mês!A:B,2,0)</f>
        <v>Junho</v>
      </c>
      <c r="N130" t="str">
        <f t="shared" si="7"/>
        <v xml:space="preserve">RI </v>
      </c>
    </row>
    <row r="131" spans="1:14" ht="24.95" customHeight="1" x14ac:dyDescent="0.2">
      <c r="A131" s="2" t="s">
        <v>255</v>
      </c>
      <c r="B131" s="3">
        <v>44141</v>
      </c>
      <c r="C131" s="2">
        <v>14145</v>
      </c>
      <c r="D131" s="2" t="s">
        <v>207</v>
      </c>
      <c r="E131" s="2" t="s">
        <v>266</v>
      </c>
      <c r="F131" s="2" t="s">
        <v>267</v>
      </c>
      <c r="G131" s="2" t="s">
        <v>68</v>
      </c>
      <c r="H131" s="13">
        <v>2700</v>
      </c>
      <c r="I131" s="4"/>
      <c r="J131" s="5">
        <f t="shared" ref="J131:J194" si="8">IF(G131="Não",0,H131)</f>
        <v>2700</v>
      </c>
      <c r="K131" s="5">
        <f t="shared" ref="K131:K194" si="9">IF(G131="Não",H131,0)</f>
        <v>0</v>
      </c>
      <c r="L131">
        <f t="shared" ref="L131:L194" si="10">MONTH(B131)</f>
        <v>11</v>
      </c>
      <c r="M131" t="str">
        <f>VLOOKUP(L131,mês!A:B,2,0)</f>
        <v>Novembro</v>
      </c>
      <c r="N131" t="str">
        <f t="shared" ref="N131:N194" si="11">LEFT(A131,SEARCH("-",A131)-1)</f>
        <v xml:space="preserve">RI </v>
      </c>
    </row>
    <row r="132" spans="1:14" ht="24.95" customHeight="1" x14ac:dyDescent="0.2">
      <c r="A132" s="2" t="s">
        <v>255</v>
      </c>
      <c r="B132" s="3">
        <v>44141</v>
      </c>
      <c r="C132" s="2">
        <v>14147</v>
      </c>
      <c r="D132" s="2" t="s">
        <v>207</v>
      </c>
      <c r="E132" s="2" t="s">
        <v>263</v>
      </c>
      <c r="F132" s="2" t="s">
        <v>268</v>
      </c>
      <c r="G132" s="2" t="s">
        <v>68</v>
      </c>
      <c r="H132" s="13">
        <v>17200</v>
      </c>
      <c r="I132" s="4"/>
      <c r="J132" s="5">
        <f t="shared" si="8"/>
        <v>17200</v>
      </c>
      <c r="K132" s="5">
        <f t="shared" si="9"/>
        <v>0</v>
      </c>
      <c r="L132">
        <f t="shared" si="10"/>
        <v>11</v>
      </c>
      <c r="M132" t="str">
        <f>VLOOKUP(L132,mês!A:B,2,0)</f>
        <v>Novembro</v>
      </c>
      <c r="N132" t="str">
        <f t="shared" si="11"/>
        <v xml:space="preserve">RI </v>
      </c>
    </row>
    <row r="133" spans="1:14" ht="24.95" customHeight="1" x14ac:dyDescent="0.2">
      <c r="A133" s="2" t="s">
        <v>269</v>
      </c>
      <c r="B133" s="4"/>
      <c r="C133" s="2">
        <v>14007</v>
      </c>
      <c r="D133" s="2" t="s">
        <v>270</v>
      </c>
      <c r="E133" s="2" t="s">
        <v>271</v>
      </c>
      <c r="F133" s="2" t="s">
        <v>272</v>
      </c>
      <c r="G133" s="2" t="s">
        <v>68</v>
      </c>
      <c r="H133" s="13">
        <v>1027.6300000000001</v>
      </c>
      <c r="I133" s="4"/>
      <c r="J133" s="5">
        <f t="shared" si="8"/>
        <v>1027.6300000000001</v>
      </c>
      <c r="K133" s="5">
        <f t="shared" si="9"/>
        <v>0</v>
      </c>
      <c r="L133">
        <f t="shared" si="10"/>
        <v>1</v>
      </c>
      <c r="M133" t="str">
        <f>VLOOKUP(L133,mês!A:B,2,0)</f>
        <v>Janeiro</v>
      </c>
      <c r="N133" t="str">
        <f t="shared" si="11"/>
        <v xml:space="preserve">RD </v>
      </c>
    </row>
    <row r="134" spans="1:14" ht="24.95" customHeight="1" x14ac:dyDescent="0.2">
      <c r="A134" s="2" t="s">
        <v>269</v>
      </c>
      <c r="B134" s="4"/>
      <c r="C134" s="2">
        <v>14026</v>
      </c>
      <c r="D134" s="2" t="s">
        <v>270</v>
      </c>
      <c r="E134" s="2" t="s">
        <v>273</v>
      </c>
      <c r="F134" s="2" t="s">
        <v>274</v>
      </c>
      <c r="G134" s="2" t="s">
        <v>68</v>
      </c>
      <c r="H134" s="13">
        <v>1344</v>
      </c>
      <c r="I134" s="4"/>
      <c r="J134" s="5">
        <f t="shared" si="8"/>
        <v>1344</v>
      </c>
      <c r="K134" s="5">
        <f t="shared" si="9"/>
        <v>0</v>
      </c>
      <c r="L134">
        <f t="shared" si="10"/>
        <v>1</v>
      </c>
      <c r="M134" t="str">
        <f>VLOOKUP(L134,mês!A:B,2,0)</f>
        <v>Janeiro</v>
      </c>
      <c r="N134" t="str">
        <f t="shared" si="11"/>
        <v xml:space="preserve">RD </v>
      </c>
    </row>
    <row r="135" spans="1:14" ht="24.95" customHeight="1" x14ac:dyDescent="0.2">
      <c r="A135" s="2" t="s">
        <v>269</v>
      </c>
      <c r="B135" s="4"/>
      <c r="C135" s="2">
        <v>14045</v>
      </c>
      <c r="D135" s="2" t="s">
        <v>270</v>
      </c>
      <c r="E135" s="2" t="s">
        <v>271</v>
      </c>
      <c r="F135" s="2" t="s">
        <v>275</v>
      </c>
      <c r="G135" s="2" t="s">
        <v>68</v>
      </c>
      <c r="H135" s="2">
        <v>301.7</v>
      </c>
      <c r="I135" s="4"/>
      <c r="J135" s="5">
        <f t="shared" si="8"/>
        <v>301.7</v>
      </c>
      <c r="K135" s="5">
        <f t="shared" si="9"/>
        <v>0</v>
      </c>
      <c r="L135">
        <f t="shared" si="10"/>
        <v>1</v>
      </c>
      <c r="M135" t="str">
        <f>VLOOKUP(L135,mês!A:B,2,0)</f>
        <v>Janeiro</v>
      </c>
      <c r="N135" t="str">
        <f t="shared" si="11"/>
        <v xml:space="preserve">RD </v>
      </c>
    </row>
    <row r="136" spans="1:14" ht="24.95" customHeight="1" x14ac:dyDescent="0.2">
      <c r="A136" s="2" t="s">
        <v>269</v>
      </c>
      <c r="B136" s="3">
        <v>44117</v>
      </c>
      <c r="C136" s="2">
        <v>14047</v>
      </c>
      <c r="D136" s="2" t="s">
        <v>270</v>
      </c>
      <c r="E136" s="2" t="s">
        <v>69</v>
      </c>
      <c r="F136" s="2" t="s">
        <v>276</v>
      </c>
      <c r="G136" s="2" t="s">
        <v>68</v>
      </c>
      <c r="H136" s="2">
        <v>26.67</v>
      </c>
      <c r="I136" s="4"/>
      <c r="J136" s="5">
        <f t="shared" si="8"/>
        <v>26.67</v>
      </c>
      <c r="K136" s="5">
        <f t="shared" si="9"/>
        <v>0</v>
      </c>
      <c r="L136">
        <f t="shared" si="10"/>
        <v>10</v>
      </c>
      <c r="M136" t="str">
        <f>VLOOKUP(L136,mês!A:B,2,0)</f>
        <v>Outubro</v>
      </c>
      <c r="N136" t="str">
        <f t="shared" si="11"/>
        <v xml:space="preserve">RD </v>
      </c>
    </row>
    <row r="137" spans="1:14" ht="24.95" customHeight="1" x14ac:dyDescent="0.2">
      <c r="A137" s="2" t="s">
        <v>277</v>
      </c>
      <c r="B137" s="4"/>
      <c r="C137" s="2">
        <v>13495</v>
      </c>
      <c r="D137" s="2" t="s">
        <v>207</v>
      </c>
      <c r="E137" s="2" t="s">
        <v>278</v>
      </c>
      <c r="F137" s="2" t="s">
        <v>279</v>
      </c>
      <c r="G137" s="2" t="s">
        <v>68</v>
      </c>
      <c r="H137" s="2">
        <v>115</v>
      </c>
      <c r="I137" s="4"/>
      <c r="J137" s="5">
        <f t="shared" si="8"/>
        <v>115</v>
      </c>
      <c r="K137" s="5">
        <f t="shared" si="9"/>
        <v>0</v>
      </c>
      <c r="L137">
        <f t="shared" si="10"/>
        <v>1</v>
      </c>
      <c r="M137" t="str">
        <f>VLOOKUP(L137,mês!A:B,2,0)</f>
        <v>Janeiro</v>
      </c>
      <c r="N137" t="str">
        <f t="shared" si="11"/>
        <v xml:space="preserve">RORÇ </v>
      </c>
    </row>
    <row r="138" spans="1:14" ht="24.95" customHeight="1" x14ac:dyDescent="0.2">
      <c r="A138" s="2" t="s">
        <v>277</v>
      </c>
      <c r="B138" s="4"/>
      <c r="C138" s="2">
        <v>13648</v>
      </c>
      <c r="D138" s="2" t="s">
        <v>207</v>
      </c>
      <c r="E138" s="2" t="s">
        <v>280</v>
      </c>
      <c r="F138" s="2" t="s">
        <v>281</v>
      </c>
      <c r="G138" s="2" t="s">
        <v>68</v>
      </c>
      <c r="H138" s="2">
        <v>200</v>
      </c>
      <c r="I138" s="4"/>
      <c r="J138" s="5">
        <f t="shared" si="8"/>
        <v>200</v>
      </c>
      <c r="K138" s="5">
        <f t="shared" si="9"/>
        <v>0</v>
      </c>
      <c r="L138">
        <f t="shared" si="10"/>
        <v>1</v>
      </c>
      <c r="M138" t="str">
        <f>VLOOKUP(L138,mês!A:B,2,0)</f>
        <v>Janeiro</v>
      </c>
      <c r="N138" t="str">
        <f t="shared" si="11"/>
        <v xml:space="preserve">RORÇ </v>
      </c>
    </row>
    <row r="139" spans="1:14" ht="24.95" customHeight="1" x14ac:dyDescent="0.2">
      <c r="A139" s="2" t="s">
        <v>277</v>
      </c>
      <c r="B139" s="4"/>
      <c r="C139" s="2">
        <v>13985</v>
      </c>
      <c r="D139" s="2" t="s">
        <v>207</v>
      </c>
      <c r="E139" s="2" t="s">
        <v>282</v>
      </c>
      <c r="F139" s="2" t="s">
        <v>283</v>
      </c>
      <c r="G139" s="2" t="s">
        <v>68</v>
      </c>
      <c r="H139" s="2">
        <v>10</v>
      </c>
      <c r="I139" s="4"/>
      <c r="J139" s="5">
        <f t="shared" si="8"/>
        <v>10</v>
      </c>
      <c r="K139" s="5">
        <f t="shared" si="9"/>
        <v>0</v>
      </c>
      <c r="L139">
        <f t="shared" si="10"/>
        <v>1</v>
      </c>
      <c r="M139" t="str">
        <f>VLOOKUP(L139,mês!A:B,2,0)</f>
        <v>Janeiro</v>
      </c>
      <c r="N139" t="str">
        <f t="shared" si="11"/>
        <v xml:space="preserve">RORÇ </v>
      </c>
    </row>
    <row r="140" spans="1:14" ht="24.95" customHeight="1" x14ac:dyDescent="0.2">
      <c r="A140" s="2" t="s">
        <v>277</v>
      </c>
      <c r="B140" s="4"/>
      <c r="C140" s="2">
        <v>14102</v>
      </c>
      <c r="D140" s="2" t="s">
        <v>207</v>
      </c>
      <c r="E140" s="2" t="s">
        <v>284</v>
      </c>
      <c r="F140" s="2" t="s">
        <v>285</v>
      </c>
      <c r="G140" s="2" t="s">
        <v>68</v>
      </c>
      <c r="H140" s="2">
        <v>156</v>
      </c>
      <c r="I140" s="4"/>
      <c r="J140" s="5">
        <f t="shared" si="8"/>
        <v>156</v>
      </c>
      <c r="K140" s="5">
        <f t="shared" si="9"/>
        <v>0</v>
      </c>
      <c r="L140">
        <f t="shared" si="10"/>
        <v>1</v>
      </c>
      <c r="M140" t="str">
        <f>VLOOKUP(L140,mês!A:B,2,0)</f>
        <v>Janeiro</v>
      </c>
      <c r="N140" t="str">
        <f t="shared" si="11"/>
        <v xml:space="preserve">RORÇ </v>
      </c>
    </row>
    <row r="141" spans="1:14" ht="24.95" customHeight="1" x14ac:dyDescent="0.2">
      <c r="A141" s="2" t="s">
        <v>277</v>
      </c>
      <c r="B141" s="4"/>
      <c r="C141" s="2">
        <v>14226</v>
      </c>
      <c r="D141" s="2" t="s">
        <v>207</v>
      </c>
      <c r="E141" s="2" t="s">
        <v>286</v>
      </c>
      <c r="F141" s="2" t="s">
        <v>287</v>
      </c>
      <c r="G141" s="2" t="s">
        <v>68</v>
      </c>
      <c r="H141" s="2">
        <v>1</v>
      </c>
      <c r="I141" s="4"/>
      <c r="J141" s="5">
        <f t="shared" si="8"/>
        <v>1</v>
      </c>
      <c r="K141" s="5">
        <f t="shared" si="9"/>
        <v>0</v>
      </c>
      <c r="L141">
        <f t="shared" si="10"/>
        <v>1</v>
      </c>
      <c r="M141" t="str">
        <f>VLOOKUP(L141,mês!A:B,2,0)</f>
        <v>Janeiro</v>
      </c>
      <c r="N141" t="str">
        <f t="shared" si="11"/>
        <v xml:space="preserve">RORÇ </v>
      </c>
    </row>
    <row r="142" spans="1:14" ht="24.95" customHeight="1" x14ac:dyDescent="0.2">
      <c r="A142" s="2" t="s">
        <v>277</v>
      </c>
      <c r="B142" s="3">
        <v>43838</v>
      </c>
      <c r="C142" s="2">
        <v>13246</v>
      </c>
      <c r="D142" s="2" t="s">
        <v>207</v>
      </c>
      <c r="E142" s="2" t="s">
        <v>179</v>
      </c>
      <c r="F142" s="2" t="s">
        <v>288</v>
      </c>
      <c r="G142" s="2" t="s">
        <v>68</v>
      </c>
      <c r="H142" s="2">
        <v>26.94</v>
      </c>
      <c r="I142" s="4"/>
      <c r="J142" s="5">
        <f t="shared" si="8"/>
        <v>26.94</v>
      </c>
      <c r="K142" s="5">
        <f t="shared" si="9"/>
        <v>0</v>
      </c>
      <c r="L142">
        <f t="shared" si="10"/>
        <v>1</v>
      </c>
      <c r="M142" t="str">
        <f>VLOOKUP(L142,mês!A:B,2,0)</f>
        <v>Janeiro</v>
      </c>
      <c r="N142" t="str">
        <f t="shared" si="11"/>
        <v xml:space="preserve">RORÇ </v>
      </c>
    </row>
    <row r="143" spans="1:14" ht="24.95" customHeight="1" x14ac:dyDescent="0.2">
      <c r="A143" s="2" t="s">
        <v>277</v>
      </c>
      <c r="B143" s="3">
        <v>43838</v>
      </c>
      <c r="C143" s="2">
        <v>13247</v>
      </c>
      <c r="D143" s="2" t="s">
        <v>207</v>
      </c>
      <c r="E143" s="2" t="s">
        <v>179</v>
      </c>
      <c r="F143" s="2" t="s">
        <v>289</v>
      </c>
      <c r="G143" s="2" t="s">
        <v>68</v>
      </c>
      <c r="H143" s="2">
        <v>26.94</v>
      </c>
      <c r="I143" s="4"/>
      <c r="J143" s="5">
        <f t="shared" si="8"/>
        <v>26.94</v>
      </c>
      <c r="K143" s="5">
        <f t="shared" si="9"/>
        <v>0</v>
      </c>
      <c r="L143">
        <f t="shared" si="10"/>
        <v>1</v>
      </c>
      <c r="M143" t="str">
        <f>VLOOKUP(L143,mês!A:B,2,0)</f>
        <v>Janeiro</v>
      </c>
      <c r="N143" t="str">
        <f t="shared" si="11"/>
        <v xml:space="preserve">RORÇ </v>
      </c>
    </row>
    <row r="144" spans="1:14" ht="24.95" customHeight="1" x14ac:dyDescent="0.2">
      <c r="A144" s="2" t="s">
        <v>277</v>
      </c>
      <c r="B144" s="3">
        <v>43851</v>
      </c>
      <c r="C144" s="2">
        <v>13295</v>
      </c>
      <c r="D144" s="2" t="s">
        <v>207</v>
      </c>
      <c r="E144" s="2" t="s">
        <v>290</v>
      </c>
      <c r="F144" s="2" t="s">
        <v>291</v>
      </c>
      <c r="G144" s="2" t="s">
        <v>68</v>
      </c>
      <c r="H144" s="2">
        <v>29.9</v>
      </c>
      <c r="I144" s="4"/>
      <c r="J144" s="5">
        <f t="shared" si="8"/>
        <v>29.9</v>
      </c>
      <c r="K144" s="5">
        <f t="shared" si="9"/>
        <v>0</v>
      </c>
      <c r="L144">
        <f t="shared" si="10"/>
        <v>1</v>
      </c>
      <c r="M144" t="str">
        <f>VLOOKUP(L144,mês!A:B,2,0)</f>
        <v>Janeiro</v>
      </c>
      <c r="N144" t="str">
        <f t="shared" si="11"/>
        <v xml:space="preserve">RORÇ </v>
      </c>
    </row>
    <row r="145" spans="1:14" ht="24.95" customHeight="1" x14ac:dyDescent="0.2">
      <c r="A145" s="2" t="s">
        <v>277</v>
      </c>
      <c r="B145" s="3">
        <v>43853</v>
      </c>
      <c r="C145" s="2">
        <v>13310</v>
      </c>
      <c r="D145" s="2" t="s">
        <v>207</v>
      </c>
      <c r="E145" s="2" t="s">
        <v>292</v>
      </c>
      <c r="F145" s="2" t="s">
        <v>293</v>
      </c>
      <c r="G145" s="2" t="s">
        <v>68</v>
      </c>
      <c r="H145" s="2">
        <v>33</v>
      </c>
      <c r="I145" s="4"/>
      <c r="J145" s="5">
        <f t="shared" si="8"/>
        <v>33</v>
      </c>
      <c r="K145" s="5">
        <f t="shared" si="9"/>
        <v>0</v>
      </c>
      <c r="L145">
        <f t="shared" si="10"/>
        <v>1</v>
      </c>
      <c r="M145" t="str">
        <f>VLOOKUP(L145,mês!A:B,2,0)</f>
        <v>Janeiro</v>
      </c>
      <c r="N145" t="str">
        <f t="shared" si="11"/>
        <v xml:space="preserve">RORÇ </v>
      </c>
    </row>
    <row r="146" spans="1:14" ht="24.95" customHeight="1" x14ac:dyDescent="0.2">
      <c r="A146" s="2" t="s">
        <v>277</v>
      </c>
      <c r="B146" s="3">
        <v>43853</v>
      </c>
      <c r="C146" s="2">
        <v>13312</v>
      </c>
      <c r="D146" s="2" t="s">
        <v>207</v>
      </c>
      <c r="E146" s="2" t="s">
        <v>294</v>
      </c>
      <c r="F146" s="2" t="s">
        <v>295</v>
      </c>
      <c r="G146" s="2" t="s">
        <v>68</v>
      </c>
      <c r="H146" s="2">
        <v>26.94</v>
      </c>
      <c r="I146" s="4"/>
      <c r="J146" s="5">
        <f t="shared" si="8"/>
        <v>26.94</v>
      </c>
      <c r="K146" s="5">
        <f t="shared" si="9"/>
        <v>0</v>
      </c>
      <c r="L146">
        <f t="shared" si="10"/>
        <v>1</v>
      </c>
      <c r="M146" t="str">
        <f>VLOOKUP(L146,mês!A:B,2,0)</f>
        <v>Janeiro</v>
      </c>
      <c r="N146" t="str">
        <f t="shared" si="11"/>
        <v xml:space="preserve">RORÇ </v>
      </c>
    </row>
    <row r="147" spans="1:14" ht="24.95" customHeight="1" x14ac:dyDescent="0.2">
      <c r="A147" s="2" t="s">
        <v>277</v>
      </c>
      <c r="B147" s="3">
        <v>43867</v>
      </c>
      <c r="C147" s="2">
        <v>13357</v>
      </c>
      <c r="D147" s="2" t="s">
        <v>207</v>
      </c>
      <c r="E147" s="2" t="s">
        <v>294</v>
      </c>
      <c r="F147" s="2" t="s">
        <v>296</v>
      </c>
      <c r="G147" s="2" t="s">
        <v>68</v>
      </c>
      <c r="H147" s="2">
        <v>9.2899999999999991</v>
      </c>
      <c r="I147" s="4"/>
      <c r="J147" s="5">
        <f t="shared" si="8"/>
        <v>9.2899999999999991</v>
      </c>
      <c r="K147" s="5">
        <f t="shared" si="9"/>
        <v>0</v>
      </c>
      <c r="L147">
        <f t="shared" si="10"/>
        <v>2</v>
      </c>
      <c r="M147" t="str">
        <f>VLOOKUP(L147,mês!A:B,2,0)</f>
        <v>Fevereiro</v>
      </c>
      <c r="N147" t="str">
        <f t="shared" si="11"/>
        <v xml:space="preserve">RORÇ </v>
      </c>
    </row>
    <row r="148" spans="1:14" ht="24.95" customHeight="1" x14ac:dyDescent="0.2">
      <c r="A148" s="2" t="s">
        <v>277</v>
      </c>
      <c r="B148" s="3">
        <v>43874</v>
      </c>
      <c r="C148" s="2">
        <v>13479</v>
      </c>
      <c r="D148" s="2" t="s">
        <v>207</v>
      </c>
      <c r="E148" s="2" t="s">
        <v>182</v>
      </c>
      <c r="F148" s="2" t="s">
        <v>183</v>
      </c>
      <c r="G148" s="2" t="s">
        <v>68</v>
      </c>
      <c r="H148" s="2">
        <v>193.71</v>
      </c>
      <c r="I148" s="4"/>
      <c r="J148" s="5">
        <f t="shared" si="8"/>
        <v>193.71</v>
      </c>
      <c r="K148" s="5">
        <f t="shared" si="9"/>
        <v>0</v>
      </c>
      <c r="L148">
        <f t="shared" si="10"/>
        <v>2</v>
      </c>
      <c r="M148" t="str">
        <f>VLOOKUP(L148,mês!A:B,2,0)</f>
        <v>Fevereiro</v>
      </c>
      <c r="N148" t="str">
        <f t="shared" si="11"/>
        <v xml:space="preserve">RORÇ </v>
      </c>
    </row>
    <row r="149" spans="1:14" ht="24.95" customHeight="1" x14ac:dyDescent="0.2">
      <c r="A149" s="2" t="s">
        <v>277</v>
      </c>
      <c r="B149" s="3">
        <v>43874</v>
      </c>
      <c r="C149" s="2">
        <v>13460</v>
      </c>
      <c r="D149" s="2" t="s">
        <v>207</v>
      </c>
      <c r="E149" s="2" t="s">
        <v>182</v>
      </c>
      <c r="F149" s="2" t="s">
        <v>183</v>
      </c>
      <c r="G149" s="2" t="s">
        <v>68</v>
      </c>
      <c r="H149" s="2">
        <v>42.26</v>
      </c>
      <c r="I149" s="4"/>
      <c r="J149" s="5">
        <f t="shared" si="8"/>
        <v>42.26</v>
      </c>
      <c r="K149" s="5">
        <f t="shared" si="9"/>
        <v>0</v>
      </c>
      <c r="L149">
        <f t="shared" si="10"/>
        <v>2</v>
      </c>
      <c r="M149" t="str">
        <f>VLOOKUP(L149,mês!A:B,2,0)</f>
        <v>Fevereiro</v>
      </c>
      <c r="N149" t="str">
        <f t="shared" si="11"/>
        <v xml:space="preserve">RORÇ </v>
      </c>
    </row>
    <row r="150" spans="1:14" ht="24.95" customHeight="1" x14ac:dyDescent="0.2">
      <c r="A150" s="2" t="s">
        <v>277</v>
      </c>
      <c r="B150" s="3">
        <v>43874</v>
      </c>
      <c r="C150" s="2">
        <v>13478</v>
      </c>
      <c r="D150" s="2" t="s">
        <v>207</v>
      </c>
      <c r="E150" s="2" t="s">
        <v>182</v>
      </c>
      <c r="F150" s="2" t="s">
        <v>183</v>
      </c>
      <c r="G150" s="2" t="s">
        <v>68</v>
      </c>
      <c r="H150" s="2">
        <v>192.39</v>
      </c>
      <c r="I150" s="4"/>
      <c r="J150" s="5">
        <f t="shared" si="8"/>
        <v>192.39</v>
      </c>
      <c r="K150" s="5">
        <f t="shared" si="9"/>
        <v>0</v>
      </c>
      <c r="L150">
        <f t="shared" si="10"/>
        <v>2</v>
      </c>
      <c r="M150" t="str">
        <f>VLOOKUP(L150,mês!A:B,2,0)</f>
        <v>Fevereiro</v>
      </c>
      <c r="N150" t="str">
        <f t="shared" si="11"/>
        <v xml:space="preserve">RORÇ </v>
      </c>
    </row>
    <row r="151" spans="1:14" ht="24.95" customHeight="1" x14ac:dyDescent="0.2">
      <c r="A151" s="2" t="s">
        <v>277</v>
      </c>
      <c r="B151" s="3">
        <v>43874</v>
      </c>
      <c r="C151" s="2">
        <v>13480</v>
      </c>
      <c r="D151" s="2" t="s">
        <v>207</v>
      </c>
      <c r="E151" s="2" t="s">
        <v>182</v>
      </c>
      <c r="F151" s="2" t="s">
        <v>183</v>
      </c>
      <c r="G151" s="2" t="s">
        <v>68</v>
      </c>
      <c r="H151" s="2">
        <v>122.74</v>
      </c>
      <c r="I151" s="4"/>
      <c r="J151" s="5">
        <f t="shared" si="8"/>
        <v>122.74</v>
      </c>
      <c r="K151" s="5">
        <f t="shared" si="9"/>
        <v>0</v>
      </c>
      <c r="L151">
        <f t="shared" si="10"/>
        <v>2</v>
      </c>
      <c r="M151" t="str">
        <f>VLOOKUP(L151,mês!A:B,2,0)</f>
        <v>Fevereiro</v>
      </c>
      <c r="N151" t="str">
        <f t="shared" si="11"/>
        <v xml:space="preserve">RORÇ </v>
      </c>
    </row>
    <row r="152" spans="1:14" ht="24.95" customHeight="1" x14ac:dyDescent="0.2">
      <c r="A152" s="2" t="s">
        <v>277</v>
      </c>
      <c r="B152" s="3">
        <v>43874</v>
      </c>
      <c r="C152" s="2">
        <v>13481</v>
      </c>
      <c r="D152" s="2" t="s">
        <v>207</v>
      </c>
      <c r="E152" s="2" t="s">
        <v>182</v>
      </c>
      <c r="F152" s="2" t="s">
        <v>183</v>
      </c>
      <c r="G152" s="2" t="s">
        <v>68</v>
      </c>
      <c r="H152" s="2">
        <v>481.75</v>
      </c>
      <c r="I152" s="4"/>
      <c r="J152" s="5">
        <f t="shared" si="8"/>
        <v>481.75</v>
      </c>
      <c r="K152" s="5">
        <f t="shared" si="9"/>
        <v>0</v>
      </c>
      <c r="L152">
        <f t="shared" si="10"/>
        <v>2</v>
      </c>
      <c r="M152" t="str">
        <f>VLOOKUP(L152,mês!A:B,2,0)</f>
        <v>Fevereiro</v>
      </c>
      <c r="N152" t="str">
        <f t="shared" si="11"/>
        <v xml:space="preserve">RORÇ </v>
      </c>
    </row>
    <row r="153" spans="1:14" ht="24.95" customHeight="1" x14ac:dyDescent="0.2">
      <c r="A153" s="2" t="s">
        <v>277</v>
      </c>
      <c r="B153" s="3">
        <v>43874</v>
      </c>
      <c r="C153" s="2">
        <v>13483</v>
      </c>
      <c r="D153" s="2" t="s">
        <v>207</v>
      </c>
      <c r="E153" s="2" t="s">
        <v>182</v>
      </c>
      <c r="F153" s="2" t="s">
        <v>183</v>
      </c>
      <c r="G153" s="2" t="s">
        <v>68</v>
      </c>
      <c r="H153" s="2">
        <v>60.44</v>
      </c>
      <c r="I153" s="4"/>
      <c r="J153" s="5">
        <f t="shared" si="8"/>
        <v>60.44</v>
      </c>
      <c r="K153" s="5">
        <f t="shared" si="9"/>
        <v>0</v>
      </c>
      <c r="L153">
        <f t="shared" si="10"/>
        <v>2</v>
      </c>
      <c r="M153" t="str">
        <f>VLOOKUP(L153,mês!A:B,2,0)</f>
        <v>Fevereiro</v>
      </c>
      <c r="N153" t="str">
        <f t="shared" si="11"/>
        <v xml:space="preserve">RORÇ </v>
      </c>
    </row>
    <row r="154" spans="1:14" ht="24.95" customHeight="1" x14ac:dyDescent="0.2">
      <c r="A154" s="2" t="s">
        <v>277</v>
      </c>
      <c r="B154" s="3">
        <v>43894</v>
      </c>
      <c r="C154" s="2">
        <v>13553</v>
      </c>
      <c r="D154" s="2" t="s">
        <v>207</v>
      </c>
      <c r="E154" s="2" t="s">
        <v>294</v>
      </c>
      <c r="F154" s="2" t="s">
        <v>297</v>
      </c>
      <c r="G154" s="2" t="s">
        <v>68</v>
      </c>
      <c r="H154" s="2">
        <v>26.94</v>
      </c>
      <c r="I154" s="4"/>
      <c r="J154" s="5">
        <f t="shared" si="8"/>
        <v>26.94</v>
      </c>
      <c r="K154" s="5">
        <f t="shared" si="9"/>
        <v>0</v>
      </c>
      <c r="L154">
        <f t="shared" si="10"/>
        <v>3</v>
      </c>
      <c r="M154" t="str">
        <f>VLOOKUP(L154,mês!A:B,2,0)</f>
        <v>Março</v>
      </c>
      <c r="N154" t="str">
        <f t="shared" si="11"/>
        <v xml:space="preserve">RORÇ </v>
      </c>
    </row>
    <row r="155" spans="1:14" ht="24.95" customHeight="1" x14ac:dyDescent="0.2">
      <c r="A155" s="2" t="s">
        <v>277</v>
      </c>
      <c r="B155" s="3">
        <v>43899</v>
      </c>
      <c r="C155" s="2">
        <v>13590</v>
      </c>
      <c r="D155" s="2" t="s">
        <v>207</v>
      </c>
      <c r="E155" s="2" t="s">
        <v>182</v>
      </c>
      <c r="F155" s="2" t="s">
        <v>187</v>
      </c>
      <c r="G155" s="2" t="s">
        <v>68</v>
      </c>
      <c r="H155" s="2">
        <v>41.29</v>
      </c>
      <c r="I155" s="4"/>
      <c r="J155" s="5">
        <f t="shared" si="8"/>
        <v>41.29</v>
      </c>
      <c r="K155" s="5">
        <f t="shared" si="9"/>
        <v>0</v>
      </c>
      <c r="L155">
        <f t="shared" si="10"/>
        <v>3</v>
      </c>
      <c r="M155" t="str">
        <f>VLOOKUP(L155,mês!A:B,2,0)</f>
        <v>Março</v>
      </c>
      <c r="N155" t="str">
        <f t="shared" si="11"/>
        <v xml:space="preserve">RORÇ </v>
      </c>
    </row>
    <row r="156" spans="1:14" ht="24.95" customHeight="1" x14ac:dyDescent="0.2">
      <c r="A156" s="2" t="s">
        <v>277</v>
      </c>
      <c r="B156" s="3">
        <v>43899</v>
      </c>
      <c r="C156" s="2">
        <v>13599</v>
      </c>
      <c r="D156" s="2" t="s">
        <v>207</v>
      </c>
      <c r="E156" s="2" t="s">
        <v>182</v>
      </c>
      <c r="F156" s="2" t="s">
        <v>187</v>
      </c>
      <c r="G156" s="2" t="s">
        <v>68</v>
      </c>
      <c r="H156" s="2">
        <v>99.98</v>
      </c>
      <c r="I156" s="4"/>
      <c r="J156" s="5">
        <f t="shared" si="8"/>
        <v>99.98</v>
      </c>
      <c r="K156" s="5">
        <f t="shared" si="9"/>
        <v>0</v>
      </c>
      <c r="L156">
        <f t="shared" si="10"/>
        <v>3</v>
      </c>
      <c r="M156" t="str">
        <f>VLOOKUP(L156,mês!A:B,2,0)</f>
        <v>Março</v>
      </c>
      <c r="N156" t="str">
        <f t="shared" si="11"/>
        <v xml:space="preserve">RORÇ </v>
      </c>
    </row>
    <row r="157" spans="1:14" ht="24.95" customHeight="1" x14ac:dyDescent="0.2">
      <c r="A157" s="2" t="s">
        <v>277</v>
      </c>
      <c r="B157" s="3">
        <v>43900</v>
      </c>
      <c r="C157" s="2">
        <v>13563</v>
      </c>
      <c r="D157" s="2" t="s">
        <v>207</v>
      </c>
      <c r="E157" s="2" t="s">
        <v>298</v>
      </c>
      <c r="F157" s="2" t="s">
        <v>299</v>
      </c>
      <c r="G157" s="2" t="s">
        <v>68</v>
      </c>
      <c r="H157" s="2">
        <v>17.75</v>
      </c>
      <c r="I157" s="4"/>
      <c r="J157" s="5">
        <f t="shared" si="8"/>
        <v>17.75</v>
      </c>
      <c r="K157" s="5">
        <f t="shared" si="9"/>
        <v>0</v>
      </c>
      <c r="L157">
        <f t="shared" si="10"/>
        <v>3</v>
      </c>
      <c r="M157" t="str">
        <f>VLOOKUP(L157,mês!A:B,2,0)</f>
        <v>Março</v>
      </c>
      <c r="N157" t="str">
        <f t="shared" si="11"/>
        <v xml:space="preserve">RORÇ </v>
      </c>
    </row>
    <row r="158" spans="1:14" ht="24.95" customHeight="1" x14ac:dyDescent="0.2">
      <c r="A158" s="2" t="s">
        <v>277</v>
      </c>
      <c r="B158" s="3">
        <v>43909</v>
      </c>
      <c r="C158" s="2">
        <v>13672</v>
      </c>
      <c r="D158" s="2" t="s">
        <v>207</v>
      </c>
      <c r="E158" s="2" t="s">
        <v>300</v>
      </c>
      <c r="F158" s="2" t="s">
        <v>301</v>
      </c>
      <c r="G158" s="2" t="s">
        <v>68</v>
      </c>
      <c r="H158" s="2">
        <v>59.5</v>
      </c>
      <c r="I158" s="4"/>
      <c r="J158" s="5">
        <f t="shared" si="8"/>
        <v>59.5</v>
      </c>
      <c r="K158" s="5">
        <f t="shared" si="9"/>
        <v>0</v>
      </c>
      <c r="L158">
        <f t="shared" si="10"/>
        <v>3</v>
      </c>
      <c r="M158" t="str">
        <f>VLOOKUP(L158,mês!A:B,2,0)</f>
        <v>Março</v>
      </c>
      <c r="N158" t="str">
        <f t="shared" si="11"/>
        <v xml:space="preserve">RORÇ </v>
      </c>
    </row>
    <row r="159" spans="1:14" ht="24.95" customHeight="1" x14ac:dyDescent="0.2">
      <c r="A159" s="2" t="s">
        <v>277</v>
      </c>
      <c r="B159" s="3">
        <v>43966</v>
      </c>
      <c r="C159" s="2">
        <v>13749</v>
      </c>
      <c r="D159" s="2" t="s">
        <v>207</v>
      </c>
      <c r="E159" s="2" t="s">
        <v>182</v>
      </c>
      <c r="F159" s="2" t="s">
        <v>183</v>
      </c>
      <c r="G159" s="2" t="s">
        <v>68</v>
      </c>
      <c r="H159" s="2">
        <v>113.55</v>
      </c>
      <c r="I159" s="4"/>
      <c r="J159" s="5">
        <f t="shared" si="8"/>
        <v>113.55</v>
      </c>
      <c r="K159" s="5">
        <f t="shared" si="9"/>
        <v>0</v>
      </c>
      <c r="L159">
        <f t="shared" si="10"/>
        <v>5</v>
      </c>
      <c r="M159" t="str">
        <f>VLOOKUP(L159,mês!A:B,2,0)</f>
        <v>Maio</v>
      </c>
      <c r="N159" t="str">
        <f t="shared" si="11"/>
        <v xml:space="preserve">RORÇ </v>
      </c>
    </row>
    <row r="160" spans="1:14" ht="24.95" customHeight="1" x14ac:dyDescent="0.2">
      <c r="A160" s="2" t="s">
        <v>277</v>
      </c>
      <c r="B160" s="3">
        <v>43966</v>
      </c>
      <c r="C160" s="2">
        <v>13750</v>
      </c>
      <c r="D160" s="2" t="s">
        <v>207</v>
      </c>
      <c r="E160" s="2" t="s">
        <v>182</v>
      </c>
      <c r="F160" s="2" t="s">
        <v>183</v>
      </c>
      <c r="G160" s="2" t="s">
        <v>68</v>
      </c>
      <c r="H160" s="2">
        <v>88.11</v>
      </c>
      <c r="I160" s="4"/>
      <c r="J160" s="5">
        <f t="shared" si="8"/>
        <v>88.11</v>
      </c>
      <c r="K160" s="5">
        <f t="shared" si="9"/>
        <v>0</v>
      </c>
      <c r="L160">
        <f t="shared" si="10"/>
        <v>5</v>
      </c>
      <c r="M160" t="str">
        <f>VLOOKUP(L160,mês!A:B,2,0)</f>
        <v>Maio</v>
      </c>
      <c r="N160" t="str">
        <f t="shared" si="11"/>
        <v xml:space="preserve">RORÇ </v>
      </c>
    </row>
    <row r="161" spans="1:14" ht="24.95" customHeight="1" x14ac:dyDescent="0.2">
      <c r="A161" s="2" t="s">
        <v>277</v>
      </c>
      <c r="B161" s="3">
        <v>43966</v>
      </c>
      <c r="C161" s="2">
        <v>13760</v>
      </c>
      <c r="D161" s="2" t="s">
        <v>207</v>
      </c>
      <c r="E161" s="2" t="s">
        <v>182</v>
      </c>
      <c r="F161" s="2" t="s">
        <v>183</v>
      </c>
      <c r="G161" s="2" t="s">
        <v>68</v>
      </c>
      <c r="H161" s="2">
        <v>136.53</v>
      </c>
      <c r="I161" s="4"/>
      <c r="J161" s="5">
        <f t="shared" si="8"/>
        <v>136.53</v>
      </c>
      <c r="K161" s="5">
        <f t="shared" si="9"/>
        <v>0</v>
      </c>
      <c r="L161">
        <f t="shared" si="10"/>
        <v>5</v>
      </c>
      <c r="M161" t="str">
        <f>VLOOKUP(L161,mês!A:B,2,0)</f>
        <v>Maio</v>
      </c>
      <c r="N161" t="str">
        <f t="shared" si="11"/>
        <v xml:space="preserve">RORÇ </v>
      </c>
    </row>
    <row r="162" spans="1:14" ht="24.95" customHeight="1" x14ac:dyDescent="0.2">
      <c r="A162" s="2" t="s">
        <v>277</v>
      </c>
      <c r="B162" s="3">
        <v>43966</v>
      </c>
      <c r="C162" s="2">
        <v>13765</v>
      </c>
      <c r="D162" s="2" t="s">
        <v>207</v>
      </c>
      <c r="E162" s="2" t="s">
        <v>182</v>
      </c>
      <c r="F162" s="2" t="s">
        <v>183</v>
      </c>
      <c r="G162" s="2" t="s">
        <v>68</v>
      </c>
      <c r="H162" s="2">
        <v>50.43</v>
      </c>
      <c r="I162" s="4"/>
      <c r="J162" s="5">
        <f t="shared" si="8"/>
        <v>50.43</v>
      </c>
      <c r="K162" s="5">
        <f t="shared" si="9"/>
        <v>0</v>
      </c>
      <c r="L162">
        <f t="shared" si="10"/>
        <v>5</v>
      </c>
      <c r="M162" t="str">
        <f>VLOOKUP(L162,mês!A:B,2,0)</f>
        <v>Maio</v>
      </c>
      <c r="N162" t="str">
        <f t="shared" si="11"/>
        <v xml:space="preserve">RORÇ </v>
      </c>
    </row>
    <row r="163" spans="1:14" ht="24.95" customHeight="1" x14ac:dyDescent="0.2">
      <c r="A163" s="2" t="s">
        <v>277</v>
      </c>
      <c r="B163" s="3">
        <v>43966</v>
      </c>
      <c r="C163" s="2">
        <v>13767</v>
      </c>
      <c r="D163" s="2" t="s">
        <v>207</v>
      </c>
      <c r="E163" s="2" t="s">
        <v>182</v>
      </c>
      <c r="F163" s="2" t="s">
        <v>183</v>
      </c>
      <c r="G163" s="2" t="s">
        <v>68</v>
      </c>
      <c r="H163" s="2">
        <v>23.5</v>
      </c>
      <c r="I163" s="4"/>
      <c r="J163" s="5">
        <f t="shared" si="8"/>
        <v>23.5</v>
      </c>
      <c r="K163" s="5">
        <f t="shared" si="9"/>
        <v>0</v>
      </c>
      <c r="L163">
        <f t="shared" si="10"/>
        <v>5</v>
      </c>
      <c r="M163" t="str">
        <f>VLOOKUP(L163,mês!A:B,2,0)</f>
        <v>Maio</v>
      </c>
      <c r="N163" t="str">
        <f t="shared" si="11"/>
        <v xml:space="preserve">RORÇ </v>
      </c>
    </row>
    <row r="164" spans="1:14" ht="24.95" customHeight="1" x14ac:dyDescent="0.2">
      <c r="A164" s="2" t="s">
        <v>277</v>
      </c>
      <c r="B164" s="3">
        <v>44140</v>
      </c>
      <c r="C164" s="2">
        <v>14135</v>
      </c>
      <c r="D164" s="2" t="s">
        <v>207</v>
      </c>
      <c r="E164" s="2" t="s">
        <v>182</v>
      </c>
      <c r="F164" s="2" t="s">
        <v>183</v>
      </c>
      <c r="G164" s="2" t="s">
        <v>68</v>
      </c>
      <c r="H164" s="2">
        <v>36.130000000000003</v>
      </c>
      <c r="I164" s="4"/>
      <c r="J164" s="5">
        <f t="shared" si="8"/>
        <v>36.130000000000003</v>
      </c>
      <c r="K164" s="5">
        <f t="shared" si="9"/>
        <v>0</v>
      </c>
      <c r="L164">
        <f t="shared" si="10"/>
        <v>11</v>
      </c>
      <c r="M164" t="str">
        <f>VLOOKUP(L164,mês!A:B,2,0)</f>
        <v>Novembro</v>
      </c>
      <c r="N164" t="str">
        <f t="shared" si="11"/>
        <v xml:space="preserve">RORÇ </v>
      </c>
    </row>
    <row r="165" spans="1:14" ht="24.95" customHeight="1" x14ac:dyDescent="0.2">
      <c r="A165" s="2" t="s">
        <v>277</v>
      </c>
      <c r="B165" s="3">
        <v>44188</v>
      </c>
      <c r="C165" s="2">
        <v>14236</v>
      </c>
      <c r="D165" s="2" t="s">
        <v>207</v>
      </c>
      <c r="E165" s="2" t="s">
        <v>190</v>
      </c>
      <c r="F165" s="2" t="s">
        <v>191</v>
      </c>
      <c r="G165" s="2" t="s">
        <v>68</v>
      </c>
      <c r="H165" s="13">
        <v>36905.11</v>
      </c>
      <c r="I165" s="4"/>
      <c r="J165" s="5">
        <f t="shared" si="8"/>
        <v>36905.11</v>
      </c>
      <c r="K165" s="5">
        <f t="shared" si="9"/>
        <v>0</v>
      </c>
      <c r="L165">
        <f t="shared" si="10"/>
        <v>12</v>
      </c>
      <c r="M165" t="str">
        <f>VLOOKUP(L165,mês!A:B,2,0)</f>
        <v>Dezembro</v>
      </c>
      <c r="N165" t="str">
        <f t="shared" si="11"/>
        <v xml:space="preserve">RORÇ </v>
      </c>
    </row>
    <row r="166" spans="1:14" ht="24.95" customHeight="1" x14ac:dyDescent="0.2">
      <c r="A166" s="2" t="s">
        <v>302</v>
      </c>
      <c r="B166" s="3">
        <v>43881</v>
      </c>
      <c r="C166" s="2">
        <v>13516</v>
      </c>
      <c r="D166" s="2" t="s">
        <v>207</v>
      </c>
      <c r="E166" s="2" t="s">
        <v>303</v>
      </c>
      <c r="F166" s="2" t="s">
        <v>304</v>
      </c>
      <c r="G166" s="2" t="s">
        <v>68</v>
      </c>
      <c r="H166" s="2">
        <v>423.05</v>
      </c>
      <c r="I166" s="4"/>
      <c r="J166" s="5">
        <f t="shared" si="8"/>
        <v>423.05</v>
      </c>
      <c r="K166" s="5">
        <f t="shared" si="9"/>
        <v>0</v>
      </c>
      <c r="L166">
        <f t="shared" si="10"/>
        <v>2</v>
      </c>
      <c r="M166" t="str">
        <f>VLOOKUP(L166,mês!A:B,2,0)</f>
        <v>Fevereiro</v>
      </c>
      <c r="N166" t="str">
        <f t="shared" si="11"/>
        <v xml:space="preserve">RD </v>
      </c>
    </row>
    <row r="167" spans="1:14" ht="24.95" customHeight="1" x14ac:dyDescent="0.2">
      <c r="A167" s="2" t="s">
        <v>302</v>
      </c>
      <c r="B167" s="3">
        <v>43899</v>
      </c>
      <c r="C167" s="2">
        <v>13632</v>
      </c>
      <c r="D167" s="2" t="s">
        <v>207</v>
      </c>
      <c r="E167" s="2" t="s">
        <v>155</v>
      </c>
      <c r="F167" s="2" t="s">
        <v>305</v>
      </c>
      <c r="G167" s="2" t="s">
        <v>68</v>
      </c>
      <c r="H167" s="13">
        <v>7934.74</v>
      </c>
      <c r="I167" s="4"/>
      <c r="J167" s="5">
        <f t="shared" si="8"/>
        <v>7934.74</v>
      </c>
      <c r="K167" s="5">
        <f t="shared" si="9"/>
        <v>0</v>
      </c>
      <c r="L167">
        <f t="shared" si="10"/>
        <v>3</v>
      </c>
      <c r="M167" t="str">
        <f>VLOOKUP(L167,mês!A:B,2,0)</f>
        <v>Março</v>
      </c>
      <c r="N167" t="str">
        <f t="shared" si="11"/>
        <v xml:space="preserve">RD </v>
      </c>
    </row>
    <row r="168" spans="1:14" ht="24.95" customHeight="1" x14ac:dyDescent="0.2">
      <c r="A168" s="2" t="s">
        <v>306</v>
      </c>
      <c r="B168" s="3">
        <v>43866</v>
      </c>
      <c r="C168" s="2">
        <v>13414</v>
      </c>
      <c r="D168" s="2" t="s">
        <v>270</v>
      </c>
      <c r="E168" s="2" t="s">
        <v>307</v>
      </c>
      <c r="F168" s="2" t="s">
        <v>308</v>
      </c>
      <c r="G168" s="2" t="s">
        <v>68</v>
      </c>
      <c r="H168" s="13">
        <v>9600</v>
      </c>
      <c r="I168" s="4"/>
      <c r="J168" s="5">
        <f t="shared" si="8"/>
        <v>9600</v>
      </c>
      <c r="K168" s="5">
        <f t="shared" si="9"/>
        <v>0</v>
      </c>
      <c r="L168">
        <f t="shared" si="10"/>
        <v>2</v>
      </c>
      <c r="M168" t="str">
        <f>VLOOKUP(L168,mês!A:B,2,0)</f>
        <v>Fevereiro</v>
      </c>
      <c r="N168" t="str">
        <f t="shared" si="11"/>
        <v xml:space="preserve">RD </v>
      </c>
    </row>
    <row r="169" spans="1:14" ht="24.95" customHeight="1" x14ac:dyDescent="0.2">
      <c r="A169" s="2" t="s">
        <v>306</v>
      </c>
      <c r="B169" s="3">
        <v>43895</v>
      </c>
      <c r="C169" s="2">
        <v>13571</v>
      </c>
      <c r="D169" s="2" t="s">
        <v>270</v>
      </c>
      <c r="E169" s="2" t="s">
        <v>143</v>
      </c>
      <c r="F169" s="2" t="s">
        <v>309</v>
      </c>
      <c r="G169" s="2" t="s">
        <v>68</v>
      </c>
      <c r="H169" s="13">
        <v>1600</v>
      </c>
      <c r="I169" s="4"/>
      <c r="J169" s="5">
        <f t="shared" si="8"/>
        <v>1600</v>
      </c>
      <c r="K169" s="5">
        <f t="shared" si="9"/>
        <v>0</v>
      </c>
      <c r="L169">
        <f t="shared" si="10"/>
        <v>3</v>
      </c>
      <c r="M169" t="str">
        <f>VLOOKUP(L169,mês!A:B,2,0)</f>
        <v>Março</v>
      </c>
      <c r="N169" t="str">
        <f t="shared" si="11"/>
        <v xml:space="preserve">RD </v>
      </c>
    </row>
    <row r="170" spans="1:14" ht="24.95" customHeight="1" x14ac:dyDescent="0.2">
      <c r="A170" s="2" t="s">
        <v>310</v>
      </c>
      <c r="B170" s="4"/>
      <c r="C170" s="2">
        <v>13852</v>
      </c>
      <c r="D170" s="2" t="s">
        <v>311</v>
      </c>
      <c r="E170" s="2" t="s">
        <v>312</v>
      </c>
      <c r="F170" s="2" t="s">
        <v>313</v>
      </c>
      <c r="G170" s="2" t="s">
        <v>68</v>
      </c>
      <c r="H170" s="2">
        <v>292</v>
      </c>
      <c r="I170" s="4"/>
      <c r="J170" s="5">
        <f t="shared" si="8"/>
        <v>292</v>
      </c>
      <c r="K170" s="5">
        <f t="shared" si="9"/>
        <v>0</v>
      </c>
      <c r="L170">
        <f t="shared" si="10"/>
        <v>1</v>
      </c>
      <c r="M170" t="str">
        <f>VLOOKUP(L170,mês!A:B,2,0)</f>
        <v>Janeiro</v>
      </c>
      <c r="N170" t="str">
        <f t="shared" si="11"/>
        <v xml:space="preserve">RORÇ </v>
      </c>
    </row>
    <row r="171" spans="1:14" ht="24.95" customHeight="1" x14ac:dyDescent="0.2">
      <c r="A171" s="2" t="s">
        <v>310</v>
      </c>
      <c r="B171" s="4"/>
      <c r="C171" s="2">
        <v>13854</v>
      </c>
      <c r="D171" s="2" t="s">
        <v>65</v>
      </c>
      <c r="E171" s="2" t="s">
        <v>314</v>
      </c>
      <c r="F171" s="2" t="s">
        <v>315</v>
      </c>
      <c r="G171" s="2" t="s">
        <v>68</v>
      </c>
      <c r="H171" s="13">
        <v>1042.8</v>
      </c>
      <c r="I171" s="4"/>
      <c r="J171" s="5">
        <f t="shared" si="8"/>
        <v>1042.8</v>
      </c>
      <c r="K171" s="5">
        <f t="shared" si="9"/>
        <v>0</v>
      </c>
      <c r="L171">
        <f t="shared" si="10"/>
        <v>1</v>
      </c>
      <c r="M171" t="str">
        <f>VLOOKUP(L171,mês!A:B,2,0)</f>
        <v>Janeiro</v>
      </c>
      <c r="N171" t="str">
        <f t="shared" si="11"/>
        <v xml:space="preserve">RORÇ </v>
      </c>
    </row>
    <row r="172" spans="1:14" ht="24.95" customHeight="1" x14ac:dyDescent="0.2">
      <c r="A172" s="2" t="s">
        <v>310</v>
      </c>
      <c r="B172" s="4"/>
      <c r="C172" s="2">
        <v>13953</v>
      </c>
      <c r="D172" s="2" t="s">
        <v>311</v>
      </c>
      <c r="E172" s="2" t="s">
        <v>316</v>
      </c>
      <c r="F172" s="2" t="s">
        <v>317</v>
      </c>
      <c r="G172" s="2" t="s">
        <v>68</v>
      </c>
      <c r="H172" s="2">
        <v>230</v>
      </c>
      <c r="I172" s="4"/>
      <c r="J172" s="5">
        <f t="shared" si="8"/>
        <v>230</v>
      </c>
      <c r="K172" s="5">
        <f t="shared" si="9"/>
        <v>0</v>
      </c>
      <c r="L172">
        <f t="shared" si="10"/>
        <v>1</v>
      </c>
      <c r="M172" t="str">
        <f>VLOOKUP(L172,mês!A:B,2,0)</f>
        <v>Janeiro</v>
      </c>
      <c r="N172" t="str">
        <f t="shared" si="11"/>
        <v xml:space="preserve">RORÇ </v>
      </c>
    </row>
    <row r="173" spans="1:14" ht="24.95" customHeight="1" x14ac:dyDescent="0.2">
      <c r="A173" s="2" t="s">
        <v>310</v>
      </c>
      <c r="B173" s="4"/>
      <c r="C173" s="2">
        <v>13994</v>
      </c>
      <c r="D173" s="2" t="s">
        <v>127</v>
      </c>
      <c r="E173" s="2" t="s">
        <v>318</v>
      </c>
      <c r="F173" s="2" t="s">
        <v>319</v>
      </c>
      <c r="G173" s="2" t="s">
        <v>68</v>
      </c>
      <c r="H173" s="2">
        <v>244.7</v>
      </c>
      <c r="I173" s="4"/>
      <c r="J173" s="5">
        <f t="shared" si="8"/>
        <v>244.7</v>
      </c>
      <c r="K173" s="5">
        <f t="shared" si="9"/>
        <v>0</v>
      </c>
      <c r="L173">
        <f t="shared" si="10"/>
        <v>1</v>
      </c>
      <c r="M173" t="str">
        <f>VLOOKUP(L173,mês!A:B,2,0)</f>
        <v>Janeiro</v>
      </c>
      <c r="N173" t="str">
        <f t="shared" si="11"/>
        <v xml:space="preserve">RORÇ </v>
      </c>
    </row>
    <row r="174" spans="1:14" ht="24.95" customHeight="1" x14ac:dyDescent="0.2">
      <c r="A174" s="2" t="s">
        <v>310</v>
      </c>
      <c r="B174" s="4"/>
      <c r="C174" s="2">
        <v>13995</v>
      </c>
      <c r="D174" s="2" t="s">
        <v>127</v>
      </c>
      <c r="E174" s="2" t="s">
        <v>318</v>
      </c>
      <c r="F174" s="2" t="s">
        <v>320</v>
      </c>
      <c r="G174" s="2" t="s">
        <v>68</v>
      </c>
      <c r="H174" s="2">
        <v>226.17</v>
      </c>
      <c r="I174" s="4"/>
      <c r="J174" s="5">
        <f t="shared" si="8"/>
        <v>226.17</v>
      </c>
      <c r="K174" s="5">
        <f t="shared" si="9"/>
        <v>0</v>
      </c>
      <c r="L174">
        <f t="shared" si="10"/>
        <v>1</v>
      </c>
      <c r="M174" t="str">
        <f>VLOOKUP(L174,mês!A:B,2,0)</f>
        <v>Janeiro</v>
      </c>
      <c r="N174" t="str">
        <f t="shared" si="11"/>
        <v xml:space="preserve">RORÇ </v>
      </c>
    </row>
    <row r="175" spans="1:14" ht="24.95" customHeight="1" x14ac:dyDescent="0.2">
      <c r="A175" s="2" t="s">
        <v>310</v>
      </c>
      <c r="B175" s="3">
        <v>43839</v>
      </c>
      <c r="C175" s="2">
        <v>13250</v>
      </c>
      <c r="D175" s="2" t="s">
        <v>65</v>
      </c>
      <c r="E175" s="2" t="s">
        <v>179</v>
      </c>
      <c r="F175" s="2" t="s">
        <v>321</v>
      </c>
      <c r="G175" s="2" t="s">
        <v>68</v>
      </c>
      <c r="H175" s="2">
        <v>84.73</v>
      </c>
      <c r="I175" s="4"/>
      <c r="J175" s="5">
        <f t="shared" si="8"/>
        <v>84.73</v>
      </c>
      <c r="K175" s="5">
        <f t="shared" si="9"/>
        <v>0</v>
      </c>
      <c r="L175">
        <f t="shared" si="10"/>
        <v>1</v>
      </c>
      <c r="M175" t="str">
        <f>VLOOKUP(L175,mês!A:B,2,0)</f>
        <v>Janeiro</v>
      </c>
      <c r="N175" t="str">
        <f t="shared" si="11"/>
        <v xml:space="preserve">RORÇ </v>
      </c>
    </row>
    <row r="176" spans="1:14" ht="24.95" customHeight="1" x14ac:dyDescent="0.2">
      <c r="A176" s="2" t="s">
        <v>310</v>
      </c>
      <c r="B176" s="3">
        <v>43844</v>
      </c>
      <c r="C176" s="2">
        <v>13260</v>
      </c>
      <c r="D176" s="2" t="s">
        <v>65</v>
      </c>
      <c r="E176" s="2" t="s">
        <v>322</v>
      </c>
      <c r="F176" s="2" t="s">
        <v>323</v>
      </c>
      <c r="G176" s="2" t="s">
        <v>68</v>
      </c>
      <c r="H176" s="2">
        <v>90.94</v>
      </c>
      <c r="I176" s="4"/>
      <c r="J176" s="5">
        <f t="shared" si="8"/>
        <v>90.94</v>
      </c>
      <c r="K176" s="5">
        <f t="shared" si="9"/>
        <v>0</v>
      </c>
      <c r="L176">
        <f t="shared" si="10"/>
        <v>1</v>
      </c>
      <c r="M176" t="str">
        <f>VLOOKUP(L176,mês!A:B,2,0)</f>
        <v>Janeiro</v>
      </c>
      <c r="N176" t="str">
        <f t="shared" si="11"/>
        <v xml:space="preserve">RORÇ </v>
      </c>
    </row>
    <row r="177" spans="1:14" ht="24.95" customHeight="1" x14ac:dyDescent="0.2">
      <c r="A177" s="2" t="s">
        <v>310</v>
      </c>
      <c r="B177" s="3">
        <v>43844</v>
      </c>
      <c r="C177" s="2">
        <v>13262</v>
      </c>
      <c r="D177" s="2" t="s">
        <v>324</v>
      </c>
      <c r="E177" s="2" t="s">
        <v>325</v>
      </c>
      <c r="F177" s="2" t="s">
        <v>326</v>
      </c>
      <c r="G177" s="2" t="s">
        <v>68</v>
      </c>
      <c r="H177" s="13">
        <v>6308</v>
      </c>
      <c r="I177" s="4"/>
      <c r="J177" s="5">
        <f t="shared" si="8"/>
        <v>6308</v>
      </c>
      <c r="K177" s="5">
        <f t="shared" si="9"/>
        <v>0</v>
      </c>
      <c r="L177">
        <f t="shared" si="10"/>
        <v>1</v>
      </c>
      <c r="M177" t="str">
        <f>VLOOKUP(L177,mês!A:B,2,0)</f>
        <v>Janeiro</v>
      </c>
      <c r="N177" t="str">
        <f t="shared" si="11"/>
        <v xml:space="preserve">RORÇ </v>
      </c>
    </row>
    <row r="178" spans="1:14" ht="24.95" customHeight="1" x14ac:dyDescent="0.2">
      <c r="A178" s="2" t="s">
        <v>310</v>
      </c>
      <c r="B178" s="3">
        <v>43844</v>
      </c>
      <c r="C178" s="2">
        <v>13264</v>
      </c>
      <c r="D178" s="2" t="s">
        <v>89</v>
      </c>
      <c r="E178" s="2" t="s">
        <v>327</v>
      </c>
      <c r="F178" s="2" t="s">
        <v>328</v>
      </c>
      <c r="G178" s="2" t="s">
        <v>68</v>
      </c>
      <c r="H178" s="13">
        <v>79964.800000000003</v>
      </c>
      <c r="I178" s="4"/>
      <c r="J178" s="5">
        <f t="shared" si="8"/>
        <v>79964.800000000003</v>
      </c>
      <c r="K178" s="5">
        <f t="shared" si="9"/>
        <v>0</v>
      </c>
      <c r="L178">
        <f t="shared" si="10"/>
        <v>1</v>
      </c>
      <c r="M178" t="str">
        <f>VLOOKUP(L178,mês!A:B,2,0)</f>
        <v>Janeiro</v>
      </c>
      <c r="N178" t="str">
        <f t="shared" si="11"/>
        <v xml:space="preserve">RORÇ </v>
      </c>
    </row>
    <row r="179" spans="1:14" ht="24.95" customHeight="1" x14ac:dyDescent="0.2">
      <c r="A179" s="2" t="s">
        <v>310</v>
      </c>
      <c r="B179" s="3">
        <v>43844</v>
      </c>
      <c r="C179" s="2">
        <v>13266</v>
      </c>
      <c r="D179" s="2" t="s">
        <v>92</v>
      </c>
      <c r="E179" s="2" t="s">
        <v>329</v>
      </c>
      <c r="F179" s="2" t="s">
        <v>330</v>
      </c>
      <c r="G179" s="2" t="s">
        <v>68</v>
      </c>
      <c r="H179" s="13">
        <v>8328.02</v>
      </c>
      <c r="I179" s="4"/>
      <c r="J179" s="5">
        <f t="shared" si="8"/>
        <v>8328.02</v>
      </c>
      <c r="K179" s="5">
        <f t="shared" si="9"/>
        <v>0</v>
      </c>
      <c r="L179">
        <f t="shared" si="10"/>
        <v>1</v>
      </c>
      <c r="M179" t="str">
        <f>VLOOKUP(L179,mês!A:B,2,0)</f>
        <v>Janeiro</v>
      </c>
      <c r="N179" t="str">
        <f t="shared" si="11"/>
        <v xml:space="preserve">RORÇ </v>
      </c>
    </row>
    <row r="180" spans="1:14" ht="24.95" customHeight="1" x14ac:dyDescent="0.2">
      <c r="A180" s="2" t="s">
        <v>310</v>
      </c>
      <c r="B180" s="3">
        <v>43845</v>
      </c>
      <c r="C180" s="2">
        <v>13270</v>
      </c>
      <c r="D180" s="2" t="s">
        <v>145</v>
      </c>
      <c r="E180" s="2" t="s">
        <v>331</v>
      </c>
      <c r="F180" s="2" t="s">
        <v>332</v>
      </c>
      <c r="G180" s="2" t="s">
        <v>68</v>
      </c>
      <c r="H180" s="13">
        <v>5678.94</v>
      </c>
      <c r="I180" s="4"/>
      <c r="J180" s="5">
        <f t="shared" si="8"/>
        <v>5678.94</v>
      </c>
      <c r="K180" s="5">
        <f t="shared" si="9"/>
        <v>0</v>
      </c>
      <c r="L180">
        <f t="shared" si="10"/>
        <v>1</v>
      </c>
      <c r="M180" t="str">
        <f>VLOOKUP(L180,mês!A:B,2,0)</f>
        <v>Janeiro</v>
      </c>
      <c r="N180" t="str">
        <f t="shared" si="11"/>
        <v xml:space="preserve">RORÇ </v>
      </c>
    </row>
    <row r="181" spans="1:14" ht="24.95" customHeight="1" x14ac:dyDescent="0.2">
      <c r="A181" s="2" t="s">
        <v>310</v>
      </c>
      <c r="B181" s="3">
        <v>43845</v>
      </c>
      <c r="C181" s="2">
        <v>13271</v>
      </c>
      <c r="D181" s="2" t="s">
        <v>333</v>
      </c>
      <c r="E181" s="2" t="s">
        <v>331</v>
      </c>
      <c r="F181" s="2" t="s">
        <v>334</v>
      </c>
      <c r="G181" s="2" t="s">
        <v>68</v>
      </c>
      <c r="H181" s="13">
        <v>15469.8</v>
      </c>
      <c r="I181" s="4"/>
      <c r="J181" s="5">
        <f t="shared" si="8"/>
        <v>15469.8</v>
      </c>
      <c r="K181" s="5">
        <f t="shared" si="9"/>
        <v>0</v>
      </c>
      <c r="L181">
        <f t="shared" si="10"/>
        <v>1</v>
      </c>
      <c r="M181" t="str">
        <f>VLOOKUP(L181,mês!A:B,2,0)</f>
        <v>Janeiro</v>
      </c>
      <c r="N181" t="str">
        <f t="shared" si="11"/>
        <v xml:space="preserve">RORÇ </v>
      </c>
    </row>
    <row r="182" spans="1:14" ht="24.95" customHeight="1" x14ac:dyDescent="0.2">
      <c r="A182" s="2" t="s">
        <v>310</v>
      </c>
      <c r="B182" s="3">
        <v>43845</v>
      </c>
      <c r="C182" s="2">
        <v>13272</v>
      </c>
      <c r="D182" s="2" t="s">
        <v>333</v>
      </c>
      <c r="E182" s="2" t="s">
        <v>331</v>
      </c>
      <c r="F182" s="2" t="s">
        <v>335</v>
      </c>
      <c r="G182" s="2" t="s">
        <v>68</v>
      </c>
      <c r="H182" s="13">
        <v>7698.9</v>
      </c>
      <c r="I182" s="4"/>
      <c r="J182" s="5">
        <f t="shared" si="8"/>
        <v>7698.9</v>
      </c>
      <c r="K182" s="5">
        <f t="shared" si="9"/>
        <v>0</v>
      </c>
      <c r="L182">
        <f t="shared" si="10"/>
        <v>1</v>
      </c>
      <c r="M182" t="str">
        <f>VLOOKUP(L182,mês!A:B,2,0)</f>
        <v>Janeiro</v>
      </c>
      <c r="N182" t="str">
        <f t="shared" si="11"/>
        <v xml:space="preserve">RORÇ </v>
      </c>
    </row>
    <row r="183" spans="1:14" ht="24.95" customHeight="1" x14ac:dyDescent="0.2">
      <c r="A183" s="2" t="s">
        <v>310</v>
      </c>
      <c r="B183" s="3">
        <v>43845</v>
      </c>
      <c r="C183" s="2">
        <v>13275</v>
      </c>
      <c r="D183" s="2" t="s">
        <v>65</v>
      </c>
      <c r="E183" s="2" t="s">
        <v>336</v>
      </c>
      <c r="F183" s="2" t="s">
        <v>337</v>
      </c>
      <c r="G183" s="2" t="s">
        <v>68</v>
      </c>
      <c r="H183" s="13">
        <v>0</v>
      </c>
      <c r="I183" s="4"/>
      <c r="J183" s="5">
        <f t="shared" si="8"/>
        <v>0</v>
      </c>
      <c r="K183" s="5">
        <f t="shared" si="9"/>
        <v>0</v>
      </c>
      <c r="L183">
        <f t="shared" si="10"/>
        <v>1</v>
      </c>
      <c r="M183" t="str">
        <f>VLOOKUP(L183,mês!A:B,2,0)</f>
        <v>Janeiro</v>
      </c>
      <c r="N183" t="str">
        <f t="shared" si="11"/>
        <v xml:space="preserve">RORÇ </v>
      </c>
    </row>
    <row r="184" spans="1:14" ht="24.95" customHeight="1" x14ac:dyDescent="0.2">
      <c r="A184" s="2" t="s">
        <v>310</v>
      </c>
      <c r="B184" s="3">
        <v>43845</v>
      </c>
      <c r="C184" s="2">
        <v>13279</v>
      </c>
      <c r="D184" s="2" t="s">
        <v>65</v>
      </c>
      <c r="E184" s="2" t="s">
        <v>256</v>
      </c>
      <c r="F184" s="2" t="s">
        <v>338</v>
      </c>
      <c r="G184" s="2" t="s">
        <v>68</v>
      </c>
      <c r="H184" s="2">
        <v>0</v>
      </c>
      <c r="I184" s="4"/>
      <c r="J184" s="5">
        <f t="shared" si="8"/>
        <v>0</v>
      </c>
      <c r="K184" s="5">
        <f t="shared" si="9"/>
        <v>0</v>
      </c>
      <c r="L184">
        <f t="shared" si="10"/>
        <v>1</v>
      </c>
      <c r="M184" t="str">
        <f>VLOOKUP(L184,mês!A:B,2,0)</f>
        <v>Janeiro</v>
      </c>
      <c r="N184" t="str">
        <f t="shared" si="11"/>
        <v xml:space="preserve">RORÇ </v>
      </c>
    </row>
    <row r="185" spans="1:14" ht="24.95" customHeight="1" x14ac:dyDescent="0.2">
      <c r="A185" s="2" t="s">
        <v>310</v>
      </c>
      <c r="B185" s="3">
        <v>43845</v>
      </c>
      <c r="C185" s="2">
        <v>13277</v>
      </c>
      <c r="D185" s="2" t="s">
        <v>65</v>
      </c>
      <c r="E185" s="2" t="s">
        <v>339</v>
      </c>
      <c r="F185" s="2" t="s">
        <v>340</v>
      </c>
      <c r="G185" s="2" t="s">
        <v>68</v>
      </c>
      <c r="H185" s="2">
        <v>630</v>
      </c>
      <c r="I185" s="4"/>
      <c r="J185" s="5">
        <f t="shared" si="8"/>
        <v>630</v>
      </c>
      <c r="K185" s="5">
        <f t="shared" si="9"/>
        <v>0</v>
      </c>
      <c r="L185">
        <f t="shared" si="10"/>
        <v>1</v>
      </c>
      <c r="M185" t="str">
        <f>VLOOKUP(L185,mês!A:B,2,0)</f>
        <v>Janeiro</v>
      </c>
      <c r="N185" t="str">
        <f t="shared" si="11"/>
        <v xml:space="preserve">RORÇ </v>
      </c>
    </row>
    <row r="186" spans="1:14" ht="24.95" customHeight="1" x14ac:dyDescent="0.2">
      <c r="A186" s="2" t="s">
        <v>310</v>
      </c>
      <c r="B186" s="3">
        <v>43846</v>
      </c>
      <c r="C186" s="2">
        <v>13261</v>
      </c>
      <c r="D186" s="2" t="s">
        <v>341</v>
      </c>
      <c r="E186" s="2" t="s">
        <v>179</v>
      </c>
      <c r="F186" s="2" t="s">
        <v>342</v>
      </c>
      <c r="G186" s="2" t="s">
        <v>68</v>
      </c>
      <c r="H186" s="2">
        <v>45.94</v>
      </c>
      <c r="I186" s="4"/>
      <c r="J186" s="5">
        <f t="shared" si="8"/>
        <v>45.94</v>
      </c>
      <c r="K186" s="5">
        <f t="shared" si="9"/>
        <v>0</v>
      </c>
      <c r="L186">
        <f t="shared" si="10"/>
        <v>1</v>
      </c>
      <c r="M186" t="str">
        <f>VLOOKUP(L186,mês!A:B,2,0)</f>
        <v>Janeiro</v>
      </c>
      <c r="N186" t="str">
        <f t="shared" si="11"/>
        <v xml:space="preserve">RORÇ </v>
      </c>
    </row>
    <row r="187" spans="1:14" ht="24.95" customHeight="1" x14ac:dyDescent="0.2">
      <c r="A187" s="2" t="s">
        <v>310</v>
      </c>
      <c r="B187" s="3">
        <v>43846</v>
      </c>
      <c r="C187" s="2">
        <v>13280</v>
      </c>
      <c r="D187" s="2" t="s">
        <v>65</v>
      </c>
      <c r="E187" s="2" t="s">
        <v>343</v>
      </c>
      <c r="F187" s="2" t="s">
        <v>344</v>
      </c>
      <c r="G187" s="2" t="s">
        <v>68</v>
      </c>
      <c r="H187" s="2">
        <v>54.39</v>
      </c>
      <c r="I187" s="4"/>
      <c r="J187" s="5">
        <f t="shared" si="8"/>
        <v>54.39</v>
      </c>
      <c r="K187" s="5">
        <f t="shared" si="9"/>
        <v>0</v>
      </c>
      <c r="L187">
        <f t="shared" si="10"/>
        <v>1</v>
      </c>
      <c r="M187" t="str">
        <f>VLOOKUP(L187,mês!A:B,2,0)</f>
        <v>Janeiro</v>
      </c>
      <c r="N187" t="str">
        <f t="shared" si="11"/>
        <v xml:space="preserve">RORÇ </v>
      </c>
    </row>
    <row r="188" spans="1:14" ht="24.95" customHeight="1" x14ac:dyDescent="0.2">
      <c r="A188" s="2" t="s">
        <v>310</v>
      </c>
      <c r="B188" s="3">
        <v>43847</v>
      </c>
      <c r="C188" s="2">
        <v>13293</v>
      </c>
      <c r="D188" s="2" t="s">
        <v>65</v>
      </c>
      <c r="E188" s="2" t="s">
        <v>345</v>
      </c>
      <c r="F188" s="2" t="s">
        <v>346</v>
      </c>
      <c r="G188" s="2" t="s">
        <v>68</v>
      </c>
      <c r="H188" s="2">
        <v>106.12</v>
      </c>
      <c r="I188" s="4"/>
      <c r="J188" s="5">
        <f t="shared" si="8"/>
        <v>106.12</v>
      </c>
      <c r="K188" s="5">
        <f t="shared" si="9"/>
        <v>0</v>
      </c>
      <c r="L188">
        <f t="shared" si="10"/>
        <v>1</v>
      </c>
      <c r="M188" t="str">
        <f>VLOOKUP(L188,mês!A:B,2,0)</f>
        <v>Janeiro</v>
      </c>
      <c r="N188" t="str">
        <f t="shared" si="11"/>
        <v xml:space="preserve">RORÇ </v>
      </c>
    </row>
    <row r="189" spans="1:14" ht="24.95" customHeight="1" x14ac:dyDescent="0.2">
      <c r="A189" s="2" t="s">
        <v>310</v>
      </c>
      <c r="B189" s="3">
        <v>43850</v>
      </c>
      <c r="C189" s="2">
        <v>13294</v>
      </c>
      <c r="D189" s="2" t="s">
        <v>89</v>
      </c>
      <c r="E189" s="2" t="s">
        <v>347</v>
      </c>
      <c r="F189" s="2" t="s">
        <v>348</v>
      </c>
      <c r="G189" s="2" t="s">
        <v>68</v>
      </c>
      <c r="H189" s="2">
        <v>241.54</v>
      </c>
      <c r="I189" s="4"/>
      <c r="J189" s="5">
        <f t="shared" si="8"/>
        <v>241.54</v>
      </c>
      <c r="K189" s="5">
        <f t="shared" si="9"/>
        <v>0</v>
      </c>
      <c r="L189">
        <f t="shared" si="10"/>
        <v>1</v>
      </c>
      <c r="M189" t="str">
        <f>VLOOKUP(L189,mês!A:B,2,0)</f>
        <v>Janeiro</v>
      </c>
      <c r="N189" t="str">
        <f t="shared" si="11"/>
        <v xml:space="preserve">RORÇ </v>
      </c>
    </row>
    <row r="190" spans="1:14" ht="24.95" customHeight="1" x14ac:dyDescent="0.2">
      <c r="A190" s="2" t="s">
        <v>310</v>
      </c>
      <c r="B190" s="3">
        <v>43850</v>
      </c>
      <c r="C190" s="2">
        <v>13299</v>
      </c>
      <c r="D190" s="2" t="s">
        <v>65</v>
      </c>
      <c r="E190" s="2" t="s">
        <v>143</v>
      </c>
      <c r="F190" s="2" t="s">
        <v>349</v>
      </c>
      <c r="G190" s="2" t="s">
        <v>68</v>
      </c>
      <c r="H190" s="13">
        <v>6000</v>
      </c>
      <c r="I190" s="4"/>
      <c r="J190" s="5">
        <f t="shared" si="8"/>
        <v>6000</v>
      </c>
      <c r="K190" s="5">
        <f t="shared" si="9"/>
        <v>0</v>
      </c>
      <c r="L190">
        <f t="shared" si="10"/>
        <v>1</v>
      </c>
      <c r="M190" t="str">
        <f>VLOOKUP(L190,mês!A:B,2,0)</f>
        <v>Janeiro</v>
      </c>
      <c r="N190" t="str">
        <f t="shared" si="11"/>
        <v xml:space="preserve">RORÇ </v>
      </c>
    </row>
    <row r="191" spans="1:14" ht="24.95" customHeight="1" x14ac:dyDescent="0.2">
      <c r="A191" s="2" t="s">
        <v>310</v>
      </c>
      <c r="B191" s="3">
        <v>43850</v>
      </c>
      <c r="C191" s="2">
        <v>13301</v>
      </c>
      <c r="D191" s="2" t="s">
        <v>89</v>
      </c>
      <c r="E191" s="2" t="s">
        <v>347</v>
      </c>
      <c r="F191" s="2" t="s">
        <v>350</v>
      </c>
      <c r="G191" s="2" t="s">
        <v>68</v>
      </c>
      <c r="H191" s="2">
        <v>120.76</v>
      </c>
      <c r="I191" s="4"/>
      <c r="J191" s="5">
        <f t="shared" si="8"/>
        <v>120.76</v>
      </c>
      <c r="K191" s="5">
        <f t="shared" si="9"/>
        <v>0</v>
      </c>
      <c r="L191">
        <f t="shared" si="10"/>
        <v>1</v>
      </c>
      <c r="M191" t="str">
        <f>VLOOKUP(L191,mês!A:B,2,0)</f>
        <v>Janeiro</v>
      </c>
      <c r="N191" t="str">
        <f t="shared" si="11"/>
        <v xml:space="preserve">RORÇ </v>
      </c>
    </row>
    <row r="192" spans="1:14" ht="24.95" customHeight="1" x14ac:dyDescent="0.2">
      <c r="A192" s="2" t="s">
        <v>310</v>
      </c>
      <c r="B192" s="3">
        <v>43851</v>
      </c>
      <c r="C192" s="2">
        <v>13304</v>
      </c>
      <c r="D192" s="2" t="s">
        <v>65</v>
      </c>
      <c r="E192" s="2" t="s">
        <v>351</v>
      </c>
      <c r="F192" s="2" t="s">
        <v>352</v>
      </c>
      <c r="G192" s="2" t="s">
        <v>68</v>
      </c>
      <c r="H192" s="13">
        <v>3603.94</v>
      </c>
      <c r="I192" s="4"/>
      <c r="J192" s="5">
        <f t="shared" si="8"/>
        <v>3603.94</v>
      </c>
      <c r="K192" s="5">
        <f t="shared" si="9"/>
        <v>0</v>
      </c>
      <c r="L192">
        <f t="shared" si="10"/>
        <v>1</v>
      </c>
      <c r="M192" t="str">
        <f>VLOOKUP(L192,mês!A:B,2,0)</f>
        <v>Janeiro</v>
      </c>
      <c r="N192" t="str">
        <f t="shared" si="11"/>
        <v xml:space="preserve">RORÇ </v>
      </c>
    </row>
    <row r="193" spans="1:14" ht="24.95" customHeight="1" x14ac:dyDescent="0.2">
      <c r="A193" s="2" t="s">
        <v>310</v>
      </c>
      <c r="B193" s="3">
        <v>43851</v>
      </c>
      <c r="C193" s="2">
        <v>13308</v>
      </c>
      <c r="D193" s="2" t="s">
        <v>89</v>
      </c>
      <c r="E193" s="2" t="s">
        <v>351</v>
      </c>
      <c r="F193" s="2" t="s">
        <v>353</v>
      </c>
      <c r="G193" s="2" t="s">
        <v>68</v>
      </c>
      <c r="H193" s="13">
        <v>13643.33</v>
      </c>
      <c r="I193" s="4"/>
      <c r="J193" s="5">
        <f t="shared" si="8"/>
        <v>13643.33</v>
      </c>
      <c r="K193" s="5">
        <f t="shared" si="9"/>
        <v>0</v>
      </c>
      <c r="L193">
        <f t="shared" si="10"/>
        <v>1</v>
      </c>
      <c r="M193" t="str">
        <f>VLOOKUP(L193,mês!A:B,2,0)</f>
        <v>Janeiro</v>
      </c>
      <c r="N193" t="str">
        <f t="shared" si="11"/>
        <v xml:space="preserve">RORÇ </v>
      </c>
    </row>
    <row r="194" spans="1:14" ht="24.95" customHeight="1" x14ac:dyDescent="0.2">
      <c r="A194" s="2" t="s">
        <v>310</v>
      </c>
      <c r="B194" s="3">
        <v>43852</v>
      </c>
      <c r="C194" s="2">
        <v>13281</v>
      </c>
      <c r="D194" s="2" t="s">
        <v>341</v>
      </c>
      <c r="E194" s="2" t="s">
        <v>354</v>
      </c>
      <c r="F194" s="2" t="s">
        <v>355</v>
      </c>
      <c r="G194" s="2" t="s">
        <v>68</v>
      </c>
      <c r="H194" s="2">
        <v>18.579999999999998</v>
      </c>
      <c r="I194" s="4"/>
      <c r="J194" s="5">
        <f t="shared" si="8"/>
        <v>18.579999999999998</v>
      </c>
      <c r="K194" s="5">
        <f t="shared" si="9"/>
        <v>0</v>
      </c>
      <c r="L194">
        <f t="shared" si="10"/>
        <v>1</v>
      </c>
      <c r="M194" t="str">
        <f>VLOOKUP(L194,mês!A:B,2,0)</f>
        <v>Janeiro</v>
      </c>
      <c r="N194" t="str">
        <f t="shared" si="11"/>
        <v xml:space="preserve">RORÇ </v>
      </c>
    </row>
    <row r="195" spans="1:14" ht="24.95" customHeight="1" x14ac:dyDescent="0.2">
      <c r="A195" s="2" t="s">
        <v>310</v>
      </c>
      <c r="B195" s="3">
        <v>43853</v>
      </c>
      <c r="C195" s="2">
        <v>13320</v>
      </c>
      <c r="D195" s="2" t="s">
        <v>65</v>
      </c>
      <c r="E195" s="2" t="s">
        <v>356</v>
      </c>
      <c r="F195" s="2" t="s">
        <v>357</v>
      </c>
      <c r="G195" s="2" t="s">
        <v>68</v>
      </c>
      <c r="H195" s="2">
        <v>0</v>
      </c>
      <c r="I195" s="4"/>
      <c r="J195" s="5">
        <f t="shared" ref="J195:J258" si="12">IF(G195="Não",0,H195)</f>
        <v>0</v>
      </c>
      <c r="K195" s="5">
        <f t="shared" ref="K195:K258" si="13">IF(G195="Não",H195,0)</f>
        <v>0</v>
      </c>
      <c r="L195">
        <f t="shared" ref="L195:L258" si="14">MONTH(B195)</f>
        <v>1</v>
      </c>
      <c r="M195" t="str">
        <f>VLOOKUP(L195,mês!A:B,2,0)</f>
        <v>Janeiro</v>
      </c>
      <c r="N195" t="str">
        <f t="shared" ref="N195:N258" si="15">LEFT(A195,SEARCH("-",A195)-1)</f>
        <v xml:space="preserve">RORÇ </v>
      </c>
    </row>
    <row r="196" spans="1:14" ht="24.95" customHeight="1" x14ac:dyDescent="0.2">
      <c r="A196" s="2" t="s">
        <v>310</v>
      </c>
      <c r="B196" s="3">
        <v>43854</v>
      </c>
      <c r="C196" s="2">
        <v>13324</v>
      </c>
      <c r="D196" s="2" t="s">
        <v>65</v>
      </c>
      <c r="E196" s="2" t="s">
        <v>358</v>
      </c>
      <c r="F196" s="2" t="s">
        <v>359</v>
      </c>
      <c r="G196" s="2" t="s">
        <v>68</v>
      </c>
      <c r="H196" s="2">
        <v>403.9</v>
      </c>
      <c r="I196" s="4"/>
      <c r="J196" s="5">
        <f t="shared" si="12"/>
        <v>403.9</v>
      </c>
      <c r="K196" s="5">
        <f t="shared" si="13"/>
        <v>0</v>
      </c>
      <c r="L196">
        <f t="shared" si="14"/>
        <v>1</v>
      </c>
      <c r="M196" t="str">
        <f>VLOOKUP(L196,mês!A:B,2,0)</f>
        <v>Janeiro</v>
      </c>
      <c r="N196" t="str">
        <f t="shared" si="15"/>
        <v xml:space="preserve">RORÇ </v>
      </c>
    </row>
    <row r="197" spans="1:14" ht="24.95" customHeight="1" x14ac:dyDescent="0.2">
      <c r="A197" s="2" t="s">
        <v>310</v>
      </c>
      <c r="B197" s="3">
        <v>43857</v>
      </c>
      <c r="C197" s="2">
        <v>13318</v>
      </c>
      <c r="D197" s="2" t="s">
        <v>360</v>
      </c>
      <c r="E197" s="2" t="s">
        <v>179</v>
      </c>
      <c r="F197" s="2" t="s">
        <v>361</v>
      </c>
      <c r="G197" s="2" t="s">
        <v>68</v>
      </c>
      <c r="H197" s="2">
        <v>40.35</v>
      </c>
      <c r="I197" s="4"/>
      <c r="J197" s="5">
        <f t="shared" si="12"/>
        <v>40.35</v>
      </c>
      <c r="K197" s="5">
        <f t="shared" si="13"/>
        <v>0</v>
      </c>
      <c r="L197">
        <f t="shared" si="14"/>
        <v>1</v>
      </c>
      <c r="M197" t="str">
        <f>VLOOKUP(L197,mês!A:B,2,0)</f>
        <v>Janeiro</v>
      </c>
      <c r="N197" t="str">
        <f t="shared" si="15"/>
        <v xml:space="preserve">RORÇ </v>
      </c>
    </row>
    <row r="198" spans="1:14" ht="24.95" customHeight="1" x14ac:dyDescent="0.2">
      <c r="A198" s="2" t="s">
        <v>310</v>
      </c>
      <c r="B198" s="3">
        <v>43857</v>
      </c>
      <c r="C198" s="2">
        <v>13354</v>
      </c>
      <c r="D198" s="2" t="s">
        <v>65</v>
      </c>
      <c r="E198" s="2" t="s">
        <v>143</v>
      </c>
      <c r="F198" s="2" t="s">
        <v>362</v>
      </c>
      <c r="G198" s="2" t="s">
        <v>68</v>
      </c>
      <c r="H198" s="13">
        <v>89254.05</v>
      </c>
      <c r="I198" s="4"/>
      <c r="J198" s="5">
        <f t="shared" si="12"/>
        <v>89254.05</v>
      </c>
      <c r="K198" s="5">
        <f t="shared" si="13"/>
        <v>0</v>
      </c>
      <c r="L198">
        <f t="shared" si="14"/>
        <v>1</v>
      </c>
      <c r="M198" t="str">
        <f>VLOOKUP(L198,mês!A:B,2,0)</f>
        <v>Janeiro</v>
      </c>
      <c r="N198" t="str">
        <f t="shared" si="15"/>
        <v xml:space="preserve">RORÇ </v>
      </c>
    </row>
    <row r="199" spans="1:14" ht="24.95" customHeight="1" x14ac:dyDescent="0.2">
      <c r="A199" s="2" t="s">
        <v>310</v>
      </c>
      <c r="B199" s="3">
        <v>43857</v>
      </c>
      <c r="C199" s="2">
        <v>13355</v>
      </c>
      <c r="D199" s="2" t="s">
        <v>65</v>
      </c>
      <c r="E199" s="2" t="s">
        <v>143</v>
      </c>
      <c r="F199" s="2" t="s">
        <v>363</v>
      </c>
      <c r="G199" s="2" t="s">
        <v>68</v>
      </c>
      <c r="H199" s="13">
        <v>50000</v>
      </c>
      <c r="I199" s="4"/>
      <c r="J199" s="5">
        <f t="shared" si="12"/>
        <v>50000</v>
      </c>
      <c r="K199" s="5">
        <f t="shared" si="13"/>
        <v>0</v>
      </c>
      <c r="L199">
        <f t="shared" si="14"/>
        <v>1</v>
      </c>
      <c r="M199" t="str">
        <f>VLOOKUP(L199,mês!A:B,2,0)</f>
        <v>Janeiro</v>
      </c>
      <c r="N199" t="str">
        <f t="shared" si="15"/>
        <v xml:space="preserve">RORÇ </v>
      </c>
    </row>
    <row r="200" spans="1:14" ht="24.95" customHeight="1" x14ac:dyDescent="0.2">
      <c r="A200" s="2" t="s">
        <v>310</v>
      </c>
      <c r="B200" s="3">
        <v>43857</v>
      </c>
      <c r="C200" s="2">
        <v>13356</v>
      </c>
      <c r="D200" s="2" t="s">
        <v>65</v>
      </c>
      <c r="E200" s="2" t="s">
        <v>364</v>
      </c>
      <c r="F200" s="2" t="s">
        <v>365</v>
      </c>
      <c r="G200" s="2" t="s">
        <v>68</v>
      </c>
      <c r="H200" s="13">
        <v>14068.85</v>
      </c>
      <c r="I200" s="4"/>
      <c r="J200" s="5">
        <f t="shared" si="12"/>
        <v>14068.85</v>
      </c>
      <c r="K200" s="5">
        <f t="shared" si="13"/>
        <v>0</v>
      </c>
      <c r="L200">
        <f t="shared" si="14"/>
        <v>1</v>
      </c>
      <c r="M200" t="str">
        <f>VLOOKUP(L200,mês!A:B,2,0)</f>
        <v>Janeiro</v>
      </c>
      <c r="N200" t="str">
        <f t="shared" si="15"/>
        <v xml:space="preserve">RORÇ </v>
      </c>
    </row>
    <row r="201" spans="1:14" ht="24.95" customHeight="1" x14ac:dyDescent="0.2">
      <c r="A201" s="2" t="s">
        <v>310</v>
      </c>
      <c r="B201" s="3">
        <v>43857</v>
      </c>
      <c r="C201" s="2">
        <v>13358</v>
      </c>
      <c r="D201" s="2" t="s">
        <v>65</v>
      </c>
      <c r="E201" s="2" t="s">
        <v>366</v>
      </c>
      <c r="F201" s="2" t="s">
        <v>367</v>
      </c>
      <c r="G201" s="2" t="s">
        <v>68</v>
      </c>
      <c r="H201" s="13">
        <v>5200</v>
      </c>
      <c r="I201" s="4"/>
      <c r="J201" s="5">
        <f t="shared" si="12"/>
        <v>5200</v>
      </c>
      <c r="K201" s="5">
        <f t="shared" si="13"/>
        <v>0</v>
      </c>
      <c r="L201">
        <f t="shared" si="14"/>
        <v>1</v>
      </c>
      <c r="M201" t="str">
        <f>VLOOKUP(L201,mês!A:B,2,0)</f>
        <v>Janeiro</v>
      </c>
      <c r="N201" t="str">
        <f t="shared" si="15"/>
        <v xml:space="preserve">RORÇ </v>
      </c>
    </row>
    <row r="202" spans="1:14" ht="24.95" customHeight="1" x14ac:dyDescent="0.2">
      <c r="A202" s="2" t="s">
        <v>310</v>
      </c>
      <c r="B202" s="3">
        <v>43857</v>
      </c>
      <c r="C202" s="2">
        <v>13359</v>
      </c>
      <c r="D202" s="2" t="s">
        <v>65</v>
      </c>
      <c r="E202" s="2" t="s">
        <v>155</v>
      </c>
      <c r="F202" s="2" t="s">
        <v>368</v>
      </c>
      <c r="G202" s="2" t="s">
        <v>68</v>
      </c>
      <c r="H202" s="13">
        <v>54271.56</v>
      </c>
      <c r="I202" s="4"/>
      <c r="J202" s="5">
        <f t="shared" si="12"/>
        <v>54271.56</v>
      </c>
      <c r="K202" s="5">
        <f t="shared" si="13"/>
        <v>0</v>
      </c>
      <c r="L202">
        <f t="shared" si="14"/>
        <v>1</v>
      </c>
      <c r="M202" t="str">
        <f>VLOOKUP(L202,mês!A:B,2,0)</f>
        <v>Janeiro</v>
      </c>
      <c r="N202" t="str">
        <f t="shared" si="15"/>
        <v xml:space="preserve">RORÇ </v>
      </c>
    </row>
    <row r="203" spans="1:14" ht="24.95" customHeight="1" x14ac:dyDescent="0.2">
      <c r="A203" s="2" t="s">
        <v>310</v>
      </c>
      <c r="B203" s="3">
        <v>43858</v>
      </c>
      <c r="C203" s="2">
        <v>13360</v>
      </c>
      <c r="D203" s="2" t="s">
        <v>65</v>
      </c>
      <c r="E203" s="2" t="s">
        <v>369</v>
      </c>
      <c r="F203" s="2" t="s">
        <v>370</v>
      </c>
      <c r="G203" s="2" t="s">
        <v>68</v>
      </c>
      <c r="H203" s="2">
        <v>320</v>
      </c>
      <c r="I203" s="4"/>
      <c r="J203" s="5">
        <f t="shared" si="12"/>
        <v>320</v>
      </c>
      <c r="K203" s="5">
        <f t="shared" si="13"/>
        <v>0</v>
      </c>
      <c r="L203">
        <f t="shared" si="14"/>
        <v>1</v>
      </c>
      <c r="M203" t="str">
        <f>VLOOKUP(L203,mês!A:B,2,0)</f>
        <v>Janeiro</v>
      </c>
      <c r="N203" t="str">
        <f t="shared" si="15"/>
        <v xml:space="preserve">RORÇ </v>
      </c>
    </row>
    <row r="204" spans="1:14" ht="24.95" customHeight="1" x14ac:dyDescent="0.2">
      <c r="A204" s="2" t="s">
        <v>310</v>
      </c>
      <c r="B204" s="3">
        <v>43858</v>
      </c>
      <c r="C204" s="2">
        <v>13361</v>
      </c>
      <c r="D204" s="2" t="s">
        <v>371</v>
      </c>
      <c r="E204" s="2" t="s">
        <v>372</v>
      </c>
      <c r="F204" s="2" t="s">
        <v>373</v>
      </c>
      <c r="G204" s="2" t="s">
        <v>68</v>
      </c>
      <c r="H204" s="2">
        <v>800</v>
      </c>
      <c r="I204" s="4"/>
      <c r="J204" s="5">
        <f t="shared" si="12"/>
        <v>800</v>
      </c>
      <c r="K204" s="5">
        <f t="shared" si="13"/>
        <v>0</v>
      </c>
      <c r="L204">
        <f t="shared" si="14"/>
        <v>1</v>
      </c>
      <c r="M204" t="str">
        <f>VLOOKUP(L204,mês!A:B,2,0)</f>
        <v>Janeiro</v>
      </c>
      <c r="N204" t="str">
        <f t="shared" si="15"/>
        <v xml:space="preserve">RORÇ </v>
      </c>
    </row>
    <row r="205" spans="1:14" ht="24.95" customHeight="1" x14ac:dyDescent="0.2">
      <c r="A205" s="2" t="s">
        <v>310</v>
      </c>
      <c r="B205" s="3">
        <v>43858</v>
      </c>
      <c r="C205" s="2">
        <v>13362</v>
      </c>
      <c r="D205" s="2" t="s">
        <v>89</v>
      </c>
      <c r="E205" s="2" t="s">
        <v>345</v>
      </c>
      <c r="F205" s="2" t="s">
        <v>374</v>
      </c>
      <c r="G205" s="2" t="s">
        <v>68</v>
      </c>
      <c r="H205" s="2">
        <v>29.88</v>
      </c>
      <c r="I205" s="4"/>
      <c r="J205" s="5">
        <f t="shared" si="12"/>
        <v>29.88</v>
      </c>
      <c r="K205" s="5">
        <f t="shared" si="13"/>
        <v>0</v>
      </c>
      <c r="L205">
        <f t="shared" si="14"/>
        <v>1</v>
      </c>
      <c r="M205" t="str">
        <f>VLOOKUP(L205,mês!A:B,2,0)</f>
        <v>Janeiro</v>
      </c>
      <c r="N205" t="str">
        <f t="shared" si="15"/>
        <v xml:space="preserve">RORÇ </v>
      </c>
    </row>
    <row r="206" spans="1:14" ht="24.95" customHeight="1" x14ac:dyDescent="0.2">
      <c r="A206" s="2" t="s">
        <v>310</v>
      </c>
      <c r="B206" s="3">
        <v>43858</v>
      </c>
      <c r="C206" s="2">
        <v>13363</v>
      </c>
      <c r="D206" s="2" t="s">
        <v>92</v>
      </c>
      <c r="E206" s="2" t="s">
        <v>375</v>
      </c>
      <c r="F206" s="2" t="s">
        <v>376</v>
      </c>
      <c r="G206" s="2" t="s">
        <v>68</v>
      </c>
      <c r="H206" s="2">
        <v>48</v>
      </c>
      <c r="I206" s="4"/>
      <c r="J206" s="5">
        <f t="shared" si="12"/>
        <v>48</v>
      </c>
      <c r="K206" s="5">
        <f t="shared" si="13"/>
        <v>0</v>
      </c>
      <c r="L206">
        <f t="shared" si="14"/>
        <v>1</v>
      </c>
      <c r="M206" t="str">
        <f>VLOOKUP(L206,mês!A:B,2,0)</f>
        <v>Janeiro</v>
      </c>
      <c r="N206" t="str">
        <f t="shared" si="15"/>
        <v xml:space="preserve">RORÇ </v>
      </c>
    </row>
    <row r="207" spans="1:14" ht="24.95" customHeight="1" x14ac:dyDescent="0.2">
      <c r="A207" s="2" t="s">
        <v>310</v>
      </c>
      <c r="B207" s="3">
        <v>43858</v>
      </c>
      <c r="C207" s="2">
        <v>13366</v>
      </c>
      <c r="D207" s="2" t="s">
        <v>377</v>
      </c>
      <c r="E207" s="2" t="s">
        <v>375</v>
      </c>
      <c r="F207" s="2" t="s">
        <v>378</v>
      </c>
      <c r="G207" s="2" t="s">
        <v>68</v>
      </c>
      <c r="H207" s="2">
        <v>20</v>
      </c>
      <c r="I207" s="4"/>
      <c r="J207" s="5">
        <f t="shared" si="12"/>
        <v>20</v>
      </c>
      <c r="K207" s="5">
        <f t="shared" si="13"/>
        <v>0</v>
      </c>
      <c r="L207">
        <f t="shared" si="14"/>
        <v>1</v>
      </c>
      <c r="M207" t="str">
        <f>VLOOKUP(L207,mês!A:B,2,0)</f>
        <v>Janeiro</v>
      </c>
      <c r="N207" t="str">
        <f t="shared" si="15"/>
        <v xml:space="preserve">RORÇ </v>
      </c>
    </row>
    <row r="208" spans="1:14" ht="24.95" customHeight="1" x14ac:dyDescent="0.2">
      <c r="A208" s="2" t="s">
        <v>310</v>
      </c>
      <c r="B208" s="3">
        <v>43858</v>
      </c>
      <c r="C208" s="2">
        <v>13367</v>
      </c>
      <c r="D208" s="2" t="s">
        <v>360</v>
      </c>
      <c r="E208" s="2" t="s">
        <v>375</v>
      </c>
      <c r="F208" s="2" t="s">
        <v>379</v>
      </c>
      <c r="G208" s="2" t="s">
        <v>68</v>
      </c>
      <c r="H208" s="2">
        <v>945</v>
      </c>
      <c r="I208" s="4"/>
      <c r="J208" s="5">
        <f t="shared" si="12"/>
        <v>945</v>
      </c>
      <c r="K208" s="5">
        <f t="shared" si="13"/>
        <v>0</v>
      </c>
      <c r="L208">
        <f t="shared" si="14"/>
        <v>1</v>
      </c>
      <c r="M208" t="str">
        <f>VLOOKUP(L208,mês!A:B,2,0)</f>
        <v>Janeiro</v>
      </c>
      <c r="N208" t="str">
        <f t="shared" si="15"/>
        <v xml:space="preserve">RORÇ </v>
      </c>
    </row>
    <row r="209" spans="1:14" ht="24.95" customHeight="1" x14ac:dyDescent="0.2">
      <c r="A209" s="2" t="s">
        <v>310</v>
      </c>
      <c r="B209" s="3">
        <v>43858</v>
      </c>
      <c r="C209" s="2">
        <v>13368</v>
      </c>
      <c r="D209" s="2" t="s">
        <v>371</v>
      </c>
      <c r="E209" s="2" t="s">
        <v>375</v>
      </c>
      <c r="F209" s="2" t="s">
        <v>380</v>
      </c>
      <c r="G209" s="2" t="s">
        <v>68</v>
      </c>
      <c r="H209" s="2">
        <v>8</v>
      </c>
      <c r="I209" s="4"/>
      <c r="J209" s="5">
        <f t="shared" si="12"/>
        <v>8</v>
      </c>
      <c r="K209" s="5">
        <f t="shared" si="13"/>
        <v>0</v>
      </c>
      <c r="L209">
        <f t="shared" si="14"/>
        <v>1</v>
      </c>
      <c r="M209" t="str">
        <f>VLOOKUP(L209,mês!A:B,2,0)</f>
        <v>Janeiro</v>
      </c>
      <c r="N209" t="str">
        <f t="shared" si="15"/>
        <v xml:space="preserve">RORÇ </v>
      </c>
    </row>
    <row r="210" spans="1:14" ht="24.95" customHeight="1" x14ac:dyDescent="0.2">
      <c r="A210" s="2" t="s">
        <v>310</v>
      </c>
      <c r="B210" s="3">
        <v>43859</v>
      </c>
      <c r="C210" s="2">
        <v>13364</v>
      </c>
      <c r="D210" s="2" t="s">
        <v>270</v>
      </c>
      <c r="E210" s="2" t="s">
        <v>271</v>
      </c>
      <c r="F210" s="2" t="s">
        <v>381</v>
      </c>
      <c r="G210" s="2" t="s">
        <v>68</v>
      </c>
      <c r="H210" s="2">
        <v>326.58999999999997</v>
      </c>
      <c r="I210" s="4"/>
      <c r="J210" s="5">
        <f t="shared" si="12"/>
        <v>326.58999999999997</v>
      </c>
      <c r="K210" s="5">
        <f t="shared" si="13"/>
        <v>0</v>
      </c>
      <c r="L210">
        <f t="shared" si="14"/>
        <v>1</v>
      </c>
      <c r="M210" t="str">
        <f>VLOOKUP(L210,mês!A:B,2,0)</f>
        <v>Janeiro</v>
      </c>
      <c r="N210" t="str">
        <f t="shared" si="15"/>
        <v xml:space="preserve">RORÇ </v>
      </c>
    </row>
    <row r="211" spans="1:14" ht="24.95" customHeight="1" x14ac:dyDescent="0.2">
      <c r="A211" s="2" t="s">
        <v>310</v>
      </c>
      <c r="B211" s="3">
        <v>43860</v>
      </c>
      <c r="C211" s="2">
        <v>13313</v>
      </c>
      <c r="D211" s="2" t="s">
        <v>341</v>
      </c>
      <c r="E211" s="2" t="s">
        <v>179</v>
      </c>
      <c r="F211" s="2" t="s">
        <v>382</v>
      </c>
      <c r="G211" s="2" t="s">
        <v>68</v>
      </c>
      <c r="H211" s="2">
        <v>28.07</v>
      </c>
      <c r="I211" s="4"/>
      <c r="J211" s="5">
        <f t="shared" si="12"/>
        <v>28.07</v>
      </c>
      <c r="K211" s="5">
        <f t="shared" si="13"/>
        <v>0</v>
      </c>
      <c r="L211">
        <f t="shared" si="14"/>
        <v>1</v>
      </c>
      <c r="M211" t="str">
        <f>VLOOKUP(L211,mês!A:B,2,0)</f>
        <v>Janeiro</v>
      </c>
      <c r="N211" t="str">
        <f t="shared" si="15"/>
        <v xml:space="preserve">RORÇ </v>
      </c>
    </row>
    <row r="212" spans="1:14" ht="24.95" customHeight="1" x14ac:dyDescent="0.2">
      <c r="A212" s="2" t="s">
        <v>310</v>
      </c>
      <c r="B212" s="3">
        <v>43860</v>
      </c>
      <c r="C212" s="2">
        <v>13317</v>
      </c>
      <c r="D212" s="2" t="s">
        <v>341</v>
      </c>
      <c r="E212" s="2" t="s">
        <v>179</v>
      </c>
      <c r="F212" s="2" t="s">
        <v>383</v>
      </c>
      <c r="G212" s="2" t="s">
        <v>68</v>
      </c>
      <c r="H212" s="2">
        <v>69.349999999999994</v>
      </c>
      <c r="I212" s="4"/>
      <c r="J212" s="5">
        <f t="shared" si="12"/>
        <v>69.349999999999994</v>
      </c>
      <c r="K212" s="5">
        <f t="shared" si="13"/>
        <v>0</v>
      </c>
      <c r="L212">
        <f t="shared" si="14"/>
        <v>1</v>
      </c>
      <c r="M212" t="str">
        <f>VLOOKUP(L212,mês!A:B,2,0)</f>
        <v>Janeiro</v>
      </c>
      <c r="N212" t="str">
        <f t="shared" si="15"/>
        <v xml:space="preserve">RORÇ </v>
      </c>
    </row>
    <row r="213" spans="1:14" ht="24.95" customHeight="1" x14ac:dyDescent="0.2">
      <c r="A213" s="2" t="s">
        <v>310</v>
      </c>
      <c r="B213" s="3">
        <v>43861</v>
      </c>
      <c r="C213" s="2">
        <v>13322</v>
      </c>
      <c r="D213" s="2" t="s">
        <v>65</v>
      </c>
      <c r="E213" s="2" t="s">
        <v>179</v>
      </c>
      <c r="F213" s="2" t="s">
        <v>384</v>
      </c>
      <c r="G213" s="2" t="s">
        <v>68</v>
      </c>
      <c r="H213" s="2">
        <v>12.75</v>
      </c>
      <c r="I213" s="4"/>
      <c r="J213" s="5">
        <f t="shared" si="12"/>
        <v>12.75</v>
      </c>
      <c r="K213" s="5">
        <f t="shared" si="13"/>
        <v>0</v>
      </c>
      <c r="L213">
        <f t="shared" si="14"/>
        <v>1</v>
      </c>
      <c r="M213" t="str">
        <f>VLOOKUP(L213,mês!A:B,2,0)</f>
        <v>Janeiro</v>
      </c>
      <c r="N213" t="str">
        <f t="shared" si="15"/>
        <v xml:space="preserve">RORÇ </v>
      </c>
    </row>
    <row r="214" spans="1:14" ht="24.95" customHeight="1" x14ac:dyDescent="0.2">
      <c r="A214" s="2" t="s">
        <v>310</v>
      </c>
      <c r="B214" s="3">
        <v>43861</v>
      </c>
      <c r="C214" s="2">
        <v>13323</v>
      </c>
      <c r="D214" s="2" t="s">
        <v>65</v>
      </c>
      <c r="E214" s="2" t="s">
        <v>179</v>
      </c>
      <c r="F214" s="2" t="s">
        <v>385</v>
      </c>
      <c r="G214" s="2" t="s">
        <v>68</v>
      </c>
      <c r="H214" s="2">
        <v>12.75</v>
      </c>
      <c r="I214" s="4"/>
      <c r="J214" s="5">
        <f t="shared" si="12"/>
        <v>12.75</v>
      </c>
      <c r="K214" s="5">
        <f t="shared" si="13"/>
        <v>0</v>
      </c>
      <c r="L214">
        <f t="shared" si="14"/>
        <v>1</v>
      </c>
      <c r="M214" t="str">
        <f>VLOOKUP(L214,mês!A:B,2,0)</f>
        <v>Janeiro</v>
      </c>
      <c r="N214" t="str">
        <f t="shared" si="15"/>
        <v xml:space="preserve">RORÇ </v>
      </c>
    </row>
    <row r="215" spans="1:14" ht="24.95" customHeight="1" x14ac:dyDescent="0.2">
      <c r="A215" s="2" t="s">
        <v>310</v>
      </c>
      <c r="B215" s="3">
        <v>43861</v>
      </c>
      <c r="C215" s="2">
        <v>13325</v>
      </c>
      <c r="D215" s="2" t="s">
        <v>360</v>
      </c>
      <c r="E215" s="2" t="s">
        <v>179</v>
      </c>
      <c r="F215" s="2" t="s">
        <v>386</v>
      </c>
      <c r="G215" s="2" t="s">
        <v>68</v>
      </c>
      <c r="H215" s="2">
        <v>56.11</v>
      </c>
      <c r="I215" s="4"/>
      <c r="J215" s="5">
        <f t="shared" si="12"/>
        <v>56.11</v>
      </c>
      <c r="K215" s="5">
        <f t="shared" si="13"/>
        <v>0</v>
      </c>
      <c r="L215">
        <f t="shared" si="14"/>
        <v>1</v>
      </c>
      <c r="M215" t="str">
        <f>VLOOKUP(L215,mês!A:B,2,0)</f>
        <v>Janeiro</v>
      </c>
      <c r="N215" t="str">
        <f t="shared" si="15"/>
        <v xml:space="preserve">RORÇ </v>
      </c>
    </row>
    <row r="216" spans="1:14" ht="24.95" customHeight="1" x14ac:dyDescent="0.2">
      <c r="A216" s="2" t="s">
        <v>310</v>
      </c>
      <c r="B216" s="3">
        <v>43864</v>
      </c>
      <c r="C216" s="2">
        <v>13385</v>
      </c>
      <c r="D216" s="2" t="s">
        <v>387</v>
      </c>
      <c r="E216" s="2" t="s">
        <v>364</v>
      </c>
      <c r="F216" s="2" t="s">
        <v>388</v>
      </c>
      <c r="G216" s="2" t="s">
        <v>68</v>
      </c>
      <c r="H216" s="13">
        <v>4539.6899999999996</v>
      </c>
      <c r="I216" s="4"/>
      <c r="J216" s="5">
        <f t="shared" si="12"/>
        <v>4539.6899999999996</v>
      </c>
      <c r="K216" s="5">
        <f t="shared" si="13"/>
        <v>0</v>
      </c>
      <c r="L216">
        <f t="shared" si="14"/>
        <v>2</v>
      </c>
      <c r="M216" t="str">
        <f>VLOOKUP(L216,mês!A:B,2,0)</f>
        <v>Fevereiro</v>
      </c>
      <c r="N216" t="str">
        <f t="shared" si="15"/>
        <v xml:space="preserve">RORÇ </v>
      </c>
    </row>
    <row r="217" spans="1:14" ht="24.95" customHeight="1" x14ac:dyDescent="0.2">
      <c r="A217" s="2" t="s">
        <v>310</v>
      </c>
      <c r="B217" s="3">
        <v>43865</v>
      </c>
      <c r="C217" s="2">
        <v>13398</v>
      </c>
      <c r="D217" s="2" t="s">
        <v>92</v>
      </c>
      <c r="E217" s="2" t="s">
        <v>389</v>
      </c>
      <c r="F217" s="2" t="s">
        <v>390</v>
      </c>
      <c r="G217" s="2" t="s">
        <v>68</v>
      </c>
      <c r="H217" s="13">
        <v>2042.28</v>
      </c>
      <c r="I217" s="4"/>
      <c r="J217" s="5">
        <f t="shared" si="12"/>
        <v>2042.28</v>
      </c>
      <c r="K217" s="5">
        <f t="shared" si="13"/>
        <v>0</v>
      </c>
      <c r="L217">
        <f t="shared" si="14"/>
        <v>2</v>
      </c>
      <c r="M217" t="str">
        <f>VLOOKUP(L217,mês!A:B,2,0)</f>
        <v>Fevereiro</v>
      </c>
      <c r="N217" t="str">
        <f t="shared" si="15"/>
        <v xml:space="preserve">RORÇ </v>
      </c>
    </row>
    <row r="218" spans="1:14" ht="24.95" customHeight="1" x14ac:dyDescent="0.2">
      <c r="A218" s="2" t="s">
        <v>310</v>
      </c>
      <c r="B218" s="3">
        <v>43865</v>
      </c>
      <c r="C218" s="2">
        <v>13400</v>
      </c>
      <c r="D218" s="2" t="s">
        <v>391</v>
      </c>
      <c r="E218" s="2" t="s">
        <v>392</v>
      </c>
      <c r="F218" s="2" t="s">
        <v>393</v>
      </c>
      <c r="G218" s="2" t="s">
        <v>68</v>
      </c>
      <c r="H218" s="2">
        <v>318.76</v>
      </c>
      <c r="I218" s="4"/>
      <c r="J218" s="5">
        <f t="shared" si="12"/>
        <v>318.76</v>
      </c>
      <c r="K218" s="5">
        <f t="shared" si="13"/>
        <v>0</v>
      </c>
      <c r="L218">
        <f t="shared" si="14"/>
        <v>2</v>
      </c>
      <c r="M218" t="str">
        <f>VLOOKUP(L218,mês!A:B,2,0)</f>
        <v>Fevereiro</v>
      </c>
      <c r="N218" t="str">
        <f t="shared" si="15"/>
        <v xml:space="preserve">RORÇ </v>
      </c>
    </row>
    <row r="219" spans="1:14" ht="24.95" customHeight="1" x14ac:dyDescent="0.2">
      <c r="A219" s="2" t="s">
        <v>310</v>
      </c>
      <c r="B219" s="3">
        <v>43866</v>
      </c>
      <c r="C219" s="2">
        <v>13404</v>
      </c>
      <c r="D219" s="2" t="s">
        <v>65</v>
      </c>
      <c r="E219" s="2" t="s">
        <v>143</v>
      </c>
      <c r="F219" s="2" t="s">
        <v>394</v>
      </c>
      <c r="G219" s="2" t="s">
        <v>68</v>
      </c>
      <c r="H219" s="13">
        <v>1700</v>
      </c>
      <c r="I219" s="4"/>
      <c r="J219" s="5">
        <f t="shared" si="12"/>
        <v>1700</v>
      </c>
      <c r="K219" s="5">
        <f t="shared" si="13"/>
        <v>0</v>
      </c>
      <c r="L219">
        <f t="shared" si="14"/>
        <v>2</v>
      </c>
      <c r="M219" t="str">
        <f>VLOOKUP(L219,mês!A:B,2,0)</f>
        <v>Fevereiro</v>
      </c>
      <c r="N219" t="str">
        <f t="shared" si="15"/>
        <v xml:space="preserve">RORÇ </v>
      </c>
    </row>
    <row r="220" spans="1:14" ht="24.95" customHeight="1" x14ac:dyDescent="0.2">
      <c r="A220" s="2" t="s">
        <v>310</v>
      </c>
      <c r="B220" s="3">
        <v>43866</v>
      </c>
      <c r="C220" s="2">
        <v>13410</v>
      </c>
      <c r="D220" s="2" t="s">
        <v>270</v>
      </c>
      <c r="E220" s="2" t="s">
        <v>395</v>
      </c>
      <c r="F220" s="2" t="s">
        <v>396</v>
      </c>
      <c r="G220" s="2" t="s">
        <v>68</v>
      </c>
      <c r="H220" s="2">
        <v>71.5</v>
      </c>
      <c r="I220" s="4"/>
      <c r="J220" s="5">
        <f t="shared" si="12"/>
        <v>71.5</v>
      </c>
      <c r="K220" s="5">
        <f t="shared" si="13"/>
        <v>0</v>
      </c>
      <c r="L220">
        <f t="shared" si="14"/>
        <v>2</v>
      </c>
      <c r="M220" t="str">
        <f>VLOOKUP(L220,mês!A:B,2,0)</f>
        <v>Fevereiro</v>
      </c>
      <c r="N220" t="str">
        <f t="shared" si="15"/>
        <v xml:space="preserve">RORÇ </v>
      </c>
    </row>
    <row r="221" spans="1:14" ht="24.95" customHeight="1" x14ac:dyDescent="0.2">
      <c r="A221" s="2" t="s">
        <v>310</v>
      </c>
      <c r="B221" s="3">
        <v>43866</v>
      </c>
      <c r="C221" s="2">
        <v>13418</v>
      </c>
      <c r="D221" s="2" t="s">
        <v>145</v>
      </c>
      <c r="E221" s="2" t="s">
        <v>331</v>
      </c>
      <c r="F221" s="2" t="s">
        <v>397</v>
      </c>
      <c r="G221" s="2" t="s">
        <v>68</v>
      </c>
      <c r="H221" s="13">
        <v>11357.88</v>
      </c>
      <c r="I221" s="4"/>
      <c r="J221" s="5">
        <f t="shared" si="12"/>
        <v>11357.88</v>
      </c>
      <c r="K221" s="5">
        <f t="shared" si="13"/>
        <v>0</v>
      </c>
      <c r="L221">
        <f t="shared" si="14"/>
        <v>2</v>
      </c>
      <c r="M221" t="str">
        <f>VLOOKUP(L221,mês!A:B,2,0)</f>
        <v>Fevereiro</v>
      </c>
      <c r="N221" t="str">
        <f t="shared" si="15"/>
        <v xml:space="preserve">RORÇ </v>
      </c>
    </row>
    <row r="222" spans="1:14" ht="24.95" customHeight="1" x14ac:dyDescent="0.2">
      <c r="A222" s="2" t="s">
        <v>310</v>
      </c>
      <c r="B222" s="3">
        <v>43866</v>
      </c>
      <c r="C222" s="2">
        <v>13421</v>
      </c>
      <c r="D222" s="2" t="s">
        <v>65</v>
      </c>
      <c r="E222" s="2" t="s">
        <v>69</v>
      </c>
      <c r="F222" s="2" t="s">
        <v>398</v>
      </c>
      <c r="G222" s="2" t="s">
        <v>68</v>
      </c>
      <c r="H222" s="2">
        <v>193.29</v>
      </c>
      <c r="I222" s="4"/>
      <c r="J222" s="5">
        <f t="shared" si="12"/>
        <v>193.29</v>
      </c>
      <c r="K222" s="5">
        <f t="shared" si="13"/>
        <v>0</v>
      </c>
      <c r="L222">
        <f t="shared" si="14"/>
        <v>2</v>
      </c>
      <c r="M222" t="str">
        <f>VLOOKUP(L222,mês!A:B,2,0)</f>
        <v>Fevereiro</v>
      </c>
      <c r="N222" t="str">
        <f t="shared" si="15"/>
        <v xml:space="preserve">RORÇ </v>
      </c>
    </row>
    <row r="223" spans="1:14" ht="24.95" customHeight="1" x14ac:dyDescent="0.2">
      <c r="A223" s="2" t="s">
        <v>310</v>
      </c>
      <c r="B223" s="3">
        <v>43866</v>
      </c>
      <c r="C223" s="2">
        <v>13422</v>
      </c>
      <c r="D223" s="2" t="s">
        <v>65</v>
      </c>
      <c r="E223" s="2" t="s">
        <v>69</v>
      </c>
      <c r="F223" s="2" t="s">
        <v>399</v>
      </c>
      <c r="G223" s="2" t="s">
        <v>68</v>
      </c>
      <c r="H223" s="2">
        <v>418.5</v>
      </c>
      <c r="I223" s="4"/>
      <c r="J223" s="5">
        <f t="shared" si="12"/>
        <v>418.5</v>
      </c>
      <c r="K223" s="5">
        <f t="shared" si="13"/>
        <v>0</v>
      </c>
      <c r="L223">
        <f t="shared" si="14"/>
        <v>2</v>
      </c>
      <c r="M223" t="str">
        <f>VLOOKUP(L223,mês!A:B,2,0)</f>
        <v>Fevereiro</v>
      </c>
      <c r="N223" t="str">
        <f t="shared" si="15"/>
        <v xml:space="preserve">RORÇ </v>
      </c>
    </row>
    <row r="224" spans="1:14" ht="24.95" customHeight="1" x14ac:dyDescent="0.2">
      <c r="A224" s="2" t="s">
        <v>310</v>
      </c>
      <c r="B224" s="3">
        <v>43867</v>
      </c>
      <c r="C224" s="2">
        <v>13371</v>
      </c>
      <c r="D224" s="2" t="s">
        <v>360</v>
      </c>
      <c r="E224" s="2" t="s">
        <v>179</v>
      </c>
      <c r="F224" s="2" t="s">
        <v>400</v>
      </c>
      <c r="G224" s="2" t="s">
        <v>68</v>
      </c>
      <c r="H224" s="2">
        <v>28.07</v>
      </c>
      <c r="I224" s="4"/>
      <c r="J224" s="5">
        <f t="shared" si="12"/>
        <v>28.07</v>
      </c>
      <c r="K224" s="5">
        <f t="shared" si="13"/>
        <v>0</v>
      </c>
      <c r="L224">
        <f t="shared" si="14"/>
        <v>2</v>
      </c>
      <c r="M224" t="str">
        <f>VLOOKUP(L224,mês!A:B,2,0)</f>
        <v>Fevereiro</v>
      </c>
      <c r="N224" t="str">
        <f t="shared" si="15"/>
        <v xml:space="preserve">RORÇ </v>
      </c>
    </row>
    <row r="225" spans="1:14" ht="24.95" customHeight="1" x14ac:dyDescent="0.2">
      <c r="A225" s="2" t="s">
        <v>310</v>
      </c>
      <c r="B225" s="3">
        <v>43867</v>
      </c>
      <c r="C225" s="2">
        <v>13425</v>
      </c>
      <c r="D225" s="2" t="s">
        <v>65</v>
      </c>
      <c r="E225" s="2" t="s">
        <v>401</v>
      </c>
      <c r="F225" s="2" t="s">
        <v>402</v>
      </c>
      <c r="G225" s="2" t="s">
        <v>68</v>
      </c>
      <c r="H225" s="13">
        <v>1875.3</v>
      </c>
      <c r="I225" s="4"/>
      <c r="J225" s="5">
        <f t="shared" si="12"/>
        <v>1875.3</v>
      </c>
      <c r="K225" s="5">
        <f t="shared" si="13"/>
        <v>0</v>
      </c>
      <c r="L225">
        <f t="shared" si="14"/>
        <v>2</v>
      </c>
      <c r="M225" t="str">
        <f>VLOOKUP(L225,mês!A:B,2,0)</f>
        <v>Fevereiro</v>
      </c>
      <c r="N225" t="str">
        <f t="shared" si="15"/>
        <v xml:space="preserve">RORÇ </v>
      </c>
    </row>
    <row r="226" spans="1:14" ht="24.95" customHeight="1" x14ac:dyDescent="0.2">
      <c r="A226" s="2" t="s">
        <v>310</v>
      </c>
      <c r="B226" s="3">
        <v>43867</v>
      </c>
      <c r="C226" s="2">
        <v>13427</v>
      </c>
      <c r="D226" s="2" t="s">
        <v>65</v>
      </c>
      <c r="E226" s="2" t="s">
        <v>331</v>
      </c>
      <c r="F226" s="2" t="s">
        <v>403</v>
      </c>
      <c r="G226" s="2" t="s">
        <v>68</v>
      </c>
      <c r="H226" s="13">
        <v>11285.88</v>
      </c>
      <c r="I226" s="4"/>
      <c r="J226" s="5">
        <f t="shared" si="12"/>
        <v>11285.88</v>
      </c>
      <c r="K226" s="5">
        <f t="shared" si="13"/>
        <v>0</v>
      </c>
      <c r="L226">
        <f t="shared" si="14"/>
        <v>2</v>
      </c>
      <c r="M226" t="str">
        <f>VLOOKUP(L226,mês!A:B,2,0)</f>
        <v>Fevereiro</v>
      </c>
      <c r="N226" t="str">
        <f t="shared" si="15"/>
        <v xml:space="preserve">RORÇ </v>
      </c>
    </row>
    <row r="227" spans="1:14" ht="24.95" customHeight="1" x14ac:dyDescent="0.2">
      <c r="A227" s="2" t="s">
        <v>310</v>
      </c>
      <c r="B227" s="3">
        <v>43867</v>
      </c>
      <c r="C227" s="2">
        <v>13428</v>
      </c>
      <c r="D227" s="2" t="s">
        <v>404</v>
      </c>
      <c r="E227" s="2" t="s">
        <v>405</v>
      </c>
      <c r="F227" s="2" t="s">
        <v>406</v>
      </c>
      <c r="G227" s="2" t="s">
        <v>68</v>
      </c>
      <c r="H227" s="2">
        <v>176</v>
      </c>
      <c r="I227" s="4"/>
      <c r="J227" s="5">
        <f t="shared" si="12"/>
        <v>176</v>
      </c>
      <c r="K227" s="5">
        <f t="shared" si="13"/>
        <v>0</v>
      </c>
      <c r="L227">
        <f t="shared" si="14"/>
        <v>2</v>
      </c>
      <c r="M227" t="str">
        <f>VLOOKUP(L227,mês!A:B,2,0)</f>
        <v>Fevereiro</v>
      </c>
      <c r="N227" t="str">
        <f t="shared" si="15"/>
        <v xml:space="preserve">RORÇ </v>
      </c>
    </row>
    <row r="228" spans="1:14" ht="24.95" customHeight="1" x14ac:dyDescent="0.2">
      <c r="A228" s="2" t="s">
        <v>310</v>
      </c>
      <c r="B228" s="3">
        <v>43868</v>
      </c>
      <c r="C228" s="2">
        <v>13408</v>
      </c>
      <c r="D228" s="2" t="s">
        <v>360</v>
      </c>
      <c r="E228" s="2" t="s">
        <v>179</v>
      </c>
      <c r="F228" s="2" t="s">
        <v>407</v>
      </c>
      <c r="G228" s="2" t="s">
        <v>68</v>
      </c>
      <c r="H228" s="2">
        <v>9.2899999999999991</v>
      </c>
      <c r="I228" s="4"/>
      <c r="J228" s="5">
        <f t="shared" si="12"/>
        <v>9.2899999999999991</v>
      </c>
      <c r="K228" s="5">
        <f t="shared" si="13"/>
        <v>0</v>
      </c>
      <c r="L228">
        <f t="shared" si="14"/>
        <v>2</v>
      </c>
      <c r="M228" t="str">
        <f>VLOOKUP(L228,mês!A:B,2,0)</f>
        <v>Fevereiro</v>
      </c>
      <c r="N228" t="str">
        <f t="shared" si="15"/>
        <v xml:space="preserve">RORÇ </v>
      </c>
    </row>
    <row r="229" spans="1:14" ht="24.95" customHeight="1" x14ac:dyDescent="0.2">
      <c r="A229" s="2" t="s">
        <v>310</v>
      </c>
      <c r="B229" s="3">
        <v>43868</v>
      </c>
      <c r="C229" s="2">
        <v>13423</v>
      </c>
      <c r="D229" s="2" t="s">
        <v>371</v>
      </c>
      <c r="E229" s="2" t="s">
        <v>179</v>
      </c>
      <c r="F229" s="2" t="s">
        <v>408</v>
      </c>
      <c r="G229" s="2" t="s">
        <v>68</v>
      </c>
      <c r="H229" s="2">
        <v>34.450000000000003</v>
      </c>
      <c r="I229" s="4"/>
      <c r="J229" s="5">
        <f t="shared" si="12"/>
        <v>34.450000000000003</v>
      </c>
      <c r="K229" s="5">
        <f t="shared" si="13"/>
        <v>0</v>
      </c>
      <c r="L229">
        <f t="shared" si="14"/>
        <v>2</v>
      </c>
      <c r="M229" t="str">
        <f>VLOOKUP(L229,mês!A:B,2,0)</f>
        <v>Fevereiro</v>
      </c>
      <c r="N229" t="str">
        <f t="shared" si="15"/>
        <v xml:space="preserve">RORÇ </v>
      </c>
    </row>
    <row r="230" spans="1:14" ht="24.95" customHeight="1" x14ac:dyDescent="0.2">
      <c r="A230" s="2" t="s">
        <v>310</v>
      </c>
      <c r="B230" s="3">
        <v>43868</v>
      </c>
      <c r="C230" s="2">
        <v>13424</v>
      </c>
      <c r="D230" s="2" t="s">
        <v>341</v>
      </c>
      <c r="E230" s="2" t="s">
        <v>179</v>
      </c>
      <c r="F230" s="2" t="s">
        <v>409</v>
      </c>
      <c r="G230" s="2" t="s">
        <v>68</v>
      </c>
      <c r="H230" s="2">
        <v>19.7</v>
      </c>
      <c r="I230" s="4"/>
      <c r="J230" s="5">
        <f t="shared" si="12"/>
        <v>19.7</v>
      </c>
      <c r="K230" s="5">
        <f t="shared" si="13"/>
        <v>0</v>
      </c>
      <c r="L230">
        <f t="shared" si="14"/>
        <v>2</v>
      </c>
      <c r="M230" t="str">
        <f>VLOOKUP(L230,mês!A:B,2,0)</f>
        <v>Fevereiro</v>
      </c>
      <c r="N230" t="str">
        <f t="shared" si="15"/>
        <v xml:space="preserve">RORÇ </v>
      </c>
    </row>
    <row r="231" spans="1:14" ht="24.95" customHeight="1" x14ac:dyDescent="0.2">
      <c r="A231" s="2" t="s">
        <v>310</v>
      </c>
      <c r="B231" s="3">
        <v>43868</v>
      </c>
      <c r="C231" s="2">
        <v>13433</v>
      </c>
      <c r="D231" s="2" t="s">
        <v>410</v>
      </c>
      <c r="E231" s="2" t="s">
        <v>411</v>
      </c>
      <c r="F231" s="2" t="s">
        <v>412</v>
      </c>
      <c r="G231" s="2" t="s">
        <v>68</v>
      </c>
      <c r="H231" s="13">
        <v>26443.93</v>
      </c>
      <c r="I231" s="4"/>
      <c r="J231" s="5">
        <f t="shared" si="12"/>
        <v>26443.93</v>
      </c>
      <c r="K231" s="5">
        <f t="shared" si="13"/>
        <v>0</v>
      </c>
      <c r="L231">
        <f t="shared" si="14"/>
        <v>2</v>
      </c>
      <c r="M231" t="str">
        <f>VLOOKUP(L231,mês!A:B,2,0)</f>
        <v>Fevereiro</v>
      </c>
      <c r="N231" t="str">
        <f t="shared" si="15"/>
        <v xml:space="preserve">RORÇ </v>
      </c>
    </row>
    <row r="232" spans="1:14" ht="24.95" customHeight="1" x14ac:dyDescent="0.2">
      <c r="A232" s="2" t="s">
        <v>310</v>
      </c>
      <c r="B232" s="3">
        <v>43871</v>
      </c>
      <c r="C232" s="2">
        <v>13434</v>
      </c>
      <c r="D232" s="2" t="s">
        <v>65</v>
      </c>
      <c r="E232" s="2" t="s">
        <v>307</v>
      </c>
      <c r="F232" s="2" t="s">
        <v>413</v>
      </c>
      <c r="G232" s="2" t="s">
        <v>68</v>
      </c>
      <c r="H232" s="13">
        <v>496026.77</v>
      </c>
      <c r="I232" s="4"/>
      <c r="J232" s="5">
        <f t="shared" si="12"/>
        <v>496026.77</v>
      </c>
      <c r="K232" s="5">
        <f t="shared" si="13"/>
        <v>0</v>
      </c>
      <c r="L232">
        <f t="shared" si="14"/>
        <v>2</v>
      </c>
      <c r="M232" t="str">
        <f>VLOOKUP(L232,mês!A:B,2,0)</f>
        <v>Fevereiro</v>
      </c>
      <c r="N232" t="str">
        <f t="shared" si="15"/>
        <v xml:space="preserve">RORÇ </v>
      </c>
    </row>
    <row r="233" spans="1:14" ht="24.95" customHeight="1" x14ac:dyDescent="0.2">
      <c r="A233" s="2" t="s">
        <v>310</v>
      </c>
      <c r="B233" s="3">
        <v>43872</v>
      </c>
      <c r="C233" s="2">
        <v>13437</v>
      </c>
      <c r="D233" s="2" t="s">
        <v>65</v>
      </c>
      <c r="E233" s="2" t="s">
        <v>331</v>
      </c>
      <c r="F233" s="2" t="s">
        <v>414</v>
      </c>
      <c r="G233" s="2" t="s">
        <v>68</v>
      </c>
      <c r="H233" s="13">
        <v>11285.88</v>
      </c>
      <c r="I233" s="4"/>
      <c r="J233" s="5">
        <f t="shared" si="12"/>
        <v>11285.88</v>
      </c>
      <c r="K233" s="5">
        <f t="shared" si="13"/>
        <v>0</v>
      </c>
      <c r="L233">
        <f t="shared" si="14"/>
        <v>2</v>
      </c>
      <c r="M233" t="str">
        <f>VLOOKUP(L233,mês!A:B,2,0)</f>
        <v>Fevereiro</v>
      </c>
      <c r="N233" t="str">
        <f t="shared" si="15"/>
        <v xml:space="preserve">RORÇ </v>
      </c>
    </row>
    <row r="234" spans="1:14" ht="24.95" customHeight="1" x14ac:dyDescent="0.2">
      <c r="A234" s="2" t="s">
        <v>310</v>
      </c>
      <c r="B234" s="3">
        <v>43872</v>
      </c>
      <c r="C234" s="2">
        <v>13438</v>
      </c>
      <c r="D234" s="2" t="s">
        <v>65</v>
      </c>
      <c r="E234" s="2" t="s">
        <v>415</v>
      </c>
      <c r="F234" s="2" t="s">
        <v>416</v>
      </c>
      <c r="G234" s="2" t="s">
        <v>68</v>
      </c>
      <c r="H234" s="13">
        <v>5980</v>
      </c>
      <c r="I234" s="4"/>
      <c r="J234" s="5">
        <f t="shared" si="12"/>
        <v>5980</v>
      </c>
      <c r="K234" s="5">
        <f t="shared" si="13"/>
        <v>0</v>
      </c>
      <c r="L234">
        <f t="shared" si="14"/>
        <v>2</v>
      </c>
      <c r="M234" t="str">
        <f>VLOOKUP(L234,mês!A:B,2,0)</f>
        <v>Fevereiro</v>
      </c>
      <c r="N234" t="str">
        <f t="shared" si="15"/>
        <v xml:space="preserve">RORÇ </v>
      </c>
    </row>
    <row r="235" spans="1:14" ht="24.95" customHeight="1" x14ac:dyDescent="0.2">
      <c r="A235" s="2" t="s">
        <v>310</v>
      </c>
      <c r="B235" s="3">
        <v>43872</v>
      </c>
      <c r="C235" s="2">
        <v>13439</v>
      </c>
      <c r="D235" s="2" t="s">
        <v>65</v>
      </c>
      <c r="E235" s="2" t="s">
        <v>417</v>
      </c>
      <c r="F235" s="2" t="s">
        <v>418</v>
      </c>
      <c r="G235" s="2" t="s">
        <v>68</v>
      </c>
      <c r="H235" s="13">
        <v>2265</v>
      </c>
      <c r="I235" s="4"/>
      <c r="J235" s="5">
        <f t="shared" si="12"/>
        <v>2265</v>
      </c>
      <c r="K235" s="5">
        <f t="shared" si="13"/>
        <v>0</v>
      </c>
      <c r="L235">
        <f t="shared" si="14"/>
        <v>2</v>
      </c>
      <c r="M235" t="str">
        <f>VLOOKUP(L235,mês!A:B,2,0)</f>
        <v>Fevereiro</v>
      </c>
      <c r="N235" t="str">
        <f t="shared" si="15"/>
        <v xml:space="preserve">RORÇ </v>
      </c>
    </row>
    <row r="236" spans="1:14" ht="24.95" customHeight="1" x14ac:dyDescent="0.2">
      <c r="A236" s="2" t="s">
        <v>310</v>
      </c>
      <c r="B236" s="3">
        <v>43873</v>
      </c>
      <c r="C236" s="2">
        <v>13443</v>
      </c>
      <c r="D236" s="2" t="s">
        <v>419</v>
      </c>
      <c r="E236" s="2" t="s">
        <v>345</v>
      </c>
      <c r="F236" s="2" t="s">
        <v>420</v>
      </c>
      <c r="G236" s="2" t="s">
        <v>68</v>
      </c>
      <c r="H236" s="2">
        <v>29.47</v>
      </c>
      <c r="I236" s="4"/>
      <c r="J236" s="5">
        <f t="shared" si="12"/>
        <v>29.47</v>
      </c>
      <c r="K236" s="5">
        <f t="shared" si="13"/>
        <v>0</v>
      </c>
      <c r="L236">
        <f t="shared" si="14"/>
        <v>2</v>
      </c>
      <c r="M236" t="str">
        <f>VLOOKUP(L236,mês!A:B,2,0)</f>
        <v>Fevereiro</v>
      </c>
      <c r="N236" t="str">
        <f t="shared" si="15"/>
        <v xml:space="preserve">RORÇ </v>
      </c>
    </row>
    <row r="237" spans="1:14" ht="24.95" customHeight="1" x14ac:dyDescent="0.2">
      <c r="A237" s="2" t="s">
        <v>310</v>
      </c>
      <c r="B237" s="3">
        <v>43873</v>
      </c>
      <c r="C237" s="2">
        <v>13444</v>
      </c>
      <c r="D237" s="2" t="s">
        <v>270</v>
      </c>
      <c r="E237" s="2" t="s">
        <v>421</v>
      </c>
      <c r="F237" s="2" t="s">
        <v>422</v>
      </c>
      <c r="G237" s="2" t="s">
        <v>68</v>
      </c>
      <c r="H237" s="2">
        <v>600</v>
      </c>
      <c r="I237" s="4"/>
      <c r="J237" s="5">
        <f t="shared" si="12"/>
        <v>600</v>
      </c>
      <c r="K237" s="5">
        <f t="shared" si="13"/>
        <v>0</v>
      </c>
      <c r="L237">
        <f t="shared" si="14"/>
        <v>2</v>
      </c>
      <c r="M237" t="str">
        <f>VLOOKUP(L237,mês!A:B,2,0)</f>
        <v>Fevereiro</v>
      </c>
      <c r="N237" t="str">
        <f t="shared" si="15"/>
        <v xml:space="preserve">RORÇ </v>
      </c>
    </row>
    <row r="238" spans="1:14" ht="24.95" customHeight="1" x14ac:dyDescent="0.2">
      <c r="A238" s="2" t="s">
        <v>310</v>
      </c>
      <c r="B238" s="3">
        <v>43873</v>
      </c>
      <c r="C238" s="2">
        <v>13442</v>
      </c>
      <c r="D238" s="2" t="s">
        <v>65</v>
      </c>
      <c r="E238" s="2" t="s">
        <v>423</v>
      </c>
      <c r="F238" s="2" t="s">
        <v>424</v>
      </c>
      <c r="G238" s="2" t="s">
        <v>68</v>
      </c>
      <c r="H238" s="2">
        <v>209.84</v>
      </c>
      <c r="I238" s="4"/>
      <c r="J238" s="5">
        <f t="shared" si="12"/>
        <v>209.84</v>
      </c>
      <c r="K238" s="5">
        <f t="shared" si="13"/>
        <v>0</v>
      </c>
      <c r="L238">
        <f t="shared" si="14"/>
        <v>2</v>
      </c>
      <c r="M238" t="str">
        <f>VLOOKUP(L238,mês!A:B,2,0)</f>
        <v>Fevereiro</v>
      </c>
      <c r="N238" t="str">
        <f t="shared" si="15"/>
        <v xml:space="preserve">RORÇ </v>
      </c>
    </row>
    <row r="239" spans="1:14" ht="24.95" customHeight="1" x14ac:dyDescent="0.2">
      <c r="A239" s="2" t="s">
        <v>310</v>
      </c>
      <c r="B239" s="3">
        <v>43874</v>
      </c>
      <c r="C239" s="2">
        <v>13456</v>
      </c>
      <c r="D239" s="2" t="s">
        <v>333</v>
      </c>
      <c r="E239" s="2" t="s">
        <v>182</v>
      </c>
      <c r="F239" s="2" t="s">
        <v>183</v>
      </c>
      <c r="G239" s="2" t="s">
        <v>68</v>
      </c>
      <c r="H239" s="2">
        <v>44.26</v>
      </c>
      <c r="I239" s="4"/>
      <c r="J239" s="5">
        <f t="shared" si="12"/>
        <v>44.26</v>
      </c>
      <c r="K239" s="5">
        <f t="shared" si="13"/>
        <v>0</v>
      </c>
      <c r="L239">
        <f t="shared" si="14"/>
        <v>2</v>
      </c>
      <c r="M239" t="str">
        <f>VLOOKUP(L239,mês!A:B,2,0)</f>
        <v>Fevereiro</v>
      </c>
      <c r="N239" t="str">
        <f t="shared" si="15"/>
        <v xml:space="preserve">RORÇ </v>
      </c>
    </row>
    <row r="240" spans="1:14" ht="24.95" customHeight="1" x14ac:dyDescent="0.2">
      <c r="A240" s="2" t="s">
        <v>310</v>
      </c>
      <c r="B240" s="3">
        <v>43874</v>
      </c>
      <c r="C240" s="2">
        <v>13459</v>
      </c>
      <c r="D240" s="2" t="s">
        <v>333</v>
      </c>
      <c r="E240" s="2" t="s">
        <v>182</v>
      </c>
      <c r="F240" s="2" t="s">
        <v>183</v>
      </c>
      <c r="G240" s="2" t="s">
        <v>68</v>
      </c>
      <c r="H240" s="2">
        <v>55.31</v>
      </c>
      <c r="I240" s="4"/>
      <c r="J240" s="5">
        <f t="shared" si="12"/>
        <v>55.31</v>
      </c>
      <c r="K240" s="5">
        <f t="shared" si="13"/>
        <v>0</v>
      </c>
      <c r="L240">
        <f t="shared" si="14"/>
        <v>2</v>
      </c>
      <c r="M240" t="str">
        <f>VLOOKUP(L240,mês!A:B,2,0)</f>
        <v>Fevereiro</v>
      </c>
      <c r="N240" t="str">
        <f t="shared" si="15"/>
        <v xml:space="preserve">RORÇ </v>
      </c>
    </row>
    <row r="241" spans="1:14" ht="24.95" customHeight="1" x14ac:dyDescent="0.2">
      <c r="A241" s="2" t="s">
        <v>310</v>
      </c>
      <c r="B241" s="3">
        <v>43874</v>
      </c>
      <c r="C241" s="2">
        <v>13488</v>
      </c>
      <c r="D241" s="2" t="s">
        <v>89</v>
      </c>
      <c r="E241" s="2" t="s">
        <v>425</v>
      </c>
      <c r="F241" s="2" t="s">
        <v>426</v>
      </c>
      <c r="G241" s="2" t="s">
        <v>68</v>
      </c>
      <c r="H241" s="13">
        <v>5274</v>
      </c>
      <c r="I241" s="4"/>
      <c r="J241" s="5">
        <f t="shared" si="12"/>
        <v>5274</v>
      </c>
      <c r="K241" s="5">
        <f t="shared" si="13"/>
        <v>0</v>
      </c>
      <c r="L241">
        <f t="shared" si="14"/>
        <v>2</v>
      </c>
      <c r="M241" t="str">
        <f>VLOOKUP(L241,mês!A:B,2,0)</f>
        <v>Fevereiro</v>
      </c>
      <c r="N241" t="str">
        <f t="shared" si="15"/>
        <v xml:space="preserve">RORÇ </v>
      </c>
    </row>
    <row r="242" spans="1:14" ht="24.95" customHeight="1" x14ac:dyDescent="0.2">
      <c r="A242" s="2" t="s">
        <v>310</v>
      </c>
      <c r="B242" s="3">
        <v>43874</v>
      </c>
      <c r="C242" s="2">
        <v>13446</v>
      </c>
      <c r="D242" s="2" t="s">
        <v>92</v>
      </c>
      <c r="E242" s="2" t="s">
        <v>182</v>
      </c>
      <c r="F242" s="2" t="s">
        <v>183</v>
      </c>
      <c r="G242" s="2" t="s">
        <v>68</v>
      </c>
      <c r="H242" s="13">
        <v>1309.4100000000001</v>
      </c>
      <c r="I242" s="4"/>
      <c r="J242" s="5">
        <f t="shared" si="12"/>
        <v>1309.4100000000001</v>
      </c>
      <c r="K242" s="5">
        <f t="shared" si="13"/>
        <v>0</v>
      </c>
      <c r="L242">
        <f t="shared" si="14"/>
        <v>2</v>
      </c>
      <c r="M242" t="str">
        <f>VLOOKUP(L242,mês!A:B,2,0)</f>
        <v>Fevereiro</v>
      </c>
      <c r="N242" t="str">
        <f t="shared" si="15"/>
        <v xml:space="preserve">RORÇ </v>
      </c>
    </row>
    <row r="243" spans="1:14" ht="24.95" customHeight="1" x14ac:dyDescent="0.2">
      <c r="A243" s="2" t="s">
        <v>310</v>
      </c>
      <c r="B243" s="3">
        <v>43874</v>
      </c>
      <c r="C243" s="2">
        <v>13447</v>
      </c>
      <c r="D243" s="2" t="s">
        <v>92</v>
      </c>
      <c r="E243" s="2" t="s">
        <v>182</v>
      </c>
      <c r="F243" s="2" t="s">
        <v>183</v>
      </c>
      <c r="G243" s="2" t="s">
        <v>68</v>
      </c>
      <c r="H243" s="2">
        <v>742.41</v>
      </c>
      <c r="I243" s="4"/>
      <c r="J243" s="5">
        <f t="shared" si="12"/>
        <v>742.41</v>
      </c>
      <c r="K243" s="5">
        <f t="shared" si="13"/>
        <v>0</v>
      </c>
      <c r="L243">
        <f t="shared" si="14"/>
        <v>2</v>
      </c>
      <c r="M243" t="str">
        <f>VLOOKUP(L243,mês!A:B,2,0)</f>
        <v>Fevereiro</v>
      </c>
      <c r="N243" t="str">
        <f t="shared" si="15"/>
        <v xml:space="preserve">RORÇ </v>
      </c>
    </row>
    <row r="244" spans="1:14" ht="24.95" customHeight="1" x14ac:dyDescent="0.2">
      <c r="A244" s="2" t="s">
        <v>310</v>
      </c>
      <c r="B244" s="3">
        <v>43874</v>
      </c>
      <c r="C244" s="2">
        <v>13449</v>
      </c>
      <c r="D244" s="2" t="s">
        <v>92</v>
      </c>
      <c r="E244" s="2" t="s">
        <v>182</v>
      </c>
      <c r="F244" s="2" t="s">
        <v>183</v>
      </c>
      <c r="G244" s="2" t="s">
        <v>68</v>
      </c>
      <c r="H244" s="13">
        <v>1643.99</v>
      </c>
      <c r="I244" s="4"/>
      <c r="J244" s="5">
        <f t="shared" si="12"/>
        <v>1643.99</v>
      </c>
      <c r="K244" s="5">
        <f t="shared" si="13"/>
        <v>0</v>
      </c>
      <c r="L244">
        <f t="shared" si="14"/>
        <v>2</v>
      </c>
      <c r="M244" t="str">
        <f>VLOOKUP(L244,mês!A:B,2,0)</f>
        <v>Fevereiro</v>
      </c>
      <c r="N244" t="str">
        <f t="shared" si="15"/>
        <v xml:space="preserve">RORÇ </v>
      </c>
    </row>
    <row r="245" spans="1:14" ht="24.95" customHeight="1" x14ac:dyDescent="0.2">
      <c r="A245" s="2" t="s">
        <v>310</v>
      </c>
      <c r="B245" s="3">
        <v>43874</v>
      </c>
      <c r="C245" s="2">
        <v>13450</v>
      </c>
      <c r="D245" s="2" t="s">
        <v>92</v>
      </c>
      <c r="E245" s="2" t="s">
        <v>182</v>
      </c>
      <c r="F245" s="2" t="s">
        <v>183</v>
      </c>
      <c r="G245" s="2" t="s">
        <v>68</v>
      </c>
      <c r="H245" s="2">
        <v>62.2</v>
      </c>
      <c r="I245" s="4"/>
      <c r="J245" s="5">
        <f t="shared" si="12"/>
        <v>62.2</v>
      </c>
      <c r="K245" s="5">
        <f t="shared" si="13"/>
        <v>0</v>
      </c>
      <c r="L245">
        <f t="shared" si="14"/>
        <v>2</v>
      </c>
      <c r="M245" t="str">
        <f>VLOOKUP(L245,mês!A:B,2,0)</f>
        <v>Fevereiro</v>
      </c>
      <c r="N245" t="str">
        <f t="shared" si="15"/>
        <v xml:space="preserve">RORÇ </v>
      </c>
    </row>
    <row r="246" spans="1:14" ht="24.95" customHeight="1" x14ac:dyDescent="0.2">
      <c r="A246" s="2" t="s">
        <v>310</v>
      </c>
      <c r="B246" s="3">
        <v>43874</v>
      </c>
      <c r="C246" s="2">
        <v>13451</v>
      </c>
      <c r="D246" s="2" t="s">
        <v>89</v>
      </c>
      <c r="E246" s="2" t="s">
        <v>182</v>
      </c>
      <c r="F246" s="2" t="s">
        <v>183</v>
      </c>
      <c r="G246" s="2" t="s">
        <v>68</v>
      </c>
      <c r="H246" s="2">
        <v>261.14999999999998</v>
      </c>
      <c r="I246" s="4"/>
      <c r="J246" s="5">
        <f t="shared" si="12"/>
        <v>261.14999999999998</v>
      </c>
      <c r="K246" s="5">
        <f t="shared" si="13"/>
        <v>0</v>
      </c>
      <c r="L246">
        <f t="shared" si="14"/>
        <v>2</v>
      </c>
      <c r="M246" t="str">
        <f>VLOOKUP(L246,mês!A:B,2,0)</f>
        <v>Fevereiro</v>
      </c>
      <c r="N246" t="str">
        <f t="shared" si="15"/>
        <v xml:space="preserve">RORÇ </v>
      </c>
    </row>
    <row r="247" spans="1:14" ht="24.95" customHeight="1" x14ac:dyDescent="0.2">
      <c r="A247" s="2" t="s">
        <v>310</v>
      </c>
      <c r="B247" s="3">
        <v>43874</v>
      </c>
      <c r="C247" s="2">
        <v>13452</v>
      </c>
      <c r="D247" s="2" t="s">
        <v>92</v>
      </c>
      <c r="E247" s="2" t="s">
        <v>182</v>
      </c>
      <c r="F247" s="2" t="s">
        <v>183</v>
      </c>
      <c r="G247" s="2" t="s">
        <v>68</v>
      </c>
      <c r="H247" s="2">
        <v>93.34</v>
      </c>
      <c r="I247" s="4"/>
      <c r="J247" s="5">
        <f t="shared" si="12"/>
        <v>93.34</v>
      </c>
      <c r="K247" s="5">
        <f t="shared" si="13"/>
        <v>0</v>
      </c>
      <c r="L247">
        <f t="shared" si="14"/>
        <v>2</v>
      </c>
      <c r="M247" t="str">
        <f>VLOOKUP(L247,mês!A:B,2,0)</f>
        <v>Fevereiro</v>
      </c>
      <c r="N247" t="str">
        <f t="shared" si="15"/>
        <v xml:space="preserve">RORÇ </v>
      </c>
    </row>
    <row r="248" spans="1:14" ht="24.95" customHeight="1" x14ac:dyDescent="0.2">
      <c r="A248" s="2" t="s">
        <v>310</v>
      </c>
      <c r="B248" s="3">
        <v>43874</v>
      </c>
      <c r="C248" s="2">
        <v>13453</v>
      </c>
      <c r="D248" s="2" t="s">
        <v>427</v>
      </c>
      <c r="E248" s="2" t="s">
        <v>182</v>
      </c>
      <c r="F248" s="2" t="s">
        <v>183</v>
      </c>
      <c r="G248" s="2" t="s">
        <v>68</v>
      </c>
      <c r="H248" s="2">
        <v>127.56</v>
      </c>
      <c r="I248" s="4"/>
      <c r="J248" s="5">
        <f t="shared" si="12"/>
        <v>127.56</v>
      </c>
      <c r="K248" s="5">
        <f t="shared" si="13"/>
        <v>0</v>
      </c>
      <c r="L248">
        <f t="shared" si="14"/>
        <v>2</v>
      </c>
      <c r="M248" t="str">
        <f>VLOOKUP(L248,mês!A:B,2,0)</f>
        <v>Fevereiro</v>
      </c>
      <c r="N248" t="str">
        <f t="shared" si="15"/>
        <v xml:space="preserve">RORÇ </v>
      </c>
    </row>
    <row r="249" spans="1:14" ht="24.95" customHeight="1" x14ac:dyDescent="0.2">
      <c r="A249" s="2" t="s">
        <v>310</v>
      </c>
      <c r="B249" s="3">
        <v>43874</v>
      </c>
      <c r="C249" s="2">
        <v>13454</v>
      </c>
      <c r="D249" s="2" t="s">
        <v>92</v>
      </c>
      <c r="E249" s="2" t="s">
        <v>182</v>
      </c>
      <c r="F249" s="2" t="s">
        <v>183</v>
      </c>
      <c r="G249" s="2" t="s">
        <v>68</v>
      </c>
      <c r="H249" s="13">
        <v>1355.42</v>
      </c>
      <c r="I249" s="4"/>
      <c r="J249" s="5">
        <f t="shared" si="12"/>
        <v>1355.42</v>
      </c>
      <c r="K249" s="5">
        <f t="shared" si="13"/>
        <v>0</v>
      </c>
      <c r="L249">
        <f t="shared" si="14"/>
        <v>2</v>
      </c>
      <c r="M249" t="str">
        <f>VLOOKUP(L249,mês!A:B,2,0)</f>
        <v>Fevereiro</v>
      </c>
      <c r="N249" t="str">
        <f t="shared" si="15"/>
        <v xml:space="preserve">RORÇ </v>
      </c>
    </row>
    <row r="250" spans="1:14" ht="24.95" customHeight="1" x14ac:dyDescent="0.2">
      <c r="A250" s="2" t="s">
        <v>310</v>
      </c>
      <c r="B250" s="3">
        <v>43874</v>
      </c>
      <c r="C250" s="2">
        <v>13455</v>
      </c>
      <c r="D250" s="2" t="s">
        <v>428</v>
      </c>
      <c r="E250" s="2" t="s">
        <v>182</v>
      </c>
      <c r="F250" s="2" t="s">
        <v>183</v>
      </c>
      <c r="G250" s="2" t="s">
        <v>68</v>
      </c>
      <c r="H250" s="2">
        <v>456.29</v>
      </c>
      <c r="I250" s="4"/>
      <c r="J250" s="5">
        <f t="shared" si="12"/>
        <v>456.29</v>
      </c>
      <c r="K250" s="5">
        <f t="shared" si="13"/>
        <v>0</v>
      </c>
      <c r="L250">
        <f t="shared" si="14"/>
        <v>2</v>
      </c>
      <c r="M250" t="str">
        <f>VLOOKUP(L250,mês!A:B,2,0)</f>
        <v>Fevereiro</v>
      </c>
      <c r="N250" t="str">
        <f t="shared" si="15"/>
        <v xml:space="preserve">RORÇ </v>
      </c>
    </row>
    <row r="251" spans="1:14" ht="24.95" customHeight="1" x14ac:dyDescent="0.2">
      <c r="A251" s="2" t="s">
        <v>310</v>
      </c>
      <c r="B251" s="3">
        <v>43874</v>
      </c>
      <c r="C251" s="2">
        <v>13457</v>
      </c>
      <c r="D251" s="2" t="s">
        <v>428</v>
      </c>
      <c r="E251" s="2" t="s">
        <v>182</v>
      </c>
      <c r="F251" s="2" t="s">
        <v>183</v>
      </c>
      <c r="G251" s="2" t="s">
        <v>68</v>
      </c>
      <c r="H251" s="2">
        <v>485.13</v>
      </c>
      <c r="I251" s="4"/>
      <c r="J251" s="5">
        <f t="shared" si="12"/>
        <v>485.13</v>
      </c>
      <c r="K251" s="5">
        <f t="shared" si="13"/>
        <v>0</v>
      </c>
      <c r="L251">
        <f t="shared" si="14"/>
        <v>2</v>
      </c>
      <c r="M251" t="str">
        <f>VLOOKUP(L251,mês!A:B,2,0)</f>
        <v>Fevereiro</v>
      </c>
      <c r="N251" t="str">
        <f t="shared" si="15"/>
        <v xml:space="preserve">RORÇ </v>
      </c>
    </row>
    <row r="252" spans="1:14" ht="24.95" customHeight="1" x14ac:dyDescent="0.2">
      <c r="A252" s="2" t="s">
        <v>310</v>
      </c>
      <c r="B252" s="3">
        <v>43874</v>
      </c>
      <c r="C252" s="2">
        <v>13458</v>
      </c>
      <c r="D252" s="2" t="s">
        <v>145</v>
      </c>
      <c r="E252" s="2" t="s">
        <v>182</v>
      </c>
      <c r="F252" s="2" t="s">
        <v>183</v>
      </c>
      <c r="G252" s="2" t="s">
        <v>68</v>
      </c>
      <c r="H252" s="2">
        <v>30.99</v>
      </c>
      <c r="I252" s="4"/>
      <c r="J252" s="5">
        <f t="shared" si="12"/>
        <v>30.99</v>
      </c>
      <c r="K252" s="5">
        <f t="shared" si="13"/>
        <v>0</v>
      </c>
      <c r="L252">
        <f t="shared" si="14"/>
        <v>2</v>
      </c>
      <c r="M252" t="str">
        <f>VLOOKUP(L252,mês!A:B,2,0)</f>
        <v>Fevereiro</v>
      </c>
      <c r="N252" t="str">
        <f t="shared" si="15"/>
        <v xml:space="preserve">RORÇ </v>
      </c>
    </row>
    <row r="253" spans="1:14" ht="24.95" customHeight="1" x14ac:dyDescent="0.2">
      <c r="A253" s="2" t="s">
        <v>310</v>
      </c>
      <c r="B253" s="3">
        <v>43874</v>
      </c>
      <c r="C253" s="2">
        <v>13461</v>
      </c>
      <c r="D253" s="2" t="s">
        <v>65</v>
      </c>
      <c r="E253" s="2" t="s">
        <v>182</v>
      </c>
      <c r="F253" s="2" t="s">
        <v>183</v>
      </c>
      <c r="G253" s="2" t="s">
        <v>68</v>
      </c>
      <c r="H253" s="2">
        <v>16.71</v>
      </c>
      <c r="I253" s="4"/>
      <c r="J253" s="5">
        <f t="shared" si="12"/>
        <v>16.71</v>
      </c>
      <c r="K253" s="5">
        <f t="shared" si="13"/>
        <v>0</v>
      </c>
      <c r="L253">
        <f t="shared" si="14"/>
        <v>2</v>
      </c>
      <c r="M253" t="str">
        <f>VLOOKUP(L253,mês!A:B,2,0)</f>
        <v>Fevereiro</v>
      </c>
      <c r="N253" t="str">
        <f t="shared" si="15"/>
        <v xml:space="preserve">RORÇ </v>
      </c>
    </row>
    <row r="254" spans="1:14" ht="24.95" customHeight="1" x14ac:dyDescent="0.2">
      <c r="A254" s="2" t="s">
        <v>310</v>
      </c>
      <c r="B254" s="3">
        <v>43874</v>
      </c>
      <c r="C254" s="2">
        <v>13463</v>
      </c>
      <c r="D254" s="2" t="s">
        <v>65</v>
      </c>
      <c r="E254" s="2" t="s">
        <v>182</v>
      </c>
      <c r="F254" s="2" t="s">
        <v>183</v>
      </c>
      <c r="G254" s="2" t="s">
        <v>68</v>
      </c>
      <c r="H254" s="2">
        <v>45</v>
      </c>
      <c r="I254" s="4"/>
      <c r="J254" s="5">
        <f t="shared" si="12"/>
        <v>45</v>
      </c>
      <c r="K254" s="5">
        <f t="shared" si="13"/>
        <v>0</v>
      </c>
      <c r="L254">
        <f t="shared" si="14"/>
        <v>2</v>
      </c>
      <c r="M254" t="str">
        <f>VLOOKUP(L254,mês!A:B,2,0)</f>
        <v>Fevereiro</v>
      </c>
      <c r="N254" t="str">
        <f t="shared" si="15"/>
        <v xml:space="preserve">RORÇ </v>
      </c>
    </row>
    <row r="255" spans="1:14" ht="24.95" customHeight="1" x14ac:dyDescent="0.2">
      <c r="A255" s="2" t="s">
        <v>310</v>
      </c>
      <c r="B255" s="3">
        <v>43874</v>
      </c>
      <c r="C255" s="2">
        <v>13465</v>
      </c>
      <c r="D255" s="2" t="s">
        <v>429</v>
      </c>
      <c r="E255" s="2" t="s">
        <v>182</v>
      </c>
      <c r="F255" s="2" t="s">
        <v>183</v>
      </c>
      <c r="G255" s="2" t="s">
        <v>68</v>
      </c>
      <c r="H255" s="2">
        <v>128.97999999999999</v>
      </c>
      <c r="I255" s="4"/>
      <c r="J255" s="5">
        <f t="shared" si="12"/>
        <v>128.97999999999999</v>
      </c>
      <c r="K255" s="5">
        <f t="shared" si="13"/>
        <v>0</v>
      </c>
      <c r="L255">
        <f t="shared" si="14"/>
        <v>2</v>
      </c>
      <c r="M255" t="str">
        <f>VLOOKUP(L255,mês!A:B,2,0)</f>
        <v>Fevereiro</v>
      </c>
      <c r="N255" t="str">
        <f t="shared" si="15"/>
        <v xml:space="preserve">RORÇ </v>
      </c>
    </row>
    <row r="256" spans="1:14" ht="24.95" customHeight="1" x14ac:dyDescent="0.2">
      <c r="A256" s="2" t="s">
        <v>310</v>
      </c>
      <c r="B256" s="3">
        <v>43874</v>
      </c>
      <c r="C256" s="2">
        <v>13466</v>
      </c>
      <c r="D256" s="2" t="s">
        <v>65</v>
      </c>
      <c r="E256" s="2" t="s">
        <v>430</v>
      </c>
      <c r="F256" s="2" t="s">
        <v>431</v>
      </c>
      <c r="G256" s="2" t="s">
        <v>68</v>
      </c>
      <c r="H256" s="2">
        <v>165.66</v>
      </c>
      <c r="I256" s="4"/>
      <c r="J256" s="5">
        <f t="shared" si="12"/>
        <v>165.66</v>
      </c>
      <c r="K256" s="5">
        <f t="shared" si="13"/>
        <v>0</v>
      </c>
      <c r="L256">
        <f t="shared" si="14"/>
        <v>2</v>
      </c>
      <c r="M256" t="str">
        <f>VLOOKUP(L256,mês!A:B,2,0)</f>
        <v>Fevereiro</v>
      </c>
      <c r="N256" t="str">
        <f t="shared" si="15"/>
        <v xml:space="preserve">RORÇ </v>
      </c>
    </row>
    <row r="257" spans="1:14" ht="24.95" customHeight="1" x14ac:dyDescent="0.2">
      <c r="A257" s="2" t="s">
        <v>310</v>
      </c>
      <c r="B257" s="3">
        <v>43874</v>
      </c>
      <c r="C257" s="2">
        <v>13467</v>
      </c>
      <c r="D257" s="2" t="s">
        <v>404</v>
      </c>
      <c r="E257" s="2" t="s">
        <v>182</v>
      </c>
      <c r="F257" s="2" t="s">
        <v>183</v>
      </c>
      <c r="G257" s="2" t="s">
        <v>68</v>
      </c>
      <c r="H257" s="2">
        <v>599.63</v>
      </c>
      <c r="I257" s="4"/>
      <c r="J257" s="5">
        <f t="shared" si="12"/>
        <v>599.63</v>
      </c>
      <c r="K257" s="5">
        <f t="shared" si="13"/>
        <v>0</v>
      </c>
      <c r="L257">
        <f t="shared" si="14"/>
        <v>2</v>
      </c>
      <c r="M257" t="str">
        <f>VLOOKUP(L257,mês!A:B,2,0)</f>
        <v>Fevereiro</v>
      </c>
      <c r="N257" t="str">
        <f t="shared" si="15"/>
        <v xml:space="preserve">RORÇ </v>
      </c>
    </row>
    <row r="258" spans="1:14" ht="24.95" customHeight="1" x14ac:dyDescent="0.2">
      <c r="A258" s="2" t="s">
        <v>310</v>
      </c>
      <c r="B258" s="3">
        <v>43874</v>
      </c>
      <c r="C258" s="2">
        <v>13468</v>
      </c>
      <c r="D258" s="2" t="s">
        <v>432</v>
      </c>
      <c r="E258" s="2" t="s">
        <v>182</v>
      </c>
      <c r="F258" s="2" t="s">
        <v>183</v>
      </c>
      <c r="G258" s="2" t="s">
        <v>68</v>
      </c>
      <c r="H258" s="2">
        <v>702.37</v>
      </c>
      <c r="I258" s="4"/>
      <c r="J258" s="5">
        <f t="shared" si="12"/>
        <v>702.37</v>
      </c>
      <c r="K258" s="5">
        <f t="shared" si="13"/>
        <v>0</v>
      </c>
      <c r="L258">
        <f t="shared" si="14"/>
        <v>2</v>
      </c>
      <c r="M258" t="str">
        <f>VLOOKUP(L258,mês!A:B,2,0)</f>
        <v>Fevereiro</v>
      </c>
      <c r="N258" t="str">
        <f t="shared" si="15"/>
        <v xml:space="preserve">RORÇ </v>
      </c>
    </row>
    <row r="259" spans="1:14" ht="24.95" customHeight="1" x14ac:dyDescent="0.2">
      <c r="A259" s="2" t="s">
        <v>310</v>
      </c>
      <c r="B259" s="3">
        <v>43874</v>
      </c>
      <c r="C259" s="2">
        <v>13469</v>
      </c>
      <c r="D259" s="2" t="s">
        <v>89</v>
      </c>
      <c r="E259" s="2" t="s">
        <v>182</v>
      </c>
      <c r="F259" s="2" t="s">
        <v>183</v>
      </c>
      <c r="G259" s="2" t="s">
        <v>68</v>
      </c>
      <c r="H259" s="2">
        <v>261.14999999999998</v>
      </c>
      <c r="I259" s="4"/>
      <c r="J259" s="5">
        <f t="shared" ref="J259:J322" si="16">IF(G259="Não",0,H259)</f>
        <v>261.14999999999998</v>
      </c>
      <c r="K259" s="5">
        <f t="shared" ref="K259:K322" si="17">IF(G259="Não",H259,0)</f>
        <v>0</v>
      </c>
      <c r="L259">
        <f t="shared" ref="L259:L322" si="18">MONTH(B259)</f>
        <v>2</v>
      </c>
      <c r="M259" t="str">
        <f>VLOOKUP(L259,mês!A:B,2,0)</f>
        <v>Fevereiro</v>
      </c>
      <c r="N259" t="str">
        <f t="shared" ref="N259:N322" si="19">LEFT(A259,SEARCH("-",A259)-1)</f>
        <v xml:space="preserve">RORÇ </v>
      </c>
    </row>
    <row r="260" spans="1:14" ht="24.95" customHeight="1" x14ac:dyDescent="0.2">
      <c r="A260" s="2" t="s">
        <v>310</v>
      </c>
      <c r="B260" s="3">
        <v>43874</v>
      </c>
      <c r="C260" s="2">
        <v>13470</v>
      </c>
      <c r="D260" s="2" t="s">
        <v>89</v>
      </c>
      <c r="E260" s="2" t="s">
        <v>182</v>
      </c>
      <c r="F260" s="2" t="s">
        <v>183</v>
      </c>
      <c r="G260" s="2" t="s">
        <v>68</v>
      </c>
      <c r="H260" s="2">
        <v>5.88</v>
      </c>
      <c r="I260" s="4"/>
      <c r="J260" s="5">
        <f t="shared" si="16"/>
        <v>5.88</v>
      </c>
      <c r="K260" s="5">
        <f t="shared" si="17"/>
        <v>0</v>
      </c>
      <c r="L260">
        <f t="shared" si="18"/>
        <v>2</v>
      </c>
      <c r="M260" t="str">
        <f>VLOOKUP(L260,mês!A:B,2,0)</f>
        <v>Fevereiro</v>
      </c>
      <c r="N260" t="str">
        <f t="shared" si="19"/>
        <v xml:space="preserve">RORÇ </v>
      </c>
    </row>
    <row r="261" spans="1:14" ht="24.95" customHeight="1" x14ac:dyDescent="0.2">
      <c r="A261" s="2" t="s">
        <v>310</v>
      </c>
      <c r="B261" s="3">
        <v>43874</v>
      </c>
      <c r="C261" s="2">
        <v>13471</v>
      </c>
      <c r="D261" s="2" t="s">
        <v>433</v>
      </c>
      <c r="E261" s="2" t="s">
        <v>182</v>
      </c>
      <c r="F261" s="2" t="s">
        <v>183</v>
      </c>
      <c r="G261" s="2" t="s">
        <v>68</v>
      </c>
      <c r="H261" s="2">
        <v>96.76</v>
      </c>
      <c r="I261" s="4"/>
      <c r="J261" s="5">
        <f t="shared" si="16"/>
        <v>96.76</v>
      </c>
      <c r="K261" s="5">
        <f t="shared" si="17"/>
        <v>0</v>
      </c>
      <c r="L261">
        <f t="shared" si="18"/>
        <v>2</v>
      </c>
      <c r="M261" t="str">
        <f>VLOOKUP(L261,mês!A:B,2,0)</f>
        <v>Fevereiro</v>
      </c>
      <c r="N261" t="str">
        <f t="shared" si="19"/>
        <v xml:space="preserve">RORÇ </v>
      </c>
    </row>
    <row r="262" spans="1:14" ht="24.95" customHeight="1" x14ac:dyDescent="0.2">
      <c r="A262" s="2" t="s">
        <v>310</v>
      </c>
      <c r="B262" s="3">
        <v>43874</v>
      </c>
      <c r="C262" s="2">
        <v>13473</v>
      </c>
      <c r="D262" s="2" t="s">
        <v>123</v>
      </c>
      <c r="E262" s="2" t="s">
        <v>182</v>
      </c>
      <c r="F262" s="2" t="s">
        <v>183</v>
      </c>
      <c r="G262" s="2" t="s">
        <v>68</v>
      </c>
      <c r="H262" s="2">
        <v>424.56</v>
      </c>
      <c r="I262" s="4"/>
      <c r="J262" s="5">
        <f t="shared" si="16"/>
        <v>424.56</v>
      </c>
      <c r="K262" s="5">
        <f t="shared" si="17"/>
        <v>0</v>
      </c>
      <c r="L262">
        <f t="shared" si="18"/>
        <v>2</v>
      </c>
      <c r="M262" t="str">
        <f>VLOOKUP(L262,mês!A:B,2,0)</f>
        <v>Fevereiro</v>
      </c>
      <c r="N262" t="str">
        <f t="shared" si="19"/>
        <v xml:space="preserve">RORÇ </v>
      </c>
    </row>
    <row r="263" spans="1:14" ht="24.95" customHeight="1" x14ac:dyDescent="0.2">
      <c r="A263" s="2" t="s">
        <v>310</v>
      </c>
      <c r="B263" s="3">
        <v>43874</v>
      </c>
      <c r="C263" s="2">
        <v>13474</v>
      </c>
      <c r="D263" s="2" t="s">
        <v>434</v>
      </c>
      <c r="E263" s="2" t="s">
        <v>182</v>
      </c>
      <c r="F263" s="2" t="s">
        <v>183</v>
      </c>
      <c r="G263" s="2" t="s">
        <v>68</v>
      </c>
      <c r="H263" s="2">
        <v>204.01</v>
      </c>
      <c r="I263" s="4"/>
      <c r="J263" s="5">
        <f t="shared" si="16"/>
        <v>204.01</v>
      </c>
      <c r="K263" s="5">
        <f t="shared" si="17"/>
        <v>0</v>
      </c>
      <c r="L263">
        <f t="shared" si="18"/>
        <v>2</v>
      </c>
      <c r="M263" t="str">
        <f>VLOOKUP(L263,mês!A:B,2,0)</f>
        <v>Fevereiro</v>
      </c>
      <c r="N263" t="str">
        <f t="shared" si="19"/>
        <v xml:space="preserve">RORÇ </v>
      </c>
    </row>
    <row r="264" spans="1:14" ht="24.95" customHeight="1" x14ac:dyDescent="0.2">
      <c r="A264" s="2" t="s">
        <v>310</v>
      </c>
      <c r="B264" s="3">
        <v>43874</v>
      </c>
      <c r="C264" s="2">
        <v>13477</v>
      </c>
      <c r="D264" s="2" t="s">
        <v>360</v>
      </c>
      <c r="E264" s="2" t="s">
        <v>182</v>
      </c>
      <c r="F264" s="2" t="s">
        <v>183</v>
      </c>
      <c r="G264" s="2" t="s">
        <v>68</v>
      </c>
      <c r="H264" s="2">
        <v>115.82</v>
      </c>
      <c r="I264" s="4"/>
      <c r="J264" s="5">
        <f t="shared" si="16"/>
        <v>115.82</v>
      </c>
      <c r="K264" s="5">
        <f t="shared" si="17"/>
        <v>0</v>
      </c>
      <c r="L264">
        <f t="shared" si="18"/>
        <v>2</v>
      </c>
      <c r="M264" t="str">
        <f>VLOOKUP(L264,mês!A:B,2,0)</f>
        <v>Fevereiro</v>
      </c>
      <c r="N264" t="str">
        <f t="shared" si="19"/>
        <v xml:space="preserve">RORÇ </v>
      </c>
    </row>
    <row r="265" spans="1:14" ht="24.95" customHeight="1" x14ac:dyDescent="0.2">
      <c r="A265" s="2" t="s">
        <v>310</v>
      </c>
      <c r="B265" s="3">
        <v>43874</v>
      </c>
      <c r="C265" s="2">
        <v>13486</v>
      </c>
      <c r="D265" s="2" t="s">
        <v>92</v>
      </c>
      <c r="E265" s="2" t="s">
        <v>182</v>
      </c>
      <c r="F265" s="2" t="s">
        <v>183</v>
      </c>
      <c r="G265" s="2" t="s">
        <v>68</v>
      </c>
      <c r="H265" s="13">
        <v>1332.37</v>
      </c>
      <c r="I265" s="4"/>
      <c r="J265" s="5">
        <f t="shared" si="16"/>
        <v>1332.37</v>
      </c>
      <c r="K265" s="5">
        <f t="shared" si="17"/>
        <v>0</v>
      </c>
      <c r="L265">
        <f t="shared" si="18"/>
        <v>2</v>
      </c>
      <c r="M265" t="str">
        <f>VLOOKUP(L265,mês!A:B,2,0)</f>
        <v>Fevereiro</v>
      </c>
      <c r="N265" t="str">
        <f t="shared" si="19"/>
        <v xml:space="preserve">RORÇ </v>
      </c>
    </row>
    <row r="266" spans="1:14" ht="24.95" customHeight="1" x14ac:dyDescent="0.2">
      <c r="A266" s="2" t="s">
        <v>310</v>
      </c>
      <c r="B266" s="3">
        <v>43874</v>
      </c>
      <c r="C266" s="2">
        <v>13487</v>
      </c>
      <c r="D266" s="2" t="s">
        <v>89</v>
      </c>
      <c r="E266" s="2" t="s">
        <v>182</v>
      </c>
      <c r="F266" s="2" t="s">
        <v>183</v>
      </c>
      <c r="G266" s="2" t="s">
        <v>68</v>
      </c>
      <c r="H266" s="2">
        <v>15.19</v>
      </c>
      <c r="I266" s="4"/>
      <c r="J266" s="5">
        <f t="shared" si="16"/>
        <v>15.19</v>
      </c>
      <c r="K266" s="5">
        <f t="shared" si="17"/>
        <v>0</v>
      </c>
      <c r="L266">
        <f t="shared" si="18"/>
        <v>2</v>
      </c>
      <c r="M266" t="str">
        <f>VLOOKUP(L266,mês!A:B,2,0)</f>
        <v>Fevereiro</v>
      </c>
      <c r="N266" t="str">
        <f t="shared" si="19"/>
        <v xml:space="preserve">RORÇ </v>
      </c>
    </row>
    <row r="267" spans="1:14" ht="24.95" customHeight="1" x14ac:dyDescent="0.2">
      <c r="A267" s="2" t="s">
        <v>310</v>
      </c>
      <c r="B267" s="3">
        <v>43874</v>
      </c>
      <c r="C267" s="2">
        <v>13493</v>
      </c>
      <c r="D267" s="2" t="s">
        <v>65</v>
      </c>
      <c r="E267" s="2" t="s">
        <v>435</v>
      </c>
      <c r="F267" s="2" t="s">
        <v>436</v>
      </c>
      <c r="G267" s="2" t="s">
        <v>68</v>
      </c>
      <c r="H267" s="13">
        <v>5890</v>
      </c>
      <c r="I267" s="4"/>
      <c r="J267" s="5">
        <f t="shared" si="16"/>
        <v>5890</v>
      </c>
      <c r="K267" s="5">
        <f t="shared" si="17"/>
        <v>0</v>
      </c>
      <c r="L267">
        <f t="shared" si="18"/>
        <v>2</v>
      </c>
      <c r="M267" t="str">
        <f>VLOOKUP(L267,mês!A:B,2,0)</f>
        <v>Fevereiro</v>
      </c>
      <c r="N267" t="str">
        <f t="shared" si="19"/>
        <v xml:space="preserve">RORÇ </v>
      </c>
    </row>
    <row r="268" spans="1:14" ht="24.95" customHeight="1" x14ac:dyDescent="0.2">
      <c r="A268" s="2" t="s">
        <v>310</v>
      </c>
      <c r="B268" s="3">
        <v>43875</v>
      </c>
      <c r="C268" s="2">
        <v>13498</v>
      </c>
      <c r="D268" s="2" t="s">
        <v>387</v>
      </c>
      <c r="E268" s="2" t="s">
        <v>364</v>
      </c>
      <c r="F268" s="2" t="s">
        <v>437</v>
      </c>
      <c r="G268" s="2" t="s">
        <v>68</v>
      </c>
      <c r="H268" s="13">
        <v>2522.6799999999998</v>
      </c>
      <c r="I268" s="4"/>
      <c r="J268" s="5">
        <f t="shared" si="16"/>
        <v>2522.6799999999998</v>
      </c>
      <c r="K268" s="5">
        <f t="shared" si="17"/>
        <v>0</v>
      </c>
      <c r="L268">
        <f t="shared" si="18"/>
        <v>2</v>
      </c>
      <c r="M268" t="str">
        <f>VLOOKUP(L268,mês!A:B,2,0)</f>
        <v>Fevereiro</v>
      </c>
      <c r="N268" t="str">
        <f t="shared" si="19"/>
        <v xml:space="preserve">RORÇ </v>
      </c>
    </row>
    <row r="269" spans="1:14" ht="24.95" customHeight="1" x14ac:dyDescent="0.2">
      <c r="A269" s="2" t="s">
        <v>310</v>
      </c>
      <c r="B269" s="3">
        <v>43878</v>
      </c>
      <c r="C269" s="2">
        <v>13499</v>
      </c>
      <c r="D269" s="2" t="s">
        <v>65</v>
      </c>
      <c r="E269" s="2" t="s">
        <v>438</v>
      </c>
      <c r="F269" s="2" t="s">
        <v>439</v>
      </c>
      <c r="G269" s="2" t="s">
        <v>68</v>
      </c>
      <c r="H269" s="13">
        <v>1246</v>
      </c>
      <c r="I269" s="4"/>
      <c r="J269" s="5">
        <f t="shared" si="16"/>
        <v>1246</v>
      </c>
      <c r="K269" s="5">
        <f t="shared" si="17"/>
        <v>0</v>
      </c>
      <c r="L269">
        <f t="shared" si="18"/>
        <v>2</v>
      </c>
      <c r="M269" t="str">
        <f>VLOOKUP(L269,mês!A:B,2,0)</f>
        <v>Fevereiro</v>
      </c>
      <c r="N269" t="str">
        <f t="shared" si="19"/>
        <v xml:space="preserve">RORÇ </v>
      </c>
    </row>
    <row r="270" spans="1:14" ht="24.95" customHeight="1" x14ac:dyDescent="0.2">
      <c r="A270" s="2" t="s">
        <v>310</v>
      </c>
      <c r="B270" s="3">
        <v>43879</v>
      </c>
      <c r="C270" s="2">
        <v>13430</v>
      </c>
      <c r="D270" s="2" t="s">
        <v>433</v>
      </c>
      <c r="E270" s="2" t="s">
        <v>440</v>
      </c>
      <c r="F270" s="2" t="s">
        <v>441</v>
      </c>
      <c r="G270" s="2" t="s">
        <v>68</v>
      </c>
      <c r="H270" s="2">
        <v>650</v>
      </c>
      <c r="I270" s="4"/>
      <c r="J270" s="5">
        <f t="shared" si="16"/>
        <v>650</v>
      </c>
      <c r="K270" s="5">
        <f t="shared" si="17"/>
        <v>0</v>
      </c>
      <c r="L270">
        <f t="shared" si="18"/>
        <v>2</v>
      </c>
      <c r="M270" t="str">
        <f>VLOOKUP(L270,mês!A:B,2,0)</f>
        <v>Fevereiro</v>
      </c>
      <c r="N270" t="str">
        <f t="shared" si="19"/>
        <v xml:space="preserve">RORÇ </v>
      </c>
    </row>
    <row r="271" spans="1:14" ht="24.95" customHeight="1" x14ac:dyDescent="0.2">
      <c r="A271" s="2" t="s">
        <v>310</v>
      </c>
      <c r="B271" s="3">
        <v>43879</v>
      </c>
      <c r="C271" s="2">
        <v>13507</v>
      </c>
      <c r="D271" s="2" t="s">
        <v>428</v>
      </c>
      <c r="E271" s="2" t="s">
        <v>442</v>
      </c>
      <c r="F271" s="2" t="s">
        <v>443</v>
      </c>
      <c r="G271" s="2" t="s">
        <v>68</v>
      </c>
      <c r="H271" s="2">
        <v>932.9</v>
      </c>
      <c r="I271" s="4"/>
      <c r="J271" s="5">
        <f t="shared" si="16"/>
        <v>932.9</v>
      </c>
      <c r="K271" s="5">
        <f t="shared" si="17"/>
        <v>0</v>
      </c>
      <c r="L271">
        <f t="shared" si="18"/>
        <v>2</v>
      </c>
      <c r="M271" t="str">
        <f>VLOOKUP(L271,mês!A:B,2,0)</f>
        <v>Fevereiro</v>
      </c>
      <c r="N271" t="str">
        <f t="shared" si="19"/>
        <v xml:space="preserve">RORÇ </v>
      </c>
    </row>
    <row r="272" spans="1:14" ht="24.95" customHeight="1" x14ac:dyDescent="0.2">
      <c r="A272" s="2" t="s">
        <v>310</v>
      </c>
      <c r="B272" s="3">
        <v>43879</v>
      </c>
      <c r="C272" s="2">
        <v>13510</v>
      </c>
      <c r="D272" s="2" t="s">
        <v>419</v>
      </c>
      <c r="E272" s="2" t="s">
        <v>345</v>
      </c>
      <c r="F272" s="2" t="s">
        <v>444</v>
      </c>
      <c r="G272" s="2" t="s">
        <v>68</v>
      </c>
      <c r="H272" s="2">
        <v>110.44</v>
      </c>
      <c r="I272" s="4"/>
      <c r="J272" s="5">
        <f t="shared" si="16"/>
        <v>110.44</v>
      </c>
      <c r="K272" s="5">
        <f t="shared" si="17"/>
        <v>0</v>
      </c>
      <c r="L272">
        <f t="shared" si="18"/>
        <v>2</v>
      </c>
      <c r="M272" t="str">
        <f>VLOOKUP(L272,mês!A:B,2,0)</f>
        <v>Fevereiro</v>
      </c>
      <c r="N272" t="str">
        <f t="shared" si="19"/>
        <v xml:space="preserve">RORÇ </v>
      </c>
    </row>
    <row r="273" spans="1:14" ht="24.95" customHeight="1" x14ac:dyDescent="0.2">
      <c r="A273" s="2" t="s">
        <v>310</v>
      </c>
      <c r="B273" s="3">
        <v>43880</v>
      </c>
      <c r="C273" s="2">
        <v>13514</v>
      </c>
      <c r="D273" s="2" t="s">
        <v>428</v>
      </c>
      <c r="E273" s="2" t="s">
        <v>445</v>
      </c>
      <c r="F273" s="2" t="s">
        <v>446</v>
      </c>
      <c r="G273" s="2" t="s">
        <v>68</v>
      </c>
      <c r="H273" s="13">
        <v>4377.6000000000004</v>
      </c>
      <c r="I273" s="4"/>
      <c r="J273" s="5">
        <f t="shared" si="16"/>
        <v>4377.6000000000004</v>
      </c>
      <c r="K273" s="5">
        <f t="shared" si="17"/>
        <v>0</v>
      </c>
      <c r="L273">
        <f t="shared" si="18"/>
        <v>2</v>
      </c>
      <c r="M273" t="str">
        <f>VLOOKUP(L273,mês!A:B,2,0)</f>
        <v>Fevereiro</v>
      </c>
      <c r="N273" t="str">
        <f t="shared" si="19"/>
        <v xml:space="preserve">RORÇ </v>
      </c>
    </row>
    <row r="274" spans="1:14" ht="24.95" customHeight="1" x14ac:dyDescent="0.2">
      <c r="A274" s="2" t="s">
        <v>310</v>
      </c>
      <c r="B274" s="3">
        <v>43881</v>
      </c>
      <c r="C274" s="2">
        <v>13432</v>
      </c>
      <c r="D274" s="2" t="s">
        <v>341</v>
      </c>
      <c r="E274" s="2" t="s">
        <v>179</v>
      </c>
      <c r="F274" s="2" t="s">
        <v>447</v>
      </c>
      <c r="G274" s="2" t="s">
        <v>68</v>
      </c>
      <c r="H274" s="2">
        <v>28.07</v>
      </c>
      <c r="I274" s="4"/>
      <c r="J274" s="5">
        <f t="shared" si="16"/>
        <v>28.07</v>
      </c>
      <c r="K274" s="5">
        <f t="shared" si="17"/>
        <v>0</v>
      </c>
      <c r="L274">
        <f t="shared" si="18"/>
        <v>2</v>
      </c>
      <c r="M274" t="str">
        <f>VLOOKUP(L274,mês!A:B,2,0)</f>
        <v>Fevereiro</v>
      </c>
      <c r="N274" t="str">
        <f t="shared" si="19"/>
        <v xml:space="preserve">RORÇ </v>
      </c>
    </row>
    <row r="275" spans="1:14" ht="24.95" customHeight="1" x14ac:dyDescent="0.2">
      <c r="A275" s="2" t="s">
        <v>310</v>
      </c>
      <c r="B275" s="3">
        <v>43881</v>
      </c>
      <c r="C275" s="2">
        <v>13436</v>
      </c>
      <c r="D275" s="2" t="s">
        <v>203</v>
      </c>
      <c r="E275" s="2" t="s">
        <v>179</v>
      </c>
      <c r="F275" s="2" t="s">
        <v>448</v>
      </c>
      <c r="G275" s="2" t="s">
        <v>68</v>
      </c>
      <c r="H275" s="2">
        <v>37.72</v>
      </c>
      <c r="I275" s="4"/>
      <c r="J275" s="5">
        <f t="shared" si="16"/>
        <v>37.72</v>
      </c>
      <c r="K275" s="5">
        <f t="shared" si="17"/>
        <v>0</v>
      </c>
      <c r="L275">
        <f t="shared" si="18"/>
        <v>2</v>
      </c>
      <c r="M275" t="str">
        <f>VLOOKUP(L275,mês!A:B,2,0)</f>
        <v>Fevereiro</v>
      </c>
      <c r="N275" t="str">
        <f t="shared" si="19"/>
        <v xml:space="preserve">RORÇ </v>
      </c>
    </row>
    <row r="276" spans="1:14" ht="24.95" customHeight="1" x14ac:dyDescent="0.2">
      <c r="A276" s="2" t="s">
        <v>310</v>
      </c>
      <c r="B276" s="3">
        <v>43881</v>
      </c>
      <c r="C276" s="2">
        <v>13441</v>
      </c>
      <c r="D276" s="2" t="s">
        <v>434</v>
      </c>
      <c r="E276" s="2" t="s">
        <v>179</v>
      </c>
      <c r="F276" s="2" t="s">
        <v>449</v>
      </c>
      <c r="G276" s="2" t="s">
        <v>68</v>
      </c>
      <c r="H276" s="2">
        <v>200.7</v>
      </c>
      <c r="I276" s="4"/>
      <c r="J276" s="5">
        <f t="shared" si="16"/>
        <v>200.7</v>
      </c>
      <c r="K276" s="5">
        <f t="shared" si="17"/>
        <v>0</v>
      </c>
      <c r="L276">
        <f t="shared" si="18"/>
        <v>2</v>
      </c>
      <c r="M276" t="str">
        <f>VLOOKUP(L276,mês!A:B,2,0)</f>
        <v>Fevereiro</v>
      </c>
      <c r="N276" t="str">
        <f t="shared" si="19"/>
        <v xml:space="preserve">RORÇ </v>
      </c>
    </row>
    <row r="277" spans="1:14" ht="24.95" customHeight="1" x14ac:dyDescent="0.2">
      <c r="A277" s="2" t="s">
        <v>310</v>
      </c>
      <c r="B277" s="3">
        <v>43881</v>
      </c>
      <c r="C277" s="2">
        <v>13445</v>
      </c>
      <c r="D277" s="2" t="s">
        <v>203</v>
      </c>
      <c r="E277" s="2" t="s">
        <v>179</v>
      </c>
      <c r="F277" s="2" t="s">
        <v>450</v>
      </c>
      <c r="G277" s="2" t="s">
        <v>68</v>
      </c>
      <c r="H277" s="2">
        <v>67.37</v>
      </c>
      <c r="I277" s="4"/>
      <c r="J277" s="5">
        <f t="shared" si="16"/>
        <v>67.37</v>
      </c>
      <c r="K277" s="5">
        <f t="shared" si="17"/>
        <v>0</v>
      </c>
      <c r="L277">
        <f t="shared" si="18"/>
        <v>2</v>
      </c>
      <c r="M277" t="str">
        <f>VLOOKUP(L277,mês!A:B,2,0)</f>
        <v>Fevereiro</v>
      </c>
      <c r="N277" t="str">
        <f t="shared" si="19"/>
        <v xml:space="preserve">RORÇ </v>
      </c>
    </row>
    <row r="278" spans="1:14" ht="24.95" customHeight="1" x14ac:dyDescent="0.2">
      <c r="A278" s="2" t="s">
        <v>310</v>
      </c>
      <c r="B278" s="3">
        <v>43881</v>
      </c>
      <c r="C278" s="2">
        <v>13494</v>
      </c>
      <c r="D278" s="2" t="s">
        <v>360</v>
      </c>
      <c r="E278" s="2" t="s">
        <v>179</v>
      </c>
      <c r="F278" s="2" t="s">
        <v>451</v>
      </c>
      <c r="G278" s="2" t="s">
        <v>68</v>
      </c>
      <c r="H278" s="2">
        <v>19.7</v>
      </c>
      <c r="I278" s="4"/>
      <c r="J278" s="5">
        <f t="shared" si="16"/>
        <v>19.7</v>
      </c>
      <c r="K278" s="5">
        <f t="shared" si="17"/>
        <v>0</v>
      </c>
      <c r="L278">
        <f t="shared" si="18"/>
        <v>2</v>
      </c>
      <c r="M278" t="str">
        <f>VLOOKUP(L278,mês!A:B,2,0)</f>
        <v>Fevereiro</v>
      </c>
      <c r="N278" t="str">
        <f t="shared" si="19"/>
        <v xml:space="preserve">RORÇ </v>
      </c>
    </row>
    <row r="279" spans="1:14" ht="24.95" customHeight="1" x14ac:dyDescent="0.2">
      <c r="A279" s="2" t="s">
        <v>310</v>
      </c>
      <c r="B279" s="3">
        <v>43881</v>
      </c>
      <c r="C279" s="2">
        <v>13513</v>
      </c>
      <c r="D279" s="2" t="s">
        <v>341</v>
      </c>
      <c r="E279" s="2" t="s">
        <v>179</v>
      </c>
      <c r="F279" s="2" t="s">
        <v>452</v>
      </c>
      <c r="G279" s="2" t="s">
        <v>68</v>
      </c>
      <c r="H279" s="2">
        <v>20.82</v>
      </c>
      <c r="I279" s="4"/>
      <c r="J279" s="5">
        <f t="shared" si="16"/>
        <v>20.82</v>
      </c>
      <c r="K279" s="5">
        <f t="shared" si="17"/>
        <v>0</v>
      </c>
      <c r="L279">
        <f t="shared" si="18"/>
        <v>2</v>
      </c>
      <c r="M279" t="str">
        <f>VLOOKUP(L279,mês!A:B,2,0)</f>
        <v>Fevereiro</v>
      </c>
      <c r="N279" t="str">
        <f t="shared" si="19"/>
        <v xml:space="preserve">RORÇ </v>
      </c>
    </row>
    <row r="280" spans="1:14" ht="24.95" customHeight="1" x14ac:dyDescent="0.2">
      <c r="A280" s="2" t="s">
        <v>310</v>
      </c>
      <c r="B280" s="3">
        <v>43881</v>
      </c>
      <c r="C280" s="2">
        <v>13520</v>
      </c>
      <c r="D280" s="2" t="s">
        <v>65</v>
      </c>
      <c r="E280" s="2" t="s">
        <v>453</v>
      </c>
      <c r="F280" s="2" t="s">
        <v>454</v>
      </c>
      <c r="G280" s="2" t="s">
        <v>68</v>
      </c>
      <c r="H280" s="2">
        <v>280</v>
      </c>
      <c r="I280" s="4"/>
      <c r="J280" s="5">
        <f t="shared" si="16"/>
        <v>280</v>
      </c>
      <c r="K280" s="5">
        <f t="shared" si="17"/>
        <v>0</v>
      </c>
      <c r="L280">
        <f t="shared" si="18"/>
        <v>2</v>
      </c>
      <c r="M280" t="str">
        <f>VLOOKUP(L280,mês!A:B,2,0)</f>
        <v>Fevereiro</v>
      </c>
      <c r="N280" t="str">
        <f t="shared" si="19"/>
        <v xml:space="preserve">RORÇ </v>
      </c>
    </row>
    <row r="281" spans="1:14" ht="24.95" customHeight="1" x14ac:dyDescent="0.2">
      <c r="A281" s="2" t="s">
        <v>310</v>
      </c>
      <c r="B281" s="3">
        <v>43882</v>
      </c>
      <c r="C281" s="2">
        <v>13528</v>
      </c>
      <c r="D281" s="2" t="s">
        <v>65</v>
      </c>
      <c r="E281" s="2" t="s">
        <v>455</v>
      </c>
      <c r="F281" s="2" t="s">
        <v>456</v>
      </c>
      <c r="G281" s="2" t="s">
        <v>68</v>
      </c>
      <c r="H281" s="2">
        <v>0</v>
      </c>
      <c r="I281" s="4"/>
      <c r="J281" s="5">
        <f t="shared" si="16"/>
        <v>0</v>
      </c>
      <c r="K281" s="5">
        <f t="shared" si="17"/>
        <v>0</v>
      </c>
      <c r="L281">
        <f t="shared" si="18"/>
        <v>2</v>
      </c>
      <c r="M281" t="str">
        <f>VLOOKUP(L281,mês!A:B,2,0)</f>
        <v>Fevereiro</v>
      </c>
      <c r="N281" t="str">
        <f t="shared" si="19"/>
        <v xml:space="preserve">RORÇ </v>
      </c>
    </row>
    <row r="282" spans="1:14" ht="24.95" customHeight="1" x14ac:dyDescent="0.2">
      <c r="A282" s="2" t="s">
        <v>310</v>
      </c>
      <c r="B282" s="3">
        <v>43882</v>
      </c>
      <c r="C282" s="2">
        <v>13532</v>
      </c>
      <c r="D282" s="2" t="s">
        <v>65</v>
      </c>
      <c r="E282" s="2" t="s">
        <v>351</v>
      </c>
      <c r="F282" s="2" t="s">
        <v>457</v>
      </c>
      <c r="G282" s="2" t="s">
        <v>68</v>
      </c>
      <c r="H282" s="2">
        <v>919.98</v>
      </c>
      <c r="I282" s="4"/>
      <c r="J282" s="5">
        <f t="shared" si="16"/>
        <v>919.98</v>
      </c>
      <c r="K282" s="5">
        <f t="shared" si="17"/>
        <v>0</v>
      </c>
      <c r="L282">
        <f t="shared" si="18"/>
        <v>2</v>
      </c>
      <c r="M282" t="str">
        <f>VLOOKUP(L282,mês!A:B,2,0)</f>
        <v>Fevereiro</v>
      </c>
      <c r="N282" t="str">
        <f t="shared" si="19"/>
        <v xml:space="preserve">RORÇ </v>
      </c>
    </row>
    <row r="283" spans="1:14" ht="24.95" customHeight="1" x14ac:dyDescent="0.2">
      <c r="A283" s="2" t="s">
        <v>310</v>
      </c>
      <c r="B283" s="3">
        <v>43882</v>
      </c>
      <c r="C283" s="2">
        <v>13534</v>
      </c>
      <c r="D283" s="2" t="s">
        <v>65</v>
      </c>
      <c r="E283" s="2" t="s">
        <v>458</v>
      </c>
      <c r="F283" s="2" t="s">
        <v>459</v>
      </c>
      <c r="G283" s="2" t="s">
        <v>68</v>
      </c>
      <c r="H283" s="13">
        <v>4918.25</v>
      </c>
      <c r="I283" s="4"/>
      <c r="J283" s="5">
        <f t="shared" si="16"/>
        <v>4918.25</v>
      </c>
      <c r="K283" s="5">
        <f t="shared" si="17"/>
        <v>0</v>
      </c>
      <c r="L283">
        <f t="shared" si="18"/>
        <v>2</v>
      </c>
      <c r="M283" t="str">
        <f>VLOOKUP(L283,mês!A:B,2,0)</f>
        <v>Fevereiro</v>
      </c>
      <c r="N283" t="str">
        <f t="shared" si="19"/>
        <v xml:space="preserve">RORÇ </v>
      </c>
    </row>
    <row r="284" spans="1:14" ht="24.95" customHeight="1" x14ac:dyDescent="0.2">
      <c r="A284" s="2" t="s">
        <v>310</v>
      </c>
      <c r="B284" s="3">
        <v>43882</v>
      </c>
      <c r="C284" s="2">
        <v>13529</v>
      </c>
      <c r="D284" s="2" t="s">
        <v>65</v>
      </c>
      <c r="E284" s="2" t="s">
        <v>345</v>
      </c>
      <c r="F284" s="2" t="s">
        <v>460</v>
      </c>
      <c r="G284" s="2" t="s">
        <v>68</v>
      </c>
      <c r="H284" s="2">
        <v>110.44</v>
      </c>
      <c r="I284" s="4"/>
      <c r="J284" s="5">
        <f t="shared" si="16"/>
        <v>110.44</v>
      </c>
      <c r="K284" s="5">
        <f t="shared" si="17"/>
        <v>0</v>
      </c>
      <c r="L284">
        <f t="shared" si="18"/>
        <v>2</v>
      </c>
      <c r="M284" t="str">
        <f>VLOOKUP(L284,mês!A:B,2,0)</f>
        <v>Fevereiro</v>
      </c>
      <c r="N284" t="str">
        <f t="shared" si="19"/>
        <v xml:space="preserve">RORÇ </v>
      </c>
    </row>
    <row r="285" spans="1:14" ht="24.95" customHeight="1" x14ac:dyDescent="0.2">
      <c r="A285" s="2" t="s">
        <v>310</v>
      </c>
      <c r="B285" s="3">
        <v>43889</v>
      </c>
      <c r="C285" s="2">
        <v>13515</v>
      </c>
      <c r="D285" s="2" t="s">
        <v>360</v>
      </c>
      <c r="E285" s="2" t="s">
        <v>179</v>
      </c>
      <c r="F285" s="2" t="s">
        <v>461</v>
      </c>
      <c r="G285" s="2" t="s">
        <v>68</v>
      </c>
      <c r="H285" s="2">
        <v>34.15</v>
      </c>
      <c r="I285" s="4"/>
      <c r="J285" s="5">
        <f t="shared" si="16"/>
        <v>34.15</v>
      </c>
      <c r="K285" s="5">
        <f t="shared" si="17"/>
        <v>0</v>
      </c>
      <c r="L285">
        <f t="shared" si="18"/>
        <v>2</v>
      </c>
      <c r="M285" t="str">
        <f>VLOOKUP(L285,mês!A:B,2,0)</f>
        <v>Fevereiro</v>
      </c>
      <c r="N285" t="str">
        <f t="shared" si="19"/>
        <v xml:space="preserve">RORÇ </v>
      </c>
    </row>
    <row r="286" spans="1:14" ht="24.95" customHeight="1" x14ac:dyDescent="0.2">
      <c r="A286" s="2" t="s">
        <v>310</v>
      </c>
      <c r="B286" s="3">
        <v>43889</v>
      </c>
      <c r="C286" s="2">
        <v>13524</v>
      </c>
      <c r="D286" s="2" t="s">
        <v>341</v>
      </c>
      <c r="E286" s="2" t="s">
        <v>179</v>
      </c>
      <c r="F286" s="2" t="s">
        <v>462</v>
      </c>
      <c r="G286" s="2" t="s">
        <v>68</v>
      </c>
      <c r="H286" s="2">
        <v>205.06</v>
      </c>
      <c r="I286" s="4"/>
      <c r="J286" s="5">
        <f t="shared" si="16"/>
        <v>205.06</v>
      </c>
      <c r="K286" s="5">
        <f t="shared" si="17"/>
        <v>0</v>
      </c>
      <c r="L286">
        <f t="shared" si="18"/>
        <v>2</v>
      </c>
      <c r="M286" t="str">
        <f>VLOOKUP(L286,mês!A:B,2,0)</f>
        <v>Fevereiro</v>
      </c>
      <c r="N286" t="str">
        <f t="shared" si="19"/>
        <v xml:space="preserve">RORÇ </v>
      </c>
    </row>
    <row r="287" spans="1:14" ht="24.95" customHeight="1" x14ac:dyDescent="0.2">
      <c r="A287" s="2" t="s">
        <v>310</v>
      </c>
      <c r="B287" s="3">
        <v>43889</v>
      </c>
      <c r="C287" s="2">
        <v>13549</v>
      </c>
      <c r="D287" s="2" t="s">
        <v>89</v>
      </c>
      <c r="E287" s="2" t="s">
        <v>463</v>
      </c>
      <c r="F287" s="2" t="s">
        <v>464</v>
      </c>
      <c r="G287" s="2" t="s">
        <v>68</v>
      </c>
      <c r="H287" s="13">
        <v>1170</v>
      </c>
      <c r="I287" s="4"/>
      <c r="J287" s="5">
        <f t="shared" si="16"/>
        <v>1170</v>
      </c>
      <c r="K287" s="5">
        <f t="shared" si="17"/>
        <v>0</v>
      </c>
      <c r="L287">
        <f t="shared" si="18"/>
        <v>2</v>
      </c>
      <c r="M287" t="str">
        <f>VLOOKUP(L287,mês!A:B,2,0)</f>
        <v>Fevereiro</v>
      </c>
      <c r="N287" t="str">
        <f t="shared" si="19"/>
        <v xml:space="preserve">RORÇ </v>
      </c>
    </row>
    <row r="288" spans="1:14" ht="24.95" customHeight="1" x14ac:dyDescent="0.2">
      <c r="A288" s="2" t="s">
        <v>310</v>
      </c>
      <c r="B288" s="3">
        <v>43889</v>
      </c>
      <c r="C288" s="2">
        <v>13550</v>
      </c>
      <c r="D288" s="2" t="s">
        <v>89</v>
      </c>
      <c r="E288" s="2" t="s">
        <v>465</v>
      </c>
      <c r="F288" s="2" t="s">
        <v>466</v>
      </c>
      <c r="G288" s="2" t="s">
        <v>68</v>
      </c>
      <c r="H288" s="2">
        <v>0</v>
      </c>
      <c r="I288" s="4"/>
      <c r="J288" s="5">
        <f t="shared" si="16"/>
        <v>0</v>
      </c>
      <c r="K288" s="5">
        <f t="shared" si="17"/>
        <v>0</v>
      </c>
      <c r="L288">
        <f t="shared" si="18"/>
        <v>2</v>
      </c>
      <c r="M288" t="str">
        <f>VLOOKUP(L288,mês!A:B,2,0)</f>
        <v>Fevereiro</v>
      </c>
      <c r="N288" t="str">
        <f t="shared" si="19"/>
        <v xml:space="preserve">RORÇ </v>
      </c>
    </row>
    <row r="289" spans="1:14" ht="24.95" customHeight="1" x14ac:dyDescent="0.2">
      <c r="A289" s="2" t="s">
        <v>310</v>
      </c>
      <c r="B289" s="3">
        <v>43889</v>
      </c>
      <c r="C289" s="2">
        <v>13542</v>
      </c>
      <c r="D289" s="2" t="s">
        <v>65</v>
      </c>
      <c r="E289" s="2" t="s">
        <v>423</v>
      </c>
      <c r="F289" s="2" t="s">
        <v>467</v>
      </c>
      <c r="G289" s="2" t="s">
        <v>68</v>
      </c>
      <c r="H289" s="13">
        <v>1049.18</v>
      </c>
      <c r="I289" s="4"/>
      <c r="J289" s="5">
        <f t="shared" si="16"/>
        <v>1049.18</v>
      </c>
      <c r="K289" s="5">
        <f t="shared" si="17"/>
        <v>0</v>
      </c>
      <c r="L289">
        <f t="shared" si="18"/>
        <v>2</v>
      </c>
      <c r="M289" t="str">
        <f>VLOOKUP(L289,mês!A:B,2,0)</f>
        <v>Fevereiro</v>
      </c>
      <c r="N289" t="str">
        <f t="shared" si="19"/>
        <v xml:space="preserve">RORÇ </v>
      </c>
    </row>
    <row r="290" spans="1:14" ht="24.95" customHeight="1" x14ac:dyDescent="0.2">
      <c r="A290" s="2" t="s">
        <v>310</v>
      </c>
      <c r="B290" s="3">
        <v>43889</v>
      </c>
      <c r="C290" s="2">
        <v>13543</v>
      </c>
      <c r="D290" s="2" t="s">
        <v>65</v>
      </c>
      <c r="E290" s="2" t="s">
        <v>430</v>
      </c>
      <c r="F290" s="2" t="s">
        <v>468</v>
      </c>
      <c r="G290" s="2" t="s">
        <v>68</v>
      </c>
      <c r="H290" s="2">
        <v>828.3</v>
      </c>
      <c r="I290" s="4"/>
      <c r="J290" s="5">
        <f t="shared" si="16"/>
        <v>828.3</v>
      </c>
      <c r="K290" s="5">
        <f t="shared" si="17"/>
        <v>0</v>
      </c>
      <c r="L290">
        <f t="shared" si="18"/>
        <v>2</v>
      </c>
      <c r="M290" t="str">
        <f>VLOOKUP(L290,mês!A:B,2,0)</f>
        <v>Fevereiro</v>
      </c>
      <c r="N290" t="str">
        <f t="shared" si="19"/>
        <v xml:space="preserve">RORÇ </v>
      </c>
    </row>
    <row r="291" spans="1:14" ht="24.95" customHeight="1" x14ac:dyDescent="0.2">
      <c r="A291" s="2" t="s">
        <v>310</v>
      </c>
      <c r="B291" s="3">
        <v>43892</v>
      </c>
      <c r="C291" s="2">
        <v>13555</v>
      </c>
      <c r="D291" s="2" t="s">
        <v>65</v>
      </c>
      <c r="E291" s="2" t="s">
        <v>469</v>
      </c>
      <c r="F291" s="2" t="s">
        <v>470</v>
      </c>
      <c r="G291" s="2" t="s">
        <v>68</v>
      </c>
      <c r="H291" s="2">
        <v>19.5</v>
      </c>
      <c r="I291" s="4"/>
      <c r="J291" s="5">
        <f t="shared" si="16"/>
        <v>19.5</v>
      </c>
      <c r="K291" s="5">
        <f t="shared" si="17"/>
        <v>0</v>
      </c>
      <c r="L291">
        <f t="shared" si="18"/>
        <v>3</v>
      </c>
      <c r="M291" t="str">
        <f>VLOOKUP(L291,mês!A:B,2,0)</f>
        <v>Março</v>
      </c>
      <c r="N291" t="str">
        <f t="shared" si="19"/>
        <v xml:space="preserve">RORÇ </v>
      </c>
    </row>
    <row r="292" spans="1:14" ht="24.95" customHeight="1" x14ac:dyDescent="0.2">
      <c r="A292" s="2" t="s">
        <v>310</v>
      </c>
      <c r="B292" s="3">
        <v>43893</v>
      </c>
      <c r="C292" s="2">
        <v>13557</v>
      </c>
      <c r="D292" s="2" t="s">
        <v>65</v>
      </c>
      <c r="E292" s="2" t="s">
        <v>411</v>
      </c>
      <c r="F292" s="2" t="s">
        <v>471</v>
      </c>
      <c r="G292" s="2" t="s">
        <v>68</v>
      </c>
      <c r="H292" s="13">
        <v>137985.93</v>
      </c>
      <c r="I292" s="4"/>
      <c r="J292" s="5">
        <f t="shared" si="16"/>
        <v>137985.93</v>
      </c>
      <c r="K292" s="5">
        <f t="shared" si="17"/>
        <v>0</v>
      </c>
      <c r="L292">
        <f t="shared" si="18"/>
        <v>3</v>
      </c>
      <c r="M292" t="str">
        <f>VLOOKUP(L292,mês!A:B,2,0)</f>
        <v>Março</v>
      </c>
      <c r="N292" t="str">
        <f t="shared" si="19"/>
        <v xml:space="preserve">RORÇ </v>
      </c>
    </row>
    <row r="293" spans="1:14" ht="24.95" customHeight="1" x14ac:dyDescent="0.2">
      <c r="A293" s="2" t="s">
        <v>310</v>
      </c>
      <c r="B293" s="3">
        <v>43894</v>
      </c>
      <c r="C293" s="2">
        <v>13547</v>
      </c>
      <c r="D293" s="2" t="s">
        <v>360</v>
      </c>
      <c r="E293" s="2" t="s">
        <v>179</v>
      </c>
      <c r="F293" s="2" t="s">
        <v>472</v>
      </c>
      <c r="G293" s="2" t="s">
        <v>68</v>
      </c>
      <c r="H293" s="2">
        <v>71.900000000000006</v>
      </c>
      <c r="I293" s="4"/>
      <c r="J293" s="5">
        <f t="shared" si="16"/>
        <v>71.900000000000006</v>
      </c>
      <c r="K293" s="5">
        <f t="shared" si="17"/>
        <v>0</v>
      </c>
      <c r="L293">
        <f t="shared" si="18"/>
        <v>3</v>
      </c>
      <c r="M293" t="str">
        <f>VLOOKUP(L293,mês!A:B,2,0)</f>
        <v>Março</v>
      </c>
      <c r="N293" t="str">
        <f t="shared" si="19"/>
        <v xml:space="preserve">RORÇ </v>
      </c>
    </row>
    <row r="294" spans="1:14" ht="24.95" customHeight="1" x14ac:dyDescent="0.2">
      <c r="A294" s="2" t="s">
        <v>310</v>
      </c>
      <c r="B294" s="3">
        <v>43894</v>
      </c>
      <c r="C294" s="2">
        <v>13564</v>
      </c>
      <c r="D294" s="2" t="s">
        <v>65</v>
      </c>
      <c r="E294" s="2" t="s">
        <v>331</v>
      </c>
      <c r="F294" s="2" t="s">
        <v>473</v>
      </c>
      <c r="G294" s="2" t="s">
        <v>68</v>
      </c>
      <c r="H294" s="2">
        <v>960</v>
      </c>
      <c r="I294" s="4"/>
      <c r="J294" s="5">
        <f t="shared" si="16"/>
        <v>960</v>
      </c>
      <c r="K294" s="5">
        <f t="shared" si="17"/>
        <v>0</v>
      </c>
      <c r="L294">
        <f t="shared" si="18"/>
        <v>3</v>
      </c>
      <c r="M294" t="str">
        <f>VLOOKUP(L294,mês!A:B,2,0)</f>
        <v>Março</v>
      </c>
      <c r="N294" t="str">
        <f t="shared" si="19"/>
        <v xml:space="preserve">RORÇ </v>
      </c>
    </row>
    <row r="295" spans="1:14" ht="24.95" customHeight="1" x14ac:dyDescent="0.2">
      <c r="A295" s="2" t="s">
        <v>310</v>
      </c>
      <c r="B295" s="3">
        <v>43894</v>
      </c>
      <c r="C295" s="2">
        <v>13567</v>
      </c>
      <c r="D295" s="2" t="s">
        <v>65</v>
      </c>
      <c r="E295" s="2" t="s">
        <v>474</v>
      </c>
      <c r="F295" s="2" t="s">
        <v>475</v>
      </c>
      <c r="G295" s="2" t="s">
        <v>68</v>
      </c>
      <c r="H295" s="13">
        <v>1000</v>
      </c>
      <c r="I295" s="4"/>
      <c r="J295" s="5">
        <f t="shared" si="16"/>
        <v>1000</v>
      </c>
      <c r="K295" s="5">
        <f t="shared" si="17"/>
        <v>0</v>
      </c>
      <c r="L295">
        <f t="shared" si="18"/>
        <v>3</v>
      </c>
      <c r="M295" t="str">
        <f>VLOOKUP(L295,mês!A:B,2,0)</f>
        <v>Março</v>
      </c>
      <c r="N295" t="str">
        <f t="shared" si="19"/>
        <v xml:space="preserve">RORÇ </v>
      </c>
    </row>
    <row r="296" spans="1:14" ht="24.95" customHeight="1" x14ac:dyDescent="0.2">
      <c r="A296" s="2" t="s">
        <v>310</v>
      </c>
      <c r="B296" s="3">
        <v>43894</v>
      </c>
      <c r="C296" s="2">
        <v>13568</v>
      </c>
      <c r="D296" s="2" t="s">
        <v>65</v>
      </c>
      <c r="E296" s="2" t="s">
        <v>476</v>
      </c>
      <c r="F296" s="2" t="s">
        <v>477</v>
      </c>
      <c r="G296" s="2" t="s">
        <v>68</v>
      </c>
      <c r="H296" s="2">
        <v>93.86</v>
      </c>
      <c r="I296" s="4"/>
      <c r="J296" s="5">
        <f t="shared" si="16"/>
        <v>93.86</v>
      </c>
      <c r="K296" s="5">
        <f t="shared" si="17"/>
        <v>0</v>
      </c>
      <c r="L296">
        <f t="shared" si="18"/>
        <v>3</v>
      </c>
      <c r="M296" t="str">
        <f>VLOOKUP(L296,mês!A:B,2,0)</f>
        <v>Março</v>
      </c>
      <c r="N296" t="str">
        <f t="shared" si="19"/>
        <v xml:space="preserve">RORÇ </v>
      </c>
    </row>
    <row r="297" spans="1:14" ht="24.95" customHeight="1" x14ac:dyDescent="0.2">
      <c r="A297" s="2" t="s">
        <v>310</v>
      </c>
      <c r="B297" s="3">
        <v>43895</v>
      </c>
      <c r="C297" s="2">
        <v>13573</v>
      </c>
      <c r="D297" s="2" t="s">
        <v>65</v>
      </c>
      <c r="E297" s="2" t="s">
        <v>331</v>
      </c>
      <c r="F297" s="2" t="s">
        <v>478</v>
      </c>
      <c r="G297" s="2" t="s">
        <v>68</v>
      </c>
      <c r="H297" s="2">
        <v>36</v>
      </c>
      <c r="I297" s="4"/>
      <c r="J297" s="5">
        <f t="shared" si="16"/>
        <v>36</v>
      </c>
      <c r="K297" s="5">
        <f t="shared" si="17"/>
        <v>0</v>
      </c>
      <c r="L297">
        <f t="shared" si="18"/>
        <v>3</v>
      </c>
      <c r="M297" t="str">
        <f>VLOOKUP(L297,mês!A:B,2,0)</f>
        <v>Março</v>
      </c>
      <c r="N297" t="str">
        <f t="shared" si="19"/>
        <v xml:space="preserve">RORÇ </v>
      </c>
    </row>
    <row r="298" spans="1:14" ht="24.95" customHeight="1" x14ac:dyDescent="0.2">
      <c r="A298" s="2" t="s">
        <v>310</v>
      </c>
      <c r="B298" s="3">
        <v>43895</v>
      </c>
      <c r="C298" s="2">
        <v>13576</v>
      </c>
      <c r="D298" s="2" t="s">
        <v>428</v>
      </c>
      <c r="E298" s="2" t="s">
        <v>479</v>
      </c>
      <c r="F298" s="2" t="s">
        <v>480</v>
      </c>
      <c r="G298" s="2" t="s">
        <v>68</v>
      </c>
      <c r="H298" s="13">
        <v>4786.16</v>
      </c>
      <c r="I298" s="4"/>
      <c r="J298" s="5">
        <f t="shared" si="16"/>
        <v>4786.16</v>
      </c>
      <c r="K298" s="5">
        <f t="shared" si="17"/>
        <v>0</v>
      </c>
      <c r="L298">
        <f t="shared" si="18"/>
        <v>3</v>
      </c>
      <c r="M298" t="str">
        <f>VLOOKUP(L298,mês!A:B,2,0)</f>
        <v>Março</v>
      </c>
      <c r="N298" t="str">
        <f t="shared" si="19"/>
        <v xml:space="preserve">RORÇ </v>
      </c>
    </row>
    <row r="299" spans="1:14" ht="24.95" customHeight="1" x14ac:dyDescent="0.2">
      <c r="A299" s="2" t="s">
        <v>310</v>
      </c>
      <c r="B299" s="3">
        <v>43896</v>
      </c>
      <c r="C299" s="2">
        <v>13575</v>
      </c>
      <c r="D299" s="2" t="s">
        <v>333</v>
      </c>
      <c r="E299" s="2" t="s">
        <v>481</v>
      </c>
      <c r="F299" s="2" t="s">
        <v>482</v>
      </c>
      <c r="G299" s="2" t="s">
        <v>68</v>
      </c>
      <c r="H299" s="2">
        <v>187.13</v>
      </c>
      <c r="I299" s="4"/>
      <c r="J299" s="5">
        <f t="shared" si="16"/>
        <v>187.13</v>
      </c>
      <c r="K299" s="5">
        <f t="shared" si="17"/>
        <v>0</v>
      </c>
      <c r="L299">
        <f t="shared" si="18"/>
        <v>3</v>
      </c>
      <c r="M299" t="str">
        <f>VLOOKUP(L299,mês!A:B,2,0)</f>
        <v>Março</v>
      </c>
      <c r="N299" t="str">
        <f t="shared" si="19"/>
        <v xml:space="preserve">RORÇ </v>
      </c>
    </row>
    <row r="300" spans="1:14" ht="24.95" customHeight="1" x14ac:dyDescent="0.2">
      <c r="A300" s="2" t="s">
        <v>310</v>
      </c>
      <c r="B300" s="3">
        <v>43896</v>
      </c>
      <c r="C300" s="2">
        <v>13579</v>
      </c>
      <c r="D300" s="2" t="s">
        <v>65</v>
      </c>
      <c r="E300" s="2" t="s">
        <v>483</v>
      </c>
      <c r="F300" s="2" t="s">
        <v>484</v>
      </c>
      <c r="G300" s="2" t="s">
        <v>68</v>
      </c>
      <c r="H300" s="2">
        <v>57.6</v>
      </c>
      <c r="I300" s="4"/>
      <c r="J300" s="5">
        <f t="shared" si="16"/>
        <v>57.6</v>
      </c>
      <c r="K300" s="5">
        <f t="shared" si="17"/>
        <v>0</v>
      </c>
      <c r="L300">
        <f t="shared" si="18"/>
        <v>3</v>
      </c>
      <c r="M300" t="str">
        <f>VLOOKUP(L300,mês!A:B,2,0)</f>
        <v>Março</v>
      </c>
      <c r="N300" t="str">
        <f t="shared" si="19"/>
        <v xml:space="preserve">RORÇ </v>
      </c>
    </row>
    <row r="301" spans="1:14" ht="24.95" customHeight="1" x14ac:dyDescent="0.2">
      <c r="A301" s="2" t="s">
        <v>310</v>
      </c>
      <c r="B301" s="3">
        <v>43899</v>
      </c>
      <c r="C301" s="2">
        <v>13617</v>
      </c>
      <c r="D301" s="2" t="s">
        <v>427</v>
      </c>
      <c r="E301" s="2" t="s">
        <v>182</v>
      </c>
      <c r="F301" s="2" t="s">
        <v>187</v>
      </c>
      <c r="G301" s="2" t="s">
        <v>68</v>
      </c>
      <c r="H301" s="2">
        <v>679.65</v>
      </c>
      <c r="I301" s="4"/>
      <c r="J301" s="5">
        <f t="shared" si="16"/>
        <v>679.65</v>
      </c>
      <c r="K301" s="5">
        <f t="shared" si="17"/>
        <v>0</v>
      </c>
      <c r="L301">
        <f t="shared" si="18"/>
        <v>3</v>
      </c>
      <c r="M301" t="str">
        <f>VLOOKUP(L301,mês!A:B,2,0)</f>
        <v>Março</v>
      </c>
      <c r="N301" t="str">
        <f t="shared" si="19"/>
        <v xml:space="preserve">RORÇ </v>
      </c>
    </row>
    <row r="302" spans="1:14" ht="24.95" customHeight="1" x14ac:dyDescent="0.2">
      <c r="A302" s="2" t="s">
        <v>310</v>
      </c>
      <c r="B302" s="3">
        <v>43899</v>
      </c>
      <c r="C302" s="2">
        <v>13589</v>
      </c>
      <c r="D302" s="2" t="s">
        <v>89</v>
      </c>
      <c r="E302" s="2" t="s">
        <v>182</v>
      </c>
      <c r="F302" s="2" t="s">
        <v>187</v>
      </c>
      <c r="G302" s="2" t="s">
        <v>68</v>
      </c>
      <c r="H302" s="2">
        <v>15.19</v>
      </c>
      <c r="I302" s="4"/>
      <c r="J302" s="5">
        <f t="shared" si="16"/>
        <v>15.19</v>
      </c>
      <c r="K302" s="5">
        <f t="shared" si="17"/>
        <v>0</v>
      </c>
      <c r="L302">
        <f t="shared" si="18"/>
        <v>3</v>
      </c>
      <c r="M302" t="str">
        <f>VLOOKUP(L302,mês!A:B,2,0)</f>
        <v>Março</v>
      </c>
      <c r="N302" t="str">
        <f t="shared" si="19"/>
        <v xml:space="preserve">RORÇ </v>
      </c>
    </row>
    <row r="303" spans="1:14" ht="24.95" customHeight="1" x14ac:dyDescent="0.2">
      <c r="A303" s="2" t="s">
        <v>310</v>
      </c>
      <c r="B303" s="3">
        <v>43899</v>
      </c>
      <c r="C303" s="2">
        <v>13591</v>
      </c>
      <c r="D303" s="2" t="s">
        <v>92</v>
      </c>
      <c r="E303" s="2" t="s">
        <v>182</v>
      </c>
      <c r="F303" s="2" t="s">
        <v>187</v>
      </c>
      <c r="G303" s="2" t="s">
        <v>68</v>
      </c>
      <c r="H303" s="13">
        <v>1445.14</v>
      </c>
      <c r="I303" s="4"/>
      <c r="J303" s="5">
        <f t="shared" si="16"/>
        <v>1445.14</v>
      </c>
      <c r="K303" s="5">
        <f t="shared" si="17"/>
        <v>0</v>
      </c>
      <c r="L303">
        <f t="shared" si="18"/>
        <v>3</v>
      </c>
      <c r="M303" t="str">
        <f>VLOOKUP(L303,mês!A:B,2,0)</f>
        <v>Março</v>
      </c>
      <c r="N303" t="str">
        <f t="shared" si="19"/>
        <v xml:space="preserve">RORÇ </v>
      </c>
    </row>
    <row r="304" spans="1:14" ht="24.95" customHeight="1" x14ac:dyDescent="0.2">
      <c r="A304" s="2" t="s">
        <v>310</v>
      </c>
      <c r="B304" s="3">
        <v>43899</v>
      </c>
      <c r="C304" s="2">
        <v>13592</v>
      </c>
      <c r="D304" s="2" t="s">
        <v>92</v>
      </c>
      <c r="E304" s="2" t="s">
        <v>182</v>
      </c>
      <c r="F304" s="2" t="s">
        <v>187</v>
      </c>
      <c r="G304" s="2" t="s">
        <v>68</v>
      </c>
      <c r="H304" s="13">
        <v>1793.97</v>
      </c>
      <c r="I304" s="4"/>
      <c r="J304" s="5">
        <f t="shared" si="16"/>
        <v>1793.97</v>
      </c>
      <c r="K304" s="5">
        <f t="shared" si="17"/>
        <v>0</v>
      </c>
      <c r="L304">
        <f t="shared" si="18"/>
        <v>3</v>
      </c>
      <c r="M304" t="str">
        <f>VLOOKUP(L304,mês!A:B,2,0)</f>
        <v>Março</v>
      </c>
      <c r="N304" t="str">
        <f t="shared" si="19"/>
        <v xml:space="preserve">RORÇ </v>
      </c>
    </row>
    <row r="305" spans="1:14" ht="24.95" customHeight="1" x14ac:dyDescent="0.2">
      <c r="A305" s="2" t="s">
        <v>310</v>
      </c>
      <c r="B305" s="3">
        <v>43899</v>
      </c>
      <c r="C305" s="2">
        <v>13594</v>
      </c>
      <c r="D305" s="2" t="s">
        <v>377</v>
      </c>
      <c r="E305" s="2" t="s">
        <v>182</v>
      </c>
      <c r="F305" s="2" t="s">
        <v>187</v>
      </c>
      <c r="G305" s="2" t="s">
        <v>68</v>
      </c>
      <c r="H305" s="2">
        <v>26.37</v>
      </c>
      <c r="I305" s="4"/>
      <c r="J305" s="5">
        <f t="shared" si="16"/>
        <v>26.37</v>
      </c>
      <c r="K305" s="5">
        <f t="shared" si="17"/>
        <v>0</v>
      </c>
      <c r="L305">
        <f t="shared" si="18"/>
        <v>3</v>
      </c>
      <c r="M305" t="str">
        <f>VLOOKUP(L305,mês!A:B,2,0)</f>
        <v>Março</v>
      </c>
      <c r="N305" t="str">
        <f t="shared" si="19"/>
        <v xml:space="preserve">RORÇ </v>
      </c>
    </row>
    <row r="306" spans="1:14" ht="24.95" customHeight="1" x14ac:dyDescent="0.2">
      <c r="A306" s="2" t="s">
        <v>310</v>
      </c>
      <c r="B306" s="3">
        <v>43899</v>
      </c>
      <c r="C306" s="2">
        <v>13595</v>
      </c>
      <c r="D306" s="2" t="s">
        <v>324</v>
      </c>
      <c r="E306" s="2" t="s">
        <v>182</v>
      </c>
      <c r="F306" s="2" t="s">
        <v>187</v>
      </c>
      <c r="G306" s="2" t="s">
        <v>68</v>
      </c>
      <c r="H306" s="13">
        <v>2365.5</v>
      </c>
      <c r="I306" s="4"/>
      <c r="J306" s="5">
        <f t="shared" si="16"/>
        <v>2365.5</v>
      </c>
      <c r="K306" s="5">
        <f t="shared" si="17"/>
        <v>0</v>
      </c>
      <c r="L306">
        <f t="shared" si="18"/>
        <v>3</v>
      </c>
      <c r="M306" t="str">
        <f>VLOOKUP(L306,mês!A:B,2,0)</f>
        <v>Março</v>
      </c>
      <c r="N306" t="str">
        <f t="shared" si="19"/>
        <v xml:space="preserve">RORÇ </v>
      </c>
    </row>
    <row r="307" spans="1:14" ht="24.95" customHeight="1" x14ac:dyDescent="0.2">
      <c r="A307" s="2" t="s">
        <v>310</v>
      </c>
      <c r="B307" s="3">
        <v>43899</v>
      </c>
      <c r="C307" s="2">
        <v>13596</v>
      </c>
      <c r="D307" s="2" t="s">
        <v>92</v>
      </c>
      <c r="E307" s="2" t="s">
        <v>182</v>
      </c>
      <c r="F307" s="2" t="s">
        <v>187</v>
      </c>
      <c r="G307" s="2" t="s">
        <v>68</v>
      </c>
      <c r="H307" s="13">
        <v>1817.02</v>
      </c>
      <c r="I307" s="4"/>
      <c r="J307" s="5">
        <f t="shared" si="16"/>
        <v>1817.02</v>
      </c>
      <c r="K307" s="5">
        <f t="shared" si="17"/>
        <v>0</v>
      </c>
      <c r="L307">
        <f t="shared" si="18"/>
        <v>3</v>
      </c>
      <c r="M307" t="str">
        <f>VLOOKUP(L307,mês!A:B,2,0)</f>
        <v>Março</v>
      </c>
      <c r="N307" t="str">
        <f t="shared" si="19"/>
        <v xml:space="preserve">RORÇ </v>
      </c>
    </row>
    <row r="308" spans="1:14" ht="24.95" customHeight="1" x14ac:dyDescent="0.2">
      <c r="A308" s="2" t="s">
        <v>310</v>
      </c>
      <c r="B308" s="3">
        <v>43899</v>
      </c>
      <c r="C308" s="2">
        <v>13598</v>
      </c>
      <c r="D308" s="2" t="s">
        <v>92</v>
      </c>
      <c r="E308" s="2" t="s">
        <v>182</v>
      </c>
      <c r="F308" s="2" t="s">
        <v>187</v>
      </c>
      <c r="G308" s="2" t="s">
        <v>68</v>
      </c>
      <c r="H308" s="2">
        <v>124.2</v>
      </c>
      <c r="I308" s="4"/>
      <c r="J308" s="5">
        <f t="shared" si="16"/>
        <v>124.2</v>
      </c>
      <c r="K308" s="5">
        <f t="shared" si="17"/>
        <v>0</v>
      </c>
      <c r="L308">
        <f t="shared" si="18"/>
        <v>3</v>
      </c>
      <c r="M308" t="str">
        <f>VLOOKUP(L308,mês!A:B,2,0)</f>
        <v>Março</v>
      </c>
      <c r="N308" t="str">
        <f t="shared" si="19"/>
        <v xml:space="preserve">RORÇ </v>
      </c>
    </row>
    <row r="309" spans="1:14" ht="24.95" customHeight="1" x14ac:dyDescent="0.2">
      <c r="A309" s="2" t="s">
        <v>310</v>
      </c>
      <c r="B309" s="3">
        <v>43899</v>
      </c>
      <c r="C309" s="2">
        <v>13601</v>
      </c>
      <c r="D309" s="2" t="s">
        <v>145</v>
      </c>
      <c r="E309" s="2" t="s">
        <v>182</v>
      </c>
      <c r="F309" s="2" t="s">
        <v>187</v>
      </c>
      <c r="G309" s="2" t="s">
        <v>68</v>
      </c>
      <c r="H309" s="2">
        <v>306.7</v>
      </c>
      <c r="I309" s="4"/>
      <c r="J309" s="5">
        <f t="shared" si="16"/>
        <v>306.7</v>
      </c>
      <c r="K309" s="5">
        <f t="shared" si="17"/>
        <v>0</v>
      </c>
      <c r="L309">
        <f t="shared" si="18"/>
        <v>3</v>
      </c>
      <c r="M309" t="str">
        <f>VLOOKUP(L309,mês!A:B,2,0)</f>
        <v>Março</v>
      </c>
      <c r="N309" t="str">
        <f t="shared" si="19"/>
        <v xml:space="preserve">RORÇ </v>
      </c>
    </row>
    <row r="310" spans="1:14" ht="24.95" customHeight="1" x14ac:dyDescent="0.2">
      <c r="A310" s="2" t="s">
        <v>310</v>
      </c>
      <c r="B310" s="3">
        <v>43899</v>
      </c>
      <c r="C310" s="2">
        <v>13602</v>
      </c>
      <c r="D310" s="2" t="s">
        <v>65</v>
      </c>
      <c r="E310" s="2" t="s">
        <v>182</v>
      </c>
      <c r="F310" s="2" t="s">
        <v>187</v>
      </c>
      <c r="G310" s="2" t="s">
        <v>68</v>
      </c>
      <c r="H310" s="2">
        <v>144.32</v>
      </c>
      <c r="I310" s="4"/>
      <c r="J310" s="5">
        <f t="shared" si="16"/>
        <v>144.32</v>
      </c>
      <c r="K310" s="5">
        <f t="shared" si="17"/>
        <v>0</v>
      </c>
      <c r="L310">
        <f t="shared" si="18"/>
        <v>3</v>
      </c>
      <c r="M310" t="str">
        <f>VLOOKUP(L310,mês!A:B,2,0)</f>
        <v>Março</v>
      </c>
      <c r="N310" t="str">
        <f t="shared" si="19"/>
        <v xml:space="preserve">RORÇ </v>
      </c>
    </row>
    <row r="311" spans="1:14" ht="24.95" customHeight="1" x14ac:dyDescent="0.2">
      <c r="A311" s="2" t="s">
        <v>310</v>
      </c>
      <c r="B311" s="3">
        <v>43899</v>
      </c>
      <c r="C311" s="2">
        <v>13609</v>
      </c>
      <c r="D311" s="2" t="s">
        <v>92</v>
      </c>
      <c r="E311" s="2" t="s">
        <v>182</v>
      </c>
      <c r="F311" s="2" t="s">
        <v>187</v>
      </c>
      <c r="G311" s="2" t="s">
        <v>68</v>
      </c>
      <c r="H311" s="13">
        <v>1191.47</v>
      </c>
      <c r="I311" s="4"/>
      <c r="J311" s="5">
        <f t="shared" si="16"/>
        <v>1191.47</v>
      </c>
      <c r="K311" s="5">
        <f t="shared" si="17"/>
        <v>0</v>
      </c>
      <c r="L311">
        <f t="shared" si="18"/>
        <v>3</v>
      </c>
      <c r="M311" t="str">
        <f>VLOOKUP(L311,mês!A:B,2,0)</f>
        <v>Março</v>
      </c>
      <c r="N311" t="str">
        <f t="shared" si="19"/>
        <v xml:space="preserve">RORÇ </v>
      </c>
    </row>
    <row r="312" spans="1:14" ht="24.95" customHeight="1" x14ac:dyDescent="0.2">
      <c r="A312" s="2" t="s">
        <v>310</v>
      </c>
      <c r="B312" s="3">
        <v>43899</v>
      </c>
      <c r="C312" s="2">
        <v>13610</v>
      </c>
      <c r="D312" s="2" t="s">
        <v>485</v>
      </c>
      <c r="E312" s="2" t="s">
        <v>182</v>
      </c>
      <c r="F312" s="2" t="s">
        <v>187</v>
      </c>
      <c r="G312" s="2" t="s">
        <v>68</v>
      </c>
      <c r="H312" s="13">
        <v>1005.8</v>
      </c>
      <c r="I312" s="4"/>
      <c r="J312" s="5">
        <f t="shared" si="16"/>
        <v>1005.8</v>
      </c>
      <c r="K312" s="5">
        <f t="shared" si="17"/>
        <v>0</v>
      </c>
      <c r="L312">
        <f t="shared" si="18"/>
        <v>3</v>
      </c>
      <c r="M312" t="str">
        <f>VLOOKUP(L312,mês!A:B,2,0)</f>
        <v>Março</v>
      </c>
      <c r="N312" t="str">
        <f t="shared" si="19"/>
        <v xml:space="preserve">RORÇ </v>
      </c>
    </row>
    <row r="313" spans="1:14" ht="24.95" customHeight="1" x14ac:dyDescent="0.2">
      <c r="A313" s="2" t="s">
        <v>310</v>
      </c>
      <c r="B313" s="3">
        <v>43899</v>
      </c>
      <c r="C313" s="2">
        <v>13611</v>
      </c>
      <c r="D313" s="2" t="s">
        <v>485</v>
      </c>
      <c r="E313" s="2" t="s">
        <v>182</v>
      </c>
      <c r="F313" s="2" t="s">
        <v>187</v>
      </c>
      <c r="G313" s="2" t="s">
        <v>68</v>
      </c>
      <c r="H313" s="13">
        <v>4038.36</v>
      </c>
      <c r="I313" s="4"/>
      <c r="J313" s="5">
        <f t="shared" si="16"/>
        <v>4038.36</v>
      </c>
      <c r="K313" s="5">
        <f t="shared" si="17"/>
        <v>0</v>
      </c>
      <c r="L313">
        <f t="shared" si="18"/>
        <v>3</v>
      </c>
      <c r="M313" t="str">
        <f>VLOOKUP(L313,mês!A:B,2,0)</f>
        <v>Março</v>
      </c>
      <c r="N313" t="str">
        <f t="shared" si="19"/>
        <v xml:space="preserve">RORÇ </v>
      </c>
    </row>
    <row r="314" spans="1:14" ht="24.95" customHeight="1" x14ac:dyDescent="0.2">
      <c r="A314" s="2" t="s">
        <v>310</v>
      </c>
      <c r="B314" s="3">
        <v>43899</v>
      </c>
      <c r="C314" s="2">
        <v>13612</v>
      </c>
      <c r="D314" s="2" t="s">
        <v>427</v>
      </c>
      <c r="E314" s="2" t="s">
        <v>182</v>
      </c>
      <c r="F314" s="2" t="s">
        <v>187</v>
      </c>
      <c r="G314" s="2" t="s">
        <v>68</v>
      </c>
      <c r="H314" s="2">
        <v>94.95</v>
      </c>
      <c r="I314" s="4"/>
      <c r="J314" s="5">
        <f t="shared" si="16"/>
        <v>94.95</v>
      </c>
      <c r="K314" s="5">
        <f t="shared" si="17"/>
        <v>0</v>
      </c>
      <c r="L314">
        <f t="shared" si="18"/>
        <v>3</v>
      </c>
      <c r="M314" t="str">
        <f>VLOOKUP(L314,mês!A:B,2,0)</f>
        <v>Março</v>
      </c>
      <c r="N314" t="str">
        <f t="shared" si="19"/>
        <v xml:space="preserve">RORÇ </v>
      </c>
    </row>
    <row r="315" spans="1:14" ht="24.95" customHeight="1" x14ac:dyDescent="0.2">
      <c r="A315" s="2" t="s">
        <v>310</v>
      </c>
      <c r="B315" s="3">
        <v>43899</v>
      </c>
      <c r="C315" s="2">
        <v>13613</v>
      </c>
      <c r="D315" s="2" t="s">
        <v>427</v>
      </c>
      <c r="E315" s="2" t="s">
        <v>182</v>
      </c>
      <c r="F315" s="2" t="s">
        <v>187</v>
      </c>
      <c r="G315" s="2" t="s">
        <v>68</v>
      </c>
      <c r="H315" s="13">
        <v>1505.8</v>
      </c>
      <c r="I315" s="4"/>
      <c r="J315" s="5">
        <f t="shared" si="16"/>
        <v>1505.8</v>
      </c>
      <c r="K315" s="5">
        <f t="shared" si="17"/>
        <v>0</v>
      </c>
      <c r="L315">
        <f t="shared" si="18"/>
        <v>3</v>
      </c>
      <c r="M315" t="str">
        <f>VLOOKUP(L315,mês!A:B,2,0)</f>
        <v>Março</v>
      </c>
      <c r="N315" t="str">
        <f t="shared" si="19"/>
        <v xml:space="preserve">RORÇ </v>
      </c>
    </row>
    <row r="316" spans="1:14" ht="24.95" customHeight="1" x14ac:dyDescent="0.2">
      <c r="A316" s="2" t="s">
        <v>310</v>
      </c>
      <c r="B316" s="3">
        <v>43899</v>
      </c>
      <c r="C316" s="2">
        <v>13614</v>
      </c>
      <c r="D316" s="2" t="s">
        <v>427</v>
      </c>
      <c r="E316" s="2" t="s">
        <v>182</v>
      </c>
      <c r="F316" s="2" t="s">
        <v>187</v>
      </c>
      <c r="G316" s="2" t="s">
        <v>68</v>
      </c>
      <c r="H316" s="2">
        <v>480.31</v>
      </c>
      <c r="I316" s="4"/>
      <c r="J316" s="5">
        <f t="shared" si="16"/>
        <v>480.31</v>
      </c>
      <c r="K316" s="5">
        <f t="shared" si="17"/>
        <v>0</v>
      </c>
      <c r="L316">
        <f t="shared" si="18"/>
        <v>3</v>
      </c>
      <c r="M316" t="str">
        <f>VLOOKUP(L316,mês!A:B,2,0)</f>
        <v>Março</v>
      </c>
      <c r="N316" t="str">
        <f t="shared" si="19"/>
        <v xml:space="preserve">RORÇ </v>
      </c>
    </row>
    <row r="317" spans="1:14" ht="24.95" customHeight="1" x14ac:dyDescent="0.2">
      <c r="A317" s="2" t="s">
        <v>310</v>
      </c>
      <c r="B317" s="3">
        <v>43899</v>
      </c>
      <c r="C317" s="2">
        <v>13616</v>
      </c>
      <c r="D317" s="2" t="s">
        <v>311</v>
      </c>
      <c r="E317" s="2" t="s">
        <v>187</v>
      </c>
      <c r="F317" s="2" t="s">
        <v>187</v>
      </c>
      <c r="G317" s="2" t="s">
        <v>68</v>
      </c>
      <c r="H317" s="2">
        <v>184.33</v>
      </c>
      <c r="I317" s="4"/>
      <c r="J317" s="5">
        <f t="shared" si="16"/>
        <v>184.33</v>
      </c>
      <c r="K317" s="5">
        <f t="shared" si="17"/>
        <v>0</v>
      </c>
      <c r="L317">
        <f t="shared" si="18"/>
        <v>3</v>
      </c>
      <c r="M317" t="str">
        <f>VLOOKUP(L317,mês!A:B,2,0)</f>
        <v>Março</v>
      </c>
      <c r="N317" t="str">
        <f t="shared" si="19"/>
        <v xml:space="preserve">RORÇ </v>
      </c>
    </row>
    <row r="318" spans="1:14" ht="24.95" customHeight="1" x14ac:dyDescent="0.2">
      <c r="A318" s="2" t="s">
        <v>310</v>
      </c>
      <c r="B318" s="3">
        <v>43899</v>
      </c>
      <c r="C318" s="2">
        <v>13618</v>
      </c>
      <c r="D318" s="2" t="s">
        <v>427</v>
      </c>
      <c r="E318" s="2" t="s">
        <v>182</v>
      </c>
      <c r="F318" s="2" t="s">
        <v>187</v>
      </c>
      <c r="G318" s="2" t="s">
        <v>68</v>
      </c>
      <c r="H318" s="2">
        <v>679.65</v>
      </c>
      <c r="I318" s="4"/>
      <c r="J318" s="5">
        <f t="shared" si="16"/>
        <v>679.65</v>
      </c>
      <c r="K318" s="5">
        <f t="shared" si="17"/>
        <v>0</v>
      </c>
      <c r="L318">
        <f t="shared" si="18"/>
        <v>3</v>
      </c>
      <c r="M318" t="str">
        <f>VLOOKUP(L318,mês!A:B,2,0)</f>
        <v>Março</v>
      </c>
      <c r="N318" t="str">
        <f t="shared" si="19"/>
        <v xml:space="preserve">RORÇ </v>
      </c>
    </row>
    <row r="319" spans="1:14" ht="24.95" customHeight="1" x14ac:dyDescent="0.2">
      <c r="A319" s="2" t="s">
        <v>310</v>
      </c>
      <c r="B319" s="3">
        <v>43899</v>
      </c>
      <c r="C319" s="2">
        <v>13624</v>
      </c>
      <c r="D319" s="2" t="s">
        <v>92</v>
      </c>
      <c r="E319" s="2" t="s">
        <v>182</v>
      </c>
      <c r="F319" s="2" t="s">
        <v>187</v>
      </c>
      <c r="G319" s="2" t="s">
        <v>68</v>
      </c>
      <c r="H319" s="13">
        <v>2358.81</v>
      </c>
      <c r="I319" s="4"/>
      <c r="J319" s="5">
        <f t="shared" si="16"/>
        <v>2358.81</v>
      </c>
      <c r="K319" s="5">
        <f t="shared" si="17"/>
        <v>0</v>
      </c>
      <c r="L319">
        <f t="shared" si="18"/>
        <v>3</v>
      </c>
      <c r="M319" t="str">
        <f>VLOOKUP(L319,mês!A:B,2,0)</f>
        <v>Março</v>
      </c>
      <c r="N319" t="str">
        <f t="shared" si="19"/>
        <v xml:space="preserve">RORÇ </v>
      </c>
    </row>
    <row r="320" spans="1:14" ht="24.95" customHeight="1" x14ac:dyDescent="0.2">
      <c r="A320" s="2" t="s">
        <v>310</v>
      </c>
      <c r="B320" s="3">
        <v>43899</v>
      </c>
      <c r="C320" s="2">
        <v>13625</v>
      </c>
      <c r="D320" s="2" t="s">
        <v>92</v>
      </c>
      <c r="E320" s="2" t="s">
        <v>182</v>
      </c>
      <c r="F320" s="2" t="s">
        <v>187</v>
      </c>
      <c r="G320" s="2" t="s">
        <v>68</v>
      </c>
      <c r="H320" s="13">
        <v>1142.0899999999999</v>
      </c>
      <c r="I320" s="4"/>
      <c r="J320" s="5">
        <f t="shared" si="16"/>
        <v>1142.0899999999999</v>
      </c>
      <c r="K320" s="5">
        <f t="shared" si="17"/>
        <v>0</v>
      </c>
      <c r="L320">
        <f t="shared" si="18"/>
        <v>3</v>
      </c>
      <c r="M320" t="str">
        <f>VLOOKUP(L320,mês!A:B,2,0)</f>
        <v>Março</v>
      </c>
      <c r="N320" t="str">
        <f t="shared" si="19"/>
        <v xml:space="preserve">RORÇ </v>
      </c>
    </row>
    <row r="321" spans="1:14" ht="24.95" customHeight="1" x14ac:dyDescent="0.2">
      <c r="A321" s="2" t="s">
        <v>310</v>
      </c>
      <c r="B321" s="3">
        <v>43899</v>
      </c>
      <c r="C321" s="2">
        <v>13626</v>
      </c>
      <c r="D321" s="2" t="s">
        <v>427</v>
      </c>
      <c r="E321" s="2" t="s">
        <v>182</v>
      </c>
      <c r="F321" s="2" t="s">
        <v>187</v>
      </c>
      <c r="G321" s="2" t="s">
        <v>68</v>
      </c>
      <c r="H321" s="2">
        <v>711.52</v>
      </c>
      <c r="I321" s="4"/>
      <c r="J321" s="5">
        <f t="shared" si="16"/>
        <v>711.52</v>
      </c>
      <c r="K321" s="5">
        <f t="shared" si="17"/>
        <v>0</v>
      </c>
      <c r="L321">
        <f t="shared" si="18"/>
        <v>3</v>
      </c>
      <c r="M321" t="str">
        <f>VLOOKUP(L321,mês!A:B,2,0)</f>
        <v>Março</v>
      </c>
      <c r="N321" t="str">
        <f t="shared" si="19"/>
        <v xml:space="preserve">RORÇ </v>
      </c>
    </row>
    <row r="322" spans="1:14" ht="24.95" customHeight="1" x14ac:dyDescent="0.2">
      <c r="A322" s="2" t="s">
        <v>310</v>
      </c>
      <c r="B322" s="3">
        <v>43899</v>
      </c>
      <c r="C322" s="2">
        <v>13627</v>
      </c>
      <c r="D322" s="2" t="s">
        <v>404</v>
      </c>
      <c r="E322" s="2" t="s">
        <v>182</v>
      </c>
      <c r="F322" s="2" t="s">
        <v>187</v>
      </c>
      <c r="G322" s="2" t="s">
        <v>68</v>
      </c>
      <c r="H322" s="2">
        <v>96.75</v>
      </c>
      <c r="I322" s="4"/>
      <c r="J322" s="5">
        <f t="shared" si="16"/>
        <v>96.75</v>
      </c>
      <c r="K322" s="5">
        <f t="shared" si="17"/>
        <v>0</v>
      </c>
      <c r="L322">
        <f t="shared" si="18"/>
        <v>3</v>
      </c>
      <c r="M322" t="str">
        <f>VLOOKUP(L322,mês!A:B,2,0)</f>
        <v>Março</v>
      </c>
      <c r="N322" t="str">
        <f t="shared" si="19"/>
        <v xml:space="preserve">RORÇ </v>
      </c>
    </row>
    <row r="323" spans="1:14" ht="24.95" customHeight="1" x14ac:dyDescent="0.2">
      <c r="A323" s="2" t="s">
        <v>310</v>
      </c>
      <c r="B323" s="3">
        <v>43900</v>
      </c>
      <c r="C323" s="2">
        <v>13560</v>
      </c>
      <c r="D323" s="2" t="s">
        <v>341</v>
      </c>
      <c r="E323" s="2" t="s">
        <v>179</v>
      </c>
      <c r="F323" s="2" t="s">
        <v>486</v>
      </c>
      <c r="G323" s="2" t="s">
        <v>68</v>
      </c>
      <c r="H323" s="2">
        <v>198.03</v>
      </c>
      <c r="I323" s="4"/>
      <c r="J323" s="5">
        <f t="shared" ref="J323:J386" si="20">IF(G323="Não",0,H323)</f>
        <v>198.03</v>
      </c>
      <c r="K323" s="5">
        <f t="shared" ref="K323:K386" si="21">IF(G323="Não",H323,0)</f>
        <v>0</v>
      </c>
      <c r="L323">
        <f t="shared" ref="L323:L386" si="22">MONTH(B323)</f>
        <v>3</v>
      </c>
      <c r="M323" t="str">
        <f>VLOOKUP(L323,mês!A:B,2,0)</f>
        <v>Março</v>
      </c>
      <c r="N323" t="str">
        <f t="shared" ref="N323:N386" si="23">LEFT(A323,SEARCH("-",A323)-1)</f>
        <v xml:space="preserve">RORÇ </v>
      </c>
    </row>
    <row r="324" spans="1:14" ht="24.95" customHeight="1" x14ac:dyDescent="0.2">
      <c r="A324" s="2" t="s">
        <v>310</v>
      </c>
      <c r="B324" s="3">
        <v>43900</v>
      </c>
      <c r="C324" s="2">
        <v>13566</v>
      </c>
      <c r="D324" s="2" t="s">
        <v>341</v>
      </c>
      <c r="E324" s="2" t="s">
        <v>179</v>
      </c>
      <c r="F324" s="2" t="s">
        <v>487</v>
      </c>
      <c r="G324" s="2" t="s">
        <v>68</v>
      </c>
      <c r="H324" s="2">
        <v>28.07</v>
      </c>
      <c r="I324" s="4"/>
      <c r="J324" s="5">
        <f t="shared" si="20"/>
        <v>28.07</v>
      </c>
      <c r="K324" s="5">
        <f t="shared" si="21"/>
        <v>0</v>
      </c>
      <c r="L324">
        <f t="shared" si="22"/>
        <v>3</v>
      </c>
      <c r="M324" t="str">
        <f>VLOOKUP(L324,mês!A:B,2,0)</f>
        <v>Março</v>
      </c>
      <c r="N324" t="str">
        <f t="shared" si="23"/>
        <v xml:space="preserve">RORÇ </v>
      </c>
    </row>
    <row r="325" spans="1:14" ht="24.95" customHeight="1" x14ac:dyDescent="0.2">
      <c r="A325" s="2" t="s">
        <v>310</v>
      </c>
      <c r="B325" s="3">
        <v>43900</v>
      </c>
      <c r="C325" s="2">
        <v>13581</v>
      </c>
      <c r="D325" s="2" t="s">
        <v>65</v>
      </c>
      <c r="E325" s="2" t="s">
        <v>179</v>
      </c>
      <c r="F325" s="2" t="s">
        <v>488</v>
      </c>
      <c r="G325" s="2" t="s">
        <v>68</v>
      </c>
      <c r="H325" s="2">
        <v>17.86</v>
      </c>
      <c r="I325" s="4"/>
      <c r="J325" s="5">
        <f t="shared" si="20"/>
        <v>17.86</v>
      </c>
      <c r="K325" s="5">
        <f t="shared" si="21"/>
        <v>0</v>
      </c>
      <c r="L325">
        <f t="shared" si="22"/>
        <v>3</v>
      </c>
      <c r="M325" t="str">
        <f>VLOOKUP(L325,mês!A:B,2,0)</f>
        <v>Março</v>
      </c>
      <c r="N325" t="str">
        <f t="shared" si="23"/>
        <v xml:space="preserve">RORÇ </v>
      </c>
    </row>
    <row r="326" spans="1:14" ht="24.95" customHeight="1" x14ac:dyDescent="0.2">
      <c r="A326" s="2" t="s">
        <v>310</v>
      </c>
      <c r="B326" s="3">
        <v>43900</v>
      </c>
      <c r="C326" s="2">
        <v>13634</v>
      </c>
      <c r="D326" s="2" t="s">
        <v>65</v>
      </c>
      <c r="E326" s="2" t="s">
        <v>489</v>
      </c>
      <c r="F326" s="2" t="s">
        <v>490</v>
      </c>
      <c r="G326" s="2" t="s">
        <v>68</v>
      </c>
      <c r="H326" s="2">
        <v>120</v>
      </c>
      <c r="I326" s="4"/>
      <c r="J326" s="5">
        <f t="shared" si="20"/>
        <v>120</v>
      </c>
      <c r="K326" s="5">
        <f t="shared" si="21"/>
        <v>0</v>
      </c>
      <c r="L326">
        <f t="shared" si="22"/>
        <v>3</v>
      </c>
      <c r="M326" t="str">
        <f>VLOOKUP(L326,mês!A:B,2,0)</f>
        <v>Março</v>
      </c>
      <c r="N326" t="str">
        <f t="shared" si="23"/>
        <v xml:space="preserve">RORÇ </v>
      </c>
    </row>
    <row r="327" spans="1:14" ht="24.95" customHeight="1" x14ac:dyDescent="0.2">
      <c r="A327" s="2" t="s">
        <v>310</v>
      </c>
      <c r="B327" s="3">
        <v>43902</v>
      </c>
      <c r="C327" s="2">
        <v>13635</v>
      </c>
      <c r="D327" s="2" t="s">
        <v>419</v>
      </c>
      <c r="E327" s="2" t="s">
        <v>491</v>
      </c>
      <c r="F327" s="2" t="s">
        <v>492</v>
      </c>
      <c r="G327" s="2" t="s">
        <v>68</v>
      </c>
      <c r="H327" s="2">
        <v>288.8</v>
      </c>
      <c r="I327" s="4"/>
      <c r="J327" s="5">
        <f t="shared" si="20"/>
        <v>288.8</v>
      </c>
      <c r="K327" s="5">
        <f t="shared" si="21"/>
        <v>0</v>
      </c>
      <c r="L327">
        <f t="shared" si="22"/>
        <v>3</v>
      </c>
      <c r="M327" t="str">
        <f>VLOOKUP(L327,mês!A:B,2,0)</f>
        <v>Março</v>
      </c>
      <c r="N327" t="str">
        <f t="shared" si="23"/>
        <v xml:space="preserve">RORÇ </v>
      </c>
    </row>
    <row r="328" spans="1:14" ht="24.95" customHeight="1" x14ac:dyDescent="0.2">
      <c r="A328" s="2" t="s">
        <v>310</v>
      </c>
      <c r="B328" s="3">
        <v>43902</v>
      </c>
      <c r="C328" s="2">
        <v>13639</v>
      </c>
      <c r="D328" s="2" t="s">
        <v>404</v>
      </c>
      <c r="E328" s="2" t="s">
        <v>493</v>
      </c>
      <c r="F328" s="2" t="s">
        <v>494</v>
      </c>
      <c r="G328" s="2" t="s">
        <v>68</v>
      </c>
      <c r="H328" s="2">
        <v>315.06</v>
      </c>
      <c r="I328" s="4"/>
      <c r="J328" s="5">
        <f t="shared" si="20"/>
        <v>315.06</v>
      </c>
      <c r="K328" s="5">
        <f t="shared" si="21"/>
        <v>0</v>
      </c>
      <c r="L328">
        <f t="shared" si="22"/>
        <v>3</v>
      </c>
      <c r="M328" t="str">
        <f>VLOOKUP(L328,mês!A:B,2,0)</f>
        <v>Março</v>
      </c>
      <c r="N328" t="str">
        <f t="shared" si="23"/>
        <v xml:space="preserve">RORÇ </v>
      </c>
    </row>
    <row r="329" spans="1:14" ht="24.95" customHeight="1" x14ac:dyDescent="0.2">
      <c r="A329" s="2" t="s">
        <v>310</v>
      </c>
      <c r="B329" s="3">
        <v>43906</v>
      </c>
      <c r="C329" s="2">
        <v>13584</v>
      </c>
      <c r="D329" s="2" t="s">
        <v>360</v>
      </c>
      <c r="E329" s="2" t="s">
        <v>495</v>
      </c>
      <c r="F329" s="2" t="s">
        <v>496</v>
      </c>
      <c r="G329" s="2" t="s">
        <v>68</v>
      </c>
      <c r="H329" s="2">
        <v>104.14</v>
      </c>
      <c r="I329" s="4"/>
      <c r="J329" s="5">
        <f t="shared" si="20"/>
        <v>104.14</v>
      </c>
      <c r="K329" s="5">
        <f t="shared" si="21"/>
        <v>0</v>
      </c>
      <c r="L329">
        <f t="shared" si="22"/>
        <v>3</v>
      </c>
      <c r="M329" t="str">
        <f>VLOOKUP(L329,mês!A:B,2,0)</f>
        <v>Março</v>
      </c>
      <c r="N329" t="str">
        <f t="shared" si="23"/>
        <v xml:space="preserve">RORÇ </v>
      </c>
    </row>
    <row r="330" spans="1:14" ht="24.95" customHeight="1" x14ac:dyDescent="0.2">
      <c r="A330" s="2" t="s">
        <v>310</v>
      </c>
      <c r="B330" s="3">
        <v>43906</v>
      </c>
      <c r="C330" s="2">
        <v>13636</v>
      </c>
      <c r="D330" s="2" t="s">
        <v>485</v>
      </c>
      <c r="E330" s="2" t="s">
        <v>179</v>
      </c>
      <c r="F330" s="2" t="s">
        <v>497</v>
      </c>
      <c r="G330" s="2" t="s">
        <v>68</v>
      </c>
      <c r="H330" s="2">
        <v>79.23</v>
      </c>
      <c r="I330" s="4"/>
      <c r="J330" s="5">
        <f t="shared" si="20"/>
        <v>79.23</v>
      </c>
      <c r="K330" s="5">
        <f t="shared" si="21"/>
        <v>0</v>
      </c>
      <c r="L330">
        <f t="shared" si="22"/>
        <v>3</v>
      </c>
      <c r="M330" t="str">
        <f>VLOOKUP(L330,mês!A:B,2,0)</f>
        <v>Março</v>
      </c>
      <c r="N330" t="str">
        <f t="shared" si="23"/>
        <v xml:space="preserve">RORÇ </v>
      </c>
    </row>
    <row r="331" spans="1:14" ht="24.95" customHeight="1" x14ac:dyDescent="0.2">
      <c r="A331" s="2" t="s">
        <v>310</v>
      </c>
      <c r="B331" s="3">
        <v>43906</v>
      </c>
      <c r="C331" s="2">
        <v>13637</v>
      </c>
      <c r="D331" s="2" t="s">
        <v>360</v>
      </c>
      <c r="E331" s="2" t="s">
        <v>179</v>
      </c>
      <c r="F331" s="2" t="s">
        <v>498</v>
      </c>
      <c r="G331" s="2" t="s">
        <v>68</v>
      </c>
      <c r="H331" s="2">
        <v>128.52000000000001</v>
      </c>
      <c r="I331" s="4"/>
      <c r="J331" s="5">
        <f t="shared" si="20"/>
        <v>128.52000000000001</v>
      </c>
      <c r="K331" s="5">
        <f t="shared" si="21"/>
        <v>0</v>
      </c>
      <c r="L331">
        <f t="shared" si="22"/>
        <v>3</v>
      </c>
      <c r="M331" t="str">
        <f>VLOOKUP(L331,mês!A:B,2,0)</f>
        <v>Março</v>
      </c>
      <c r="N331" t="str">
        <f t="shared" si="23"/>
        <v xml:space="preserve">RORÇ </v>
      </c>
    </row>
    <row r="332" spans="1:14" ht="24.95" customHeight="1" x14ac:dyDescent="0.2">
      <c r="A332" s="2" t="s">
        <v>310</v>
      </c>
      <c r="B332" s="3">
        <v>43906</v>
      </c>
      <c r="C332" s="2">
        <v>13641</v>
      </c>
      <c r="D332" s="2" t="s">
        <v>341</v>
      </c>
      <c r="E332" s="2" t="s">
        <v>179</v>
      </c>
      <c r="F332" s="2" t="s">
        <v>499</v>
      </c>
      <c r="G332" s="2" t="s">
        <v>68</v>
      </c>
      <c r="H332" s="2">
        <v>11.68</v>
      </c>
      <c r="I332" s="4"/>
      <c r="J332" s="5">
        <f t="shared" si="20"/>
        <v>11.68</v>
      </c>
      <c r="K332" s="5">
        <f t="shared" si="21"/>
        <v>0</v>
      </c>
      <c r="L332">
        <f t="shared" si="22"/>
        <v>3</v>
      </c>
      <c r="M332" t="str">
        <f>VLOOKUP(L332,mês!A:B,2,0)</f>
        <v>Março</v>
      </c>
      <c r="N332" t="str">
        <f t="shared" si="23"/>
        <v xml:space="preserve">RORÇ </v>
      </c>
    </row>
    <row r="333" spans="1:14" ht="24.95" customHeight="1" x14ac:dyDescent="0.2">
      <c r="A333" s="2" t="s">
        <v>310</v>
      </c>
      <c r="B333" s="3">
        <v>43906</v>
      </c>
      <c r="C333" s="2">
        <v>13646</v>
      </c>
      <c r="D333" s="2" t="s">
        <v>419</v>
      </c>
      <c r="E333" s="2" t="s">
        <v>179</v>
      </c>
      <c r="F333" s="2" t="s">
        <v>500</v>
      </c>
      <c r="G333" s="2" t="s">
        <v>68</v>
      </c>
      <c r="H333" s="2">
        <v>15.55</v>
      </c>
      <c r="I333" s="4"/>
      <c r="J333" s="5">
        <f t="shared" si="20"/>
        <v>15.55</v>
      </c>
      <c r="K333" s="5">
        <f t="shared" si="21"/>
        <v>0</v>
      </c>
      <c r="L333">
        <f t="shared" si="22"/>
        <v>3</v>
      </c>
      <c r="M333" t="str">
        <f>VLOOKUP(L333,mês!A:B,2,0)</f>
        <v>Março</v>
      </c>
      <c r="N333" t="str">
        <f t="shared" si="23"/>
        <v xml:space="preserve">RORÇ </v>
      </c>
    </row>
    <row r="334" spans="1:14" ht="24.95" customHeight="1" x14ac:dyDescent="0.2">
      <c r="A334" s="2" t="s">
        <v>310</v>
      </c>
      <c r="B334" s="3">
        <v>43906</v>
      </c>
      <c r="C334" s="2">
        <v>13647</v>
      </c>
      <c r="D334" s="2" t="s">
        <v>341</v>
      </c>
      <c r="E334" s="2" t="s">
        <v>179</v>
      </c>
      <c r="F334" s="2" t="s">
        <v>501</v>
      </c>
      <c r="G334" s="2" t="s">
        <v>68</v>
      </c>
      <c r="H334" s="2">
        <v>37.96</v>
      </c>
      <c r="I334" s="4"/>
      <c r="J334" s="5">
        <f t="shared" si="20"/>
        <v>37.96</v>
      </c>
      <c r="K334" s="5">
        <f t="shared" si="21"/>
        <v>0</v>
      </c>
      <c r="L334">
        <f t="shared" si="22"/>
        <v>3</v>
      </c>
      <c r="M334" t="str">
        <f>VLOOKUP(L334,mês!A:B,2,0)</f>
        <v>Março</v>
      </c>
      <c r="N334" t="str">
        <f t="shared" si="23"/>
        <v xml:space="preserve">RORÇ </v>
      </c>
    </row>
    <row r="335" spans="1:14" ht="24.95" customHeight="1" x14ac:dyDescent="0.2">
      <c r="A335" s="2" t="s">
        <v>310</v>
      </c>
      <c r="B335" s="3">
        <v>43908</v>
      </c>
      <c r="C335" s="2">
        <v>13662</v>
      </c>
      <c r="D335" s="2" t="s">
        <v>433</v>
      </c>
      <c r="E335" s="2" t="s">
        <v>502</v>
      </c>
      <c r="F335" s="2" t="s">
        <v>503</v>
      </c>
      <c r="G335" s="2" t="s">
        <v>68</v>
      </c>
      <c r="H335" s="13">
        <v>1400</v>
      </c>
      <c r="I335" s="4"/>
      <c r="J335" s="5">
        <f t="shared" si="20"/>
        <v>1400</v>
      </c>
      <c r="K335" s="5">
        <f t="shared" si="21"/>
        <v>0</v>
      </c>
      <c r="L335">
        <f t="shared" si="22"/>
        <v>3</v>
      </c>
      <c r="M335" t="str">
        <f>VLOOKUP(L335,mês!A:B,2,0)</f>
        <v>Março</v>
      </c>
      <c r="N335" t="str">
        <f t="shared" si="23"/>
        <v xml:space="preserve">RORÇ </v>
      </c>
    </row>
    <row r="336" spans="1:14" ht="24.95" customHeight="1" x14ac:dyDescent="0.2">
      <c r="A336" s="2" t="s">
        <v>310</v>
      </c>
      <c r="B336" s="3">
        <v>43908</v>
      </c>
      <c r="C336" s="2">
        <v>13665</v>
      </c>
      <c r="D336" s="2" t="s">
        <v>65</v>
      </c>
      <c r="E336" s="2" t="s">
        <v>504</v>
      </c>
      <c r="F336" s="2" t="s">
        <v>505</v>
      </c>
      <c r="G336" s="2" t="s">
        <v>68</v>
      </c>
      <c r="H336" s="2">
        <v>404.85</v>
      </c>
      <c r="I336" s="4"/>
      <c r="J336" s="5">
        <f t="shared" si="20"/>
        <v>404.85</v>
      </c>
      <c r="K336" s="5">
        <f t="shared" si="21"/>
        <v>0</v>
      </c>
      <c r="L336">
        <f t="shared" si="22"/>
        <v>3</v>
      </c>
      <c r="M336" t="str">
        <f>VLOOKUP(L336,mês!A:B,2,0)</f>
        <v>Março</v>
      </c>
      <c r="N336" t="str">
        <f t="shared" si="23"/>
        <v xml:space="preserve">RORÇ </v>
      </c>
    </row>
    <row r="337" spans="1:14" ht="24.95" customHeight="1" x14ac:dyDescent="0.2">
      <c r="A337" s="2" t="s">
        <v>310</v>
      </c>
      <c r="B337" s="3">
        <v>43908</v>
      </c>
      <c r="C337" s="2">
        <v>13666</v>
      </c>
      <c r="D337" s="2" t="s">
        <v>391</v>
      </c>
      <c r="E337" s="2" t="s">
        <v>392</v>
      </c>
      <c r="F337" s="2" t="s">
        <v>506</v>
      </c>
      <c r="G337" s="2" t="s">
        <v>68</v>
      </c>
      <c r="H337" s="2">
        <v>83.22</v>
      </c>
      <c r="I337" s="4"/>
      <c r="J337" s="5">
        <f t="shared" si="20"/>
        <v>83.22</v>
      </c>
      <c r="K337" s="5">
        <f t="shared" si="21"/>
        <v>0</v>
      </c>
      <c r="L337">
        <f t="shared" si="22"/>
        <v>3</v>
      </c>
      <c r="M337" t="str">
        <f>VLOOKUP(L337,mês!A:B,2,0)</f>
        <v>Março</v>
      </c>
      <c r="N337" t="str">
        <f t="shared" si="23"/>
        <v xml:space="preserve">RORÇ </v>
      </c>
    </row>
    <row r="338" spans="1:14" ht="24.95" customHeight="1" x14ac:dyDescent="0.2">
      <c r="A338" s="2" t="s">
        <v>310</v>
      </c>
      <c r="B338" s="3">
        <v>43909</v>
      </c>
      <c r="C338" s="2">
        <v>13669</v>
      </c>
      <c r="D338" s="2" t="s">
        <v>65</v>
      </c>
      <c r="E338" s="2" t="s">
        <v>507</v>
      </c>
      <c r="F338" s="2" t="s">
        <v>508</v>
      </c>
      <c r="G338" s="2" t="s">
        <v>68</v>
      </c>
      <c r="H338" s="13">
        <v>1169.7</v>
      </c>
      <c r="I338" s="4"/>
      <c r="J338" s="5">
        <f t="shared" si="20"/>
        <v>1169.7</v>
      </c>
      <c r="K338" s="5">
        <f t="shared" si="21"/>
        <v>0</v>
      </c>
      <c r="L338">
        <f t="shared" si="22"/>
        <v>3</v>
      </c>
      <c r="M338" t="str">
        <f>VLOOKUP(L338,mês!A:B,2,0)</f>
        <v>Março</v>
      </c>
      <c r="N338" t="str">
        <f t="shared" si="23"/>
        <v xml:space="preserve">RORÇ </v>
      </c>
    </row>
    <row r="339" spans="1:14" ht="24.95" customHeight="1" x14ac:dyDescent="0.2">
      <c r="A339" s="2" t="s">
        <v>310</v>
      </c>
      <c r="B339" s="3">
        <v>43909</v>
      </c>
      <c r="C339" s="2">
        <v>13671</v>
      </c>
      <c r="D339" s="2" t="s">
        <v>65</v>
      </c>
      <c r="E339" s="2" t="s">
        <v>509</v>
      </c>
      <c r="F339" s="2" t="s">
        <v>510</v>
      </c>
      <c r="G339" s="2" t="s">
        <v>68</v>
      </c>
      <c r="H339" s="2">
        <v>0</v>
      </c>
      <c r="I339" s="4"/>
      <c r="J339" s="5">
        <f t="shared" si="20"/>
        <v>0</v>
      </c>
      <c r="K339" s="5">
        <f t="shared" si="21"/>
        <v>0</v>
      </c>
      <c r="L339">
        <f t="shared" si="22"/>
        <v>3</v>
      </c>
      <c r="M339" t="str">
        <f>VLOOKUP(L339,mês!A:B,2,0)</f>
        <v>Março</v>
      </c>
      <c r="N339" t="str">
        <f t="shared" si="23"/>
        <v xml:space="preserve">RORÇ </v>
      </c>
    </row>
    <row r="340" spans="1:14" ht="24.95" customHeight="1" x14ac:dyDescent="0.2">
      <c r="A340" s="2" t="s">
        <v>310</v>
      </c>
      <c r="B340" s="3">
        <v>43910</v>
      </c>
      <c r="C340" s="2">
        <v>13680</v>
      </c>
      <c r="D340" s="2" t="s">
        <v>65</v>
      </c>
      <c r="E340" s="2" t="s">
        <v>511</v>
      </c>
      <c r="F340" s="2" t="s">
        <v>512</v>
      </c>
      <c r="G340" s="2" t="s">
        <v>68</v>
      </c>
      <c r="H340" s="13">
        <v>2549.4699999999998</v>
      </c>
      <c r="I340" s="4"/>
      <c r="J340" s="5">
        <f t="shared" si="20"/>
        <v>2549.4699999999998</v>
      </c>
      <c r="K340" s="5">
        <f t="shared" si="21"/>
        <v>0</v>
      </c>
      <c r="L340">
        <f t="shared" si="22"/>
        <v>3</v>
      </c>
      <c r="M340" t="str">
        <f>VLOOKUP(L340,mês!A:B,2,0)</f>
        <v>Março</v>
      </c>
      <c r="N340" t="str">
        <f t="shared" si="23"/>
        <v xml:space="preserve">RORÇ </v>
      </c>
    </row>
    <row r="341" spans="1:14" ht="24.95" customHeight="1" x14ac:dyDescent="0.2">
      <c r="A341" s="2" t="s">
        <v>310</v>
      </c>
      <c r="B341" s="3">
        <v>43910</v>
      </c>
      <c r="C341" s="2">
        <v>13681</v>
      </c>
      <c r="D341" s="2" t="s">
        <v>65</v>
      </c>
      <c r="E341" s="2" t="s">
        <v>143</v>
      </c>
      <c r="F341" s="2" t="s">
        <v>513</v>
      </c>
      <c r="G341" s="2" t="s">
        <v>68</v>
      </c>
      <c r="H341" s="13">
        <v>10000</v>
      </c>
      <c r="I341" s="4"/>
      <c r="J341" s="5">
        <f t="shared" si="20"/>
        <v>10000</v>
      </c>
      <c r="K341" s="5">
        <f t="shared" si="21"/>
        <v>0</v>
      </c>
      <c r="L341">
        <f t="shared" si="22"/>
        <v>3</v>
      </c>
      <c r="M341" t="str">
        <f>VLOOKUP(L341,mês!A:B,2,0)</f>
        <v>Março</v>
      </c>
      <c r="N341" t="str">
        <f t="shared" si="23"/>
        <v xml:space="preserve">RORÇ </v>
      </c>
    </row>
    <row r="342" spans="1:14" ht="24.95" customHeight="1" x14ac:dyDescent="0.2">
      <c r="A342" s="2" t="s">
        <v>310</v>
      </c>
      <c r="B342" s="3">
        <v>43913</v>
      </c>
      <c r="C342" s="2">
        <v>13687</v>
      </c>
      <c r="D342" s="2" t="s">
        <v>428</v>
      </c>
      <c r="E342" s="2" t="s">
        <v>514</v>
      </c>
      <c r="F342" s="2" t="s">
        <v>515</v>
      </c>
      <c r="G342" s="2" t="s">
        <v>68</v>
      </c>
      <c r="H342" s="13">
        <v>1548</v>
      </c>
      <c r="I342" s="4"/>
      <c r="J342" s="5">
        <f t="shared" si="20"/>
        <v>1548</v>
      </c>
      <c r="K342" s="5">
        <f t="shared" si="21"/>
        <v>0</v>
      </c>
      <c r="L342">
        <f t="shared" si="22"/>
        <v>3</v>
      </c>
      <c r="M342" t="str">
        <f>VLOOKUP(L342,mês!A:B,2,0)</f>
        <v>Março</v>
      </c>
      <c r="N342" t="str">
        <f t="shared" si="23"/>
        <v xml:space="preserve">RORÇ </v>
      </c>
    </row>
    <row r="343" spans="1:14" ht="24.95" customHeight="1" x14ac:dyDescent="0.2">
      <c r="A343" s="2" t="s">
        <v>310</v>
      </c>
      <c r="B343" s="3">
        <v>43913</v>
      </c>
      <c r="C343" s="2">
        <v>13688</v>
      </c>
      <c r="D343" s="2" t="s">
        <v>428</v>
      </c>
      <c r="E343" s="2" t="s">
        <v>516</v>
      </c>
      <c r="F343" s="2" t="s">
        <v>517</v>
      </c>
      <c r="G343" s="2" t="s">
        <v>68</v>
      </c>
      <c r="H343" s="13">
        <v>2496</v>
      </c>
      <c r="I343" s="4"/>
      <c r="J343" s="5">
        <f t="shared" si="20"/>
        <v>2496</v>
      </c>
      <c r="K343" s="5">
        <f t="shared" si="21"/>
        <v>0</v>
      </c>
      <c r="L343">
        <f t="shared" si="22"/>
        <v>3</v>
      </c>
      <c r="M343" t="str">
        <f>VLOOKUP(L343,mês!A:B,2,0)</f>
        <v>Março</v>
      </c>
      <c r="N343" t="str">
        <f t="shared" si="23"/>
        <v xml:space="preserve">RORÇ </v>
      </c>
    </row>
    <row r="344" spans="1:14" ht="24.95" customHeight="1" x14ac:dyDescent="0.2">
      <c r="A344" s="2" t="s">
        <v>310</v>
      </c>
      <c r="B344" s="3">
        <v>43916</v>
      </c>
      <c r="C344" s="2">
        <v>13690</v>
      </c>
      <c r="D344" s="2" t="s">
        <v>65</v>
      </c>
      <c r="E344" s="2" t="s">
        <v>518</v>
      </c>
      <c r="F344" s="2" t="s">
        <v>519</v>
      </c>
      <c r="G344" s="2" t="s">
        <v>68</v>
      </c>
      <c r="H344" s="2">
        <v>430</v>
      </c>
      <c r="I344" s="4"/>
      <c r="J344" s="5">
        <f t="shared" si="20"/>
        <v>430</v>
      </c>
      <c r="K344" s="5">
        <f t="shared" si="21"/>
        <v>0</v>
      </c>
      <c r="L344">
        <f t="shared" si="22"/>
        <v>3</v>
      </c>
      <c r="M344" t="str">
        <f>VLOOKUP(L344,mês!A:B,2,0)</f>
        <v>Março</v>
      </c>
      <c r="N344" t="str">
        <f t="shared" si="23"/>
        <v xml:space="preserve">RORÇ </v>
      </c>
    </row>
    <row r="345" spans="1:14" ht="24.95" customHeight="1" x14ac:dyDescent="0.2">
      <c r="A345" s="2" t="s">
        <v>310</v>
      </c>
      <c r="B345" s="3">
        <v>43917</v>
      </c>
      <c r="C345" s="2">
        <v>13585</v>
      </c>
      <c r="D345" s="2" t="s">
        <v>333</v>
      </c>
      <c r="E345" s="2" t="s">
        <v>520</v>
      </c>
      <c r="F345" s="2" t="s">
        <v>521</v>
      </c>
      <c r="G345" s="2" t="s">
        <v>68</v>
      </c>
      <c r="H345" s="2">
        <v>750</v>
      </c>
      <c r="I345" s="4"/>
      <c r="J345" s="5">
        <f t="shared" si="20"/>
        <v>750</v>
      </c>
      <c r="K345" s="5">
        <f t="shared" si="21"/>
        <v>0</v>
      </c>
      <c r="L345">
        <f t="shared" si="22"/>
        <v>3</v>
      </c>
      <c r="M345" t="str">
        <f>VLOOKUP(L345,mês!A:B,2,0)</f>
        <v>Março</v>
      </c>
      <c r="N345" t="str">
        <f t="shared" si="23"/>
        <v xml:space="preserve">RORÇ </v>
      </c>
    </row>
    <row r="346" spans="1:14" ht="24.95" customHeight="1" x14ac:dyDescent="0.2">
      <c r="A346" s="2" t="s">
        <v>310</v>
      </c>
      <c r="B346" s="3">
        <v>43922</v>
      </c>
      <c r="C346" s="2">
        <v>13699</v>
      </c>
      <c r="D346" s="2" t="s">
        <v>89</v>
      </c>
      <c r="E346" s="2" t="s">
        <v>364</v>
      </c>
      <c r="F346" s="2" t="s">
        <v>522</v>
      </c>
      <c r="G346" s="2" t="s">
        <v>68</v>
      </c>
      <c r="H346" s="13">
        <v>1327.23</v>
      </c>
      <c r="I346" s="4"/>
      <c r="J346" s="5">
        <f t="shared" si="20"/>
        <v>1327.23</v>
      </c>
      <c r="K346" s="5">
        <f t="shared" si="21"/>
        <v>0</v>
      </c>
      <c r="L346">
        <f t="shared" si="22"/>
        <v>4</v>
      </c>
      <c r="M346" t="str">
        <f>VLOOKUP(L346,mês!A:B,2,0)</f>
        <v>Abril</v>
      </c>
      <c r="N346" t="str">
        <f t="shared" si="23"/>
        <v xml:space="preserve">RORÇ </v>
      </c>
    </row>
    <row r="347" spans="1:14" ht="24.95" customHeight="1" x14ac:dyDescent="0.2">
      <c r="A347" s="2" t="s">
        <v>310</v>
      </c>
      <c r="B347" s="3">
        <v>43938</v>
      </c>
      <c r="C347" s="2">
        <v>13710</v>
      </c>
      <c r="D347" s="2" t="s">
        <v>65</v>
      </c>
      <c r="E347" s="2" t="s">
        <v>331</v>
      </c>
      <c r="F347" s="2" t="s">
        <v>523</v>
      </c>
      <c r="G347" s="2" t="s">
        <v>68</v>
      </c>
      <c r="H347" s="13">
        <v>15469.8</v>
      </c>
      <c r="I347" s="4"/>
      <c r="J347" s="5">
        <f t="shared" si="20"/>
        <v>15469.8</v>
      </c>
      <c r="K347" s="5">
        <f t="shared" si="21"/>
        <v>0</v>
      </c>
      <c r="L347">
        <f t="shared" si="22"/>
        <v>4</v>
      </c>
      <c r="M347" t="str">
        <f>VLOOKUP(L347,mês!A:B,2,0)</f>
        <v>Abril</v>
      </c>
      <c r="N347" t="str">
        <f t="shared" si="23"/>
        <v xml:space="preserve">RORÇ </v>
      </c>
    </row>
    <row r="348" spans="1:14" ht="24.95" customHeight="1" x14ac:dyDescent="0.2">
      <c r="A348" s="2" t="s">
        <v>310</v>
      </c>
      <c r="B348" s="3">
        <v>43944</v>
      </c>
      <c r="C348" s="2">
        <v>13712</v>
      </c>
      <c r="D348" s="2" t="s">
        <v>65</v>
      </c>
      <c r="E348" s="2" t="s">
        <v>511</v>
      </c>
      <c r="F348" s="2" t="s">
        <v>524</v>
      </c>
      <c r="G348" s="2" t="s">
        <v>68</v>
      </c>
      <c r="H348" s="13">
        <v>2778.7</v>
      </c>
      <c r="I348" s="4"/>
      <c r="J348" s="5">
        <f t="shared" si="20"/>
        <v>2778.7</v>
      </c>
      <c r="K348" s="5">
        <f t="shared" si="21"/>
        <v>0</v>
      </c>
      <c r="L348">
        <f t="shared" si="22"/>
        <v>4</v>
      </c>
      <c r="M348" t="str">
        <f>VLOOKUP(L348,mês!A:B,2,0)</f>
        <v>Abril</v>
      </c>
      <c r="N348" t="str">
        <f t="shared" si="23"/>
        <v xml:space="preserve">RORÇ </v>
      </c>
    </row>
    <row r="349" spans="1:14" ht="24.95" customHeight="1" x14ac:dyDescent="0.2">
      <c r="A349" s="2" t="s">
        <v>310</v>
      </c>
      <c r="B349" s="3">
        <v>43944</v>
      </c>
      <c r="C349" s="2">
        <v>13716</v>
      </c>
      <c r="D349" s="2" t="s">
        <v>65</v>
      </c>
      <c r="E349" s="2" t="s">
        <v>511</v>
      </c>
      <c r="F349" s="2" t="s">
        <v>525</v>
      </c>
      <c r="G349" s="2" t="s">
        <v>68</v>
      </c>
      <c r="H349" s="13">
        <v>2000</v>
      </c>
      <c r="I349" s="4"/>
      <c r="J349" s="5">
        <f t="shared" si="20"/>
        <v>2000</v>
      </c>
      <c r="K349" s="5">
        <f t="shared" si="21"/>
        <v>0</v>
      </c>
      <c r="L349">
        <f t="shared" si="22"/>
        <v>4</v>
      </c>
      <c r="M349" t="str">
        <f>VLOOKUP(L349,mês!A:B,2,0)</f>
        <v>Abril</v>
      </c>
      <c r="N349" t="str">
        <f t="shared" si="23"/>
        <v xml:space="preserve">RORÇ </v>
      </c>
    </row>
    <row r="350" spans="1:14" ht="24.95" customHeight="1" x14ac:dyDescent="0.2">
      <c r="A350" s="2" t="s">
        <v>310</v>
      </c>
      <c r="B350" s="3">
        <v>43950</v>
      </c>
      <c r="C350" s="2">
        <v>13651</v>
      </c>
      <c r="D350" s="2" t="s">
        <v>341</v>
      </c>
      <c r="E350" s="2" t="s">
        <v>179</v>
      </c>
      <c r="F350" s="2" t="s">
        <v>526</v>
      </c>
      <c r="G350" s="2" t="s">
        <v>68</v>
      </c>
      <c r="H350" s="2">
        <v>50</v>
      </c>
      <c r="I350" s="4"/>
      <c r="J350" s="5">
        <f t="shared" si="20"/>
        <v>50</v>
      </c>
      <c r="K350" s="5">
        <f t="shared" si="21"/>
        <v>0</v>
      </c>
      <c r="L350">
        <f t="shared" si="22"/>
        <v>4</v>
      </c>
      <c r="M350" t="str">
        <f>VLOOKUP(L350,mês!A:B,2,0)</f>
        <v>Abril</v>
      </c>
      <c r="N350" t="str">
        <f t="shared" si="23"/>
        <v xml:space="preserve">RORÇ </v>
      </c>
    </row>
    <row r="351" spans="1:14" ht="24.95" customHeight="1" x14ac:dyDescent="0.2">
      <c r="A351" s="2" t="s">
        <v>310</v>
      </c>
      <c r="B351" s="3">
        <v>43950</v>
      </c>
      <c r="C351" s="2">
        <v>13654</v>
      </c>
      <c r="D351" s="2" t="s">
        <v>360</v>
      </c>
      <c r="E351" s="2" t="s">
        <v>179</v>
      </c>
      <c r="F351" s="2" t="s">
        <v>527</v>
      </c>
      <c r="G351" s="2" t="s">
        <v>68</v>
      </c>
      <c r="H351" s="2">
        <v>134.59</v>
      </c>
      <c r="I351" s="4"/>
      <c r="J351" s="5">
        <f t="shared" si="20"/>
        <v>134.59</v>
      </c>
      <c r="K351" s="5">
        <f t="shared" si="21"/>
        <v>0</v>
      </c>
      <c r="L351">
        <f t="shared" si="22"/>
        <v>4</v>
      </c>
      <c r="M351" t="str">
        <f>VLOOKUP(L351,mês!A:B,2,0)</f>
        <v>Abril</v>
      </c>
      <c r="N351" t="str">
        <f t="shared" si="23"/>
        <v xml:space="preserve">RORÇ </v>
      </c>
    </row>
    <row r="352" spans="1:14" ht="24.95" customHeight="1" x14ac:dyDescent="0.2">
      <c r="A352" s="2" t="s">
        <v>310</v>
      </c>
      <c r="B352" s="3">
        <v>43950</v>
      </c>
      <c r="C352" s="2">
        <v>13657</v>
      </c>
      <c r="D352" s="2" t="s">
        <v>341</v>
      </c>
      <c r="E352" s="2" t="s">
        <v>179</v>
      </c>
      <c r="F352" s="2" t="s">
        <v>528</v>
      </c>
      <c r="G352" s="2" t="s">
        <v>68</v>
      </c>
      <c r="H352" s="2">
        <v>54.55</v>
      </c>
      <c r="I352" s="4"/>
      <c r="J352" s="5">
        <f t="shared" si="20"/>
        <v>54.55</v>
      </c>
      <c r="K352" s="5">
        <f t="shared" si="21"/>
        <v>0</v>
      </c>
      <c r="L352">
        <f t="shared" si="22"/>
        <v>4</v>
      </c>
      <c r="M352" t="str">
        <f>VLOOKUP(L352,mês!A:B,2,0)</f>
        <v>Abril</v>
      </c>
      <c r="N352" t="str">
        <f t="shared" si="23"/>
        <v xml:space="preserve">RORÇ </v>
      </c>
    </row>
    <row r="353" spans="1:14" ht="24.95" customHeight="1" x14ac:dyDescent="0.2">
      <c r="A353" s="2" t="s">
        <v>310</v>
      </c>
      <c r="B353" s="3">
        <v>43950</v>
      </c>
      <c r="C353" s="2">
        <v>13718</v>
      </c>
      <c r="D353" s="2" t="s">
        <v>485</v>
      </c>
      <c r="E353" s="2" t="s">
        <v>179</v>
      </c>
      <c r="F353" s="2" t="s">
        <v>529</v>
      </c>
      <c r="G353" s="2" t="s">
        <v>68</v>
      </c>
      <c r="H353" s="13">
        <v>1555</v>
      </c>
      <c r="I353" s="4"/>
      <c r="J353" s="5">
        <f t="shared" si="20"/>
        <v>1555</v>
      </c>
      <c r="K353" s="5">
        <f t="shared" si="21"/>
        <v>0</v>
      </c>
      <c r="L353">
        <f t="shared" si="22"/>
        <v>4</v>
      </c>
      <c r="M353" t="str">
        <f>VLOOKUP(L353,mês!A:B,2,0)</f>
        <v>Abril</v>
      </c>
      <c r="N353" t="str">
        <f t="shared" si="23"/>
        <v xml:space="preserve">RORÇ </v>
      </c>
    </row>
    <row r="354" spans="1:14" ht="24.95" customHeight="1" x14ac:dyDescent="0.2">
      <c r="A354" s="2" t="s">
        <v>310</v>
      </c>
      <c r="B354" s="3">
        <v>43958</v>
      </c>
      <c r="C354" s="2">
        <v>13734</v>
      </c>
      <c r="D354" s="2" t="s">
        <v>404</v>
      </c>
      <c r="E354" s="2" t="s">
        <v>530</v>
      </c>
      <c r="F354" s="2" t="s">
        <v>531</v>
      </c>
      <c r="G354" s="2" t="s">
        <v>68</v>
      </c>
      <c r="H354" s="13">
        <v>12980</v>
      </c>
      <c r="I354" s="4"/>
      <c r="J354" s="5">
        <f t="shared" si="20"/>
        <v>12980</v>
      </c>
      <c r="K354" s="5">
        <f t="shared" si="21"/>
        <v>0</v>
      </c>
      <c r="L354">
        <f t="shared" si="22"/>
        <v>5</v>
      </c>
      <c r="M354" t="str">
        <f>VLOOKUP(L354,mês!A:B,2,0)</f>
        <v>Maio</v>
      </c>
      <c r="N354" t="str">
        <f t="shared" si="23"/>
        <v xml:space="preserve">RORÇ </v>
      </c>
    </row>
    <row r="355" spans="1:14" ht="24.95" customHeight="1" x14ac:dyDescent="0.2">
      <c r="A355" s="2" t="s">
        <v>310</v>
      </c>
      <c r="B355" s="3">
        <v>43959</v>
      </c>
      <c r="C355" s="2">
        <v>13735</v>
      </c>
      <c r="D355" s="2" t="s">
        <v>404</v>
      </c>
      <c r="E355" s="2" t="s">
        <v>260</v>
      </c>
      <c r="F355" s="2" t="s">
        <v>532</v>
      </c>
      <c r="G355" s="2" t="s">
        <v>68</v>
      </c>
      <c r="H355" s="2">
        <v>530</v>
      </c>
      <c r="I355" s="4"/>
      <c r="J355" s="5">
        <f t="shared" si="20"/>
        <v>530</v>
      </c>
      <c r="K355" s="5">
        <f t="shared" si="21"/>
        <v>0</v>
      </c>
      <c r="L355">
        <f t="shared" si="22"/>
        <v>5</v>
      </c>
      <c r="M355" t="str">
        <f>VLOOKUP(L355,mês!A:B,2,0)</f>
        <v>Maio</v>
      </c>
      <c r="N355" t="str">
        <f t="shared" si="23"/>
        <v xml:space="preserve">RORÇ </v>
      </c>
    </row>
    <row r="356" spans="1:14" ht="24.95" customHeight="1" x14ac:dyDescent="0.2">
      <c r="A356" s="2" t="s">
        <v>310</v>
      </c>
      <c r="B356" s="3">
        <v>43964</v>
      </c>
      <c r="C356" s="2">
        <v>13743</v>
      </c>
      <c r="D356" s="2" t="s">
        <v>89</v>
      </c>
      <c r="E356" s="2" t="s">
        <v>347</v>
      </c>
      <c r="F356" s="2" t="s">
        <v>533</v>
      </c>
      <c r="G356" s="2" t="s">
        <v>68</v>
      </c>
      <c r="H356" s="2">
        <v>289.7</v>
      </c>
      <c r="I356" s="4"/>
      <c r="J356" s="5">
        <f t="shared" si="20"/>
        <v>289.7</v>
      </c>
      <c r="K356" s="5">
        <f t="shared" si="21"/>
        <v>0</v>
      </c>
      <c r="L356">
        <f t="shared" si="22"/>
        <v>5</v>
      </c>
      <c r="M356" t="str">
        <f>VLOOKUP(L356,mês!A:B,2,0)</f>
        <v>Maio</v>
      </c>
      <c r="N356" t="str">
        <f t="shared" si="23"/>
        <v xml:space="preserve">RORÇ </v>
      </c>
    </row>
    <row r="357" spans="1:14" ht="24.95" customHeight="1" x14ac:dyDescent="0.2">
      <c r="A357" s="2" t="s">
        <v>310</v>
      </c>
      <c r="B357" s="3">
        <v>43966</v>
      </c>
      <c r="C357" s="2">
        <v>13754</v>
      </c>
      <c r="D357" s="2" t="s">
        <v>404</v>
      </c>
      <c r="E357" s="2" t="s">
        <v>182</v>
      </c>
      <c r="F357" s="2" t="s">
        <v>183</v>
      </c>
      <c r="G357" s="2" t="s">
        <v>68</v>
      </c>
      <c r="H357" s="2">
        <v>2.81</v>
      </c>
      <c r="I357" s="4"/>
      <c r="J357" s="5">
        <f t="shared" si="20"/>
        <v>2.81</v>
      </c>
      <c r="K357" s="5">
        <f t="shared" si="21"/>
        <v>0</v>
      </c>
      <c r="L357">
        <f t="shared" si="22"/>
        <v>5</v>
      </c>
      <c r="M357" t="str">
        <f>VLOOKUP(L357,mês!A:B,2,0)</f>
        <v>Maio</v>
      </c>
      <c r="N357" t="str">
        <f t="shared" si="23"/>
        <v xml:space="preserve">RORÇ </v>
      </c>
    </row>
    <row r="358" spans="1:14" ht="24.95" customHeight="1" x14ac:dyDescent="0.2">
      <c r="A358" s="2" t="s">
        <v>310</v>
      </c>
      <c r="B358" s="3">
        <v>43966</v>
      </c>
      <c r="C358" s="2">
        <v>13748</v>
      </c>
      <c r="D358" s="2" t="s">
        <v>123</v>
      </c>
      <c r="E358" s="2" t="s">
        <v>182</v>
      </c>
      <c r="F358" s="2" t="s">
        <v>183</v>
      </c>
      <c r="G358" s="2" t="s">
        <v>68</v>
      </c>
      <c r="H358" s="2">
        <v>458.17</v>
      </c>
      <c r="I358" s="4"/>
      <c r="J358" s="5">
        <f t="shared" si="20"/>
        <v>458.17</v>
      </c>
      <c r="K358" s="5">
        <f t="shared" si="21"/>
        <v>0</v>
      </c>
      <c r="L358">
        <f t="shared" si="22"/>
        <v>5</v>
      </c>
      <c r="M358" t="str">
        <f>VLOOKUP(L358,mês!A:B,2,0)</f>
        <v>Maio</v>
      </c>
      <c r="N358" t="str">
        <f t="shared" si="23"/>
        <v xml:space="preserve">RORÇ </v>
      </c>
    </row>
    <row r="359" spans="1:14" ht="24.95" customHeight="1" x14ac:dyDescent="0.2">
      <c r="A359" s="2" t="s">
        <v>310</v>
      </c>
      <c r="B359" s="3">
        <v>43966</v>
      </c>
      <c r="C359" s="2">
        <v>13751</v>
      </c>
      <c r="D359" s="2" t="s">
        <v>92</v>
      </c>
      <c r="E359" s="2" t="s">
        <v>182</v>
      </c>
      <c r="F359" s="2" t="s">
        <v>183</v>
      </c>
      <c r="G359" s="2" t="s">
        <v>68</v>
      </c>
      <c r="H359" s="2">
        <v>124.14</v>
      </c>
      <c r="I359" s="4"/>
      <c r="J359" s="5">
        <f t="shared" si="20"/>
        <v>124.14</v>
      </c>
      <c r="K359" s="5">
        <f t="shared" si="21"/>
        <v>0</v>
      </c>
      <c r="L359">
        <f t="shared" si="22"/>
        <v>5</v>
      </c>
      <c r="M359" t="str">
        <f>VLOOKUP(L359,mês!A:B,2,0)</f>
        <v>Maio</v>
      </c>
      <c r="N359" t="str">
        <f t="shared" si="23"/>
        <v xml:space="preserve">RORÇ </v>
      </c>
    </row>
    <row r="360" spans="1:14" ht="24.95" customHeight="1" x14ac:dyDescent="0.2">
      <c r="A360" s="2" t="s">
        <v>310</v>
      </c>
      <c r="B360" s="3">
        <v>43966</v>
      </c>
      <c r="C360" s="2">
        <v>13752</v>
      </c>
      <c r="D360" s="2" t="s">
        <v>92</v>
      </c>
      <c r="E360" s="2" t="s">
        <v>182</v>
      </c>
      <c r="F360" s="2" t="s">
        <v>183</v>
      </c>
      <c r="G360" s="2" t="s">
        <v>68</v>
      </c>
      <c r="H360" s="13">
        <v>1246.03</v>
      </c>
      <c r="I360" s="4"/>
      <c r="J360" s="5">
        <f t="shared" si="20"/>
        <v>1246.03</v>
      </c>
      <c r="K360" s="5">
        <f t="shared" si="21"/>
        <v>0</v>
      </c>
      <c r="L360">
        <f t="shared" si="22"/>
        <v>5</v>
      </c>
      <c r="M360" t="str">
        <f>VLOOKUP(L360,mês!A:B,2,0)</f>
        <v>Maio</v>
      </c>
      <c r="N360" t="str">
        <f t="shared" si="23"/>
        <v xml:space="preserve">RORÇ </v>
      </c>
    </row>
    <row r="361" spans="1:14" ht="24.95" customHeight="1" x14ac:dyDescent="0.2">
      <c r="A361" s="2" t="s">
        <v>310</v>
      </c>
      <c r="B361" s="3">
        <v>43966</v>
      </c>
      <c r="C361" s="2">
        <v>13753</v>
      </c>
      <c r="D361" s="2" t="s">
        <v>534</v>
      </c>
      <c r="E361" s="2" t="s">
        <v>182</v>
      </c>
      <c r="F361" s="2" t="s">
        <v>183</v>
      </c>
      <c r="G361" s="2" t="s">
        <v>68</v>
      </c>
      <c r="H361" s="2">
        <v>224.58</v>
      </c>
      <c r="I361" s="4"/>
      <c r="J361" s="5">
        <f t="shared" si="20"/>
        <v>224.58</v>
      </c>
      <c r="K361" s="5">
        <f t="shared" si="21"/>
        <v>0</v>
      </c>
      <c r="L361">
        <f t="shared" si="22"/>
        <v>5</v>
      </c>
      <c r="M361" t="str">
        <f>VLOOKUP(L361,mês!A:B,2,0)</f>
        <v>Maio</v>
      </c>
      <c r="N361" t="str">
        <f t="shared" si="23"/>
        <v xml:space="preserve">RORÇ </v>
      </c>
    </row>
    <row r="362" spans="1:14" ht="24.95" customHeight="1" x14ac:dyDescent="0.2">
      <c r="A362" s="2" t="s">
        <v>310</v>
      </c>
      <c r="B362" s="3">
        <v>43966</v>
      </c>
      <c r="C362" s="2">
        <v>13757</v>
      </c>
      <c r="D362" s="2" t="s">
        <v>360</v>
      </c>
      <c r="E362" s="2" t="s">
        <v>182</v>
      </c>
      <c r="F362" s="2" t="s">
        <v>183</v>
      </c>
      <c r="G362" s="2" t="s">
        <v>68</v>
      </c>
      <c r="H362" s="2">
        <v>45.38</v>
      </c>
      <c r="I362" s="4"/>
      <c r="J362" s="5">
        <f t="shared" si="20"/>
        <v>45.38</v>
      </c>
      <c r="K362" s="5">
        <f t="shared" si="21"/>
        <v>0</v>
      </c>
      <c r="L362">
        <f t="shared" si="22"/>
        <v>5</v>
      </c>
      <c r="M362" t="str">
        <f>VLOOKUP(L362,mês!A:B,2,0)</f>
        <v>Maio</v>
      </c>
      <c r="N362" t="str">
        <f t="shared" si="23"/>
        <v xml:space="preserve">RORÇ </v>
      </c>
    </row>
    <row r="363" spans="1:14" ht="24.95" customHeight="1" x14ac:dyDescent="0.2">
      <c r="A363" s="2" t="s">
        <v>310</v>
      </c>
      <c r="B363" s="3">
        <v>43966</v>
      </c>
      <c r="C363" s="2">
        <v>13758</v>
      </c>
      <c r="D363" s="2" t="s">
        <v>434</v>
      </c>
      <c r="E363" s="2" t="s">
        <v>182</v>
      </c>
      <c r="F363" s="2" t="s">
        <v>183</v>
      </c>
      <c r="G363" s="2" t="s">
        <v>68</v>
      </c>
      <c r="H363" s="2">
        <v>64.55</v>
      </c>
      <c r="I363" s="4"/>
      <c r="J363" s="5">
        <f t="shared" si="20"/>
        <v>64.55</v>
      </c>
      <c r="K363" s="5">
        <f t="shared" si="21"/>
        <v>0</v>
      </c>
      <c r="L363">
        <f t="shared" si="22"/>
        <v>5</v>
      </c>
      <c r="M363" t="str">
        <f>VLOOKUP(L363,mês!A:B,2,0)</f>
        <v>Maio</v>
      </c>
      <c r="N363" t="str">
        <f t="shared" si="23"/>
        <v xml:space="preserve">RORÇ </v>
      </c>
    </row>
    <row r="364" spans="1:14" ht="24.95" customHeight="1" x14ac:dyDescent="0.2">
      <c r="A364" s="2" t="s">
        <v>310</v>
      </c>
      <c r="B364" s="3">
        <v>43966</v>
      </c>
      <c r="C364" s="2">
        <v>13762</v>
      </c>
      <c r="D364" s="2" t="s">
        <v>341</v>
      </c>
      <c r="E364" s="2" t="s">
        <v>182</v>
      </c>
      <c r="F364" s="2" t="s">
        <v>183</v>
      </c>
      <c r="G364" s="2" t="s">
        <v>68</v>
      </c>
      <c r="H364" s="2">
        <v>166.99</v>
      </c>
      <c r="I364" s="4"/>
      <c r="J364" s="5">
        <f t="shared" si="20"/>
        <v>166.99</v>
      </c>
      <c r="K364" s="5">
        <f t="shared" si="21"/>
        <v>0</v>
      </c>
      <c r="L364">
        <f t="shared" si="22"/>
        <v>5</v>
      </c>
      <c r="M364" t="str">
        <f>VLOOKUP(L364,mês!A:B,2,0)</f>
        <v>Maio</v>
      </c>
      <c r="N364" t="str">
        <f t="shared" si="23"/>
        <v xml:space="preserve">RORÇ </v>
      </c>
    </row>
    <row r="365" spans="1:14" ht="24.95" customHeight="1" x14ac:dyDescent="0.2">
      <c r="A365" s="2" t="s">
        <v>310</v>
      </c>
      <c r="B365" s="3">
        <v>43966</v>
      </c>
      <c r="C365" s="2">
        <v>13763</v>
      </c>
      <c r="D365" s="2" t="s">
        <v>145</v>
      </c>
      <c r="E365" s="2" t="s">
        <v>183</v>
      </c>
      <c r="F365" s="2" t="s">
        <v>183</v>
      </c>
      <c r="G365" s="2" t="s">
        <v>68</v>
      </c>
      <c r="H365" s="2">
        <v>96.74</v>
      </c>
      <c r="I365" s="4"/>
      <c r="J365" s="5">
        <f t="shared" si="20"/>
        <v>96.74</v>
      </c>
      <c r="K365" s="5">
        <f t="shared" si="21"/>
        <v>0</v>
      </c>
      <c r="L365">
        <f t="shared" si="22"/>
        <v>5</v>
      </c>
      <c r="M365" t="str">
        <f>VLOOKUP(L365,mês!A:B,2,0)</f>
        <v>Maio</v>
      </c>
      <c r="N365" t="str">
        <f t="shared" si="23"/>
        <v xml:space="preserve">RORÇ </v>
      </c>
    </row>
    <row r="366" spans="1:14" ht="24.95" customHeight="1" x14ac:dyDescent="0.2">
      <c r="A366" s="2" t="s">
        <v>310</v>
      </c>
      <c r="B366" s="3">
        <v>43966</v>
      </c>
      <c r="C366" s="2">
        <v>13764</v>
      </c>
      <c r="D366" s="2" t="s">
        <v>145</v>
      </c>
      <c r="E366" s="2" t="s">
        <v>182</v>
      </c>
      <c r="F366" s="2" t="s">
        <v>183</v>
      </c>
      <c r="G366" s="2" t="s">
        <v>68</v>
      </c>
      <c r="H366" s="2">
        <v>96.74</v>
      </c>
      <c r="I366" s="4"/>
      <c r="J366" s="5">
        <f t="shared" si="20"/>
        <v>96.74</v>
      </c>
      <c r="K366" s="5">
        <f t="shared" si="21"/>
        <v>0</v>
      </c>
      <c r="L366">
        <f t="shared" si="22"/>
        <v>5</v>
      </c>
      <c r="M366" t="str">
        <f>VLOOKUP(L366,mês!A:B,2,0)</f>
        <v>Maio</v>
      </c>
      <c r="N366" t="str">
        <f t="shared" si="23"/>
        <v xml:space="preserve">RORÇ </v>
      </c>
    </row>
    <row r="367" spans="1:14" ht="24.95" customHeight="1" x14ac:dyDescent="0.2">
      <c r="A367" s="2" t="s">
        <v>310</v>
      </c>
      <c r="B367" s="3">
        <v>43966</v>
      </c>
      <c r="C367" s="2">
        <v>13766</v>
      </c>
      <c r="D367" s="2" t="s">
        <v>427</v>
      </c>
      <c r="E367" s="2" t="s">
        <v>182</v>
      </c>
      <c r="F367" s="2" t="s">
        <v>183</v>
      </c>
      <c r="G367" s="2" t="s">
        <v>68</v>
      </c>
      <c r="H367" s="2">
        <v>94.95</v>
      </c>
      <c r="I367" s="4"/>
      <c r="J367" s="5">
        <f t="shared" si="20"/>
        <v>94.95</v>
      </c>
      <c r="K367" s="5">
        <f t="shared" si="21"/>
        <v>0</v>
      </c>
      <c r="L367">
        <f t="shared" si="22"/>
        <v>5</v>
      </c>
      <c r="M367" t="str">
        <f>VLOOKUP(L367,mês!A:B,2,0)</f>
        <v>Maio</v>
      </c>
      <c r="N367" t="str">
        <f t="shared" si="23"/>
        <v xml:space="preserve">RORÇ </v>
      </c>
    </row>
    <row r="368" spans="1:14" ht="24.95" customHeight="1" x14ac:dyDescent="0.2">
      <c r="A368" s="2" t="s">
        <v>310</v>
      </c>
      <c r="B368" s="3">
        <v>43966</v>
      </c>
      <c r="C368" s="2">
        <v>13768</v>
      </c>
      <c r="D368" s="2" t="s">
        <v>428</v>
      </c>
      <c r="E368" s="2" t="s">
        <v>182</v>
      </c>
      <c r="F368" s="2" t="s">
        <v>183</v>
      </c>
      <c r="G368" s="2" t="s">
        <v>68</v>
      </c>
      <c r="H368" s="2">
        <v>497.77</v>
      </c>
      <c r="I368" s="4"/>
      <c r="J368" s="5">
        <f t="shared" si="20"/>
        <v>497.77</v>
      </c>
      <c r="K368" s="5">
        <f t="shared" si="21"/>
        <v>0</v>
      </c>
      <c r="L368">
        <f t="shared" si="22"/>
        <v>5</v>
      </c>
      <c r="M368" t="str">
        <f>VLOOKUP(L368,mês!A:B,2,0)</f>
        <v>Maio</v>
      </c>
      <c r="N368" t="str">
        <f t="shared" si="23"/>
        <v xml:space="preserve">RORÇ </v>
      </c>
    </row>
    <row r="369" spans="1:14" ht="24.95" customHeight="1" x14ac:dyDescent="0.2">
      <c r="A369" s="2" t="s">
        <v>310</v>
      </c>
      <c r="B369" s="3">
        <v>43966</v>
      </c>
      <c r="C369" s="2">
        <v>13769</v>
      </c>
      <c r="D369" s="2" t="s">
        <v>72</v>
      </c>
      <c r="E369" s="2" t="s">
        <v>182</v>
      </c>
      <c r="F369" s="2" t="s">
        <v>183</v>
      </c>
      <c r="G369" s="2" t="s">
        <v>68</v>
      </c>
      <c r="H369" s="2">
        <v>481.75</v>
      </c>
      <c r="I369" s="4"/>
      <c r="J369" s="5">
        <f t="shared" si="20"/>
        <v>481.75</v>
      </c>
      <c r="K369" s="5">
        <f t="shared" si="21"/>
        <v>0</v>
      </c>
      <c r="L369">
        <f t="shared" si="22"/>
        <v>5</v>
      </c>
      <c r="M369" t="str">
        <f>VLOOKUP(L369,mês!A:B,2,0)</f>
        <v>Maio</v>
      </c>
      <c r="N369" t="str">
        <f t="shared" si="23"/>
        <v xml:space="preserve">RORÇ </v>
      </c>
    </row>
    <row r="370" spans="1:14" ht="24.95" customHeight="1" x14ac:dyDescent="0.2">
      <c r="A370" s="2" t="s">
        <v>310</v>
      </c>
      <c r="B370" s="3">
        <v>43980</v>
      </c>
      <c r="C370" s="2">
        <v>13777</v>
      </c>
      <c r="D370" s="2" t="s">
        <v>89</v>
      </c>
      <c r="E370" s="2" t="s">
        <v>535</v>
      </c>
      <c r="F370" s="2" t="s">
        <v>536</v>
      </c>
      <c r="G370" s="2" t="s">
        <v>68</v>
      </c>
      <c r="H370" s="13">
        <v>3198.89</v>
      </c>
      <c r="I370" s="4"/>
      <c r="J370" s="5">
        <f t="shared" si="20"/>
        <v>3198.89</v>
      </c>
      <c r="K370" s="5">
        <f t="shared" si="21"/>
        <v>0</v>
      </c>
      <c r="L370">
        <f t="shared" si="22"/>
        <v>5</v>
      </c>
      <c r="M370" t="str">
        <f>VLOOKUP(L370,mês!A:B,2,0)</f>
        <v>Maio</v>
      </c>
      <c r="N370" t="str">
        <f t="shared" si="23"/>
        <v xml:space="preserve">RORÇ </v>
      </c>
    </row>
    <row r="371" spans="1:14" ht="24.95" customHeight="1" x14ac:dyDescent="0.2">
      <c r="A371" s="2" t="s">
        <v>310</v>
      </c>
      <c r="B371" s="3">
        <v>43980</v>
      </c>
      <c r="C371" s="2">
        <v>13778</v>
      </c>
      <c r="D371" s="2" t="s">
        <v>65</v>
      </c>
      <c r="E371" s="2" t="s">
        <v>537</v>
      </c>
      <c r="F371" s="2" t="s">
        <v>538</v>
      </c>
      <c r="G371" s="2" t="s">
        <v>68</v>
      </c>
      <c r="H371" s="13">
        <v>1350</v>
      </c>
      <c r="I371" s="4"/>
      <c r="J371" s="5">
        <f t="shared" si="20"/>
        <v>1350</v>
      </c>
      <c r="K371" s="5">
        <f t="shared" si="21"/>
        <v>0</v>
      </c>
      <c r="L371">
        <f t="shared" si="22"/>
        <v>5</v>
      </c>
      <c r="M371" t="str">
        <f>VLOOKUP(L371,mês!A:B,2,0)</f>
        <v>Maio</v>
      </c>
      <c r="N371" t="str">
        <f t="shared" si="23"/>
        <v xml:space="preserve">RORÇ </v>
      </c>
    </row>
    <row r="372" spans="1:14" ht="24.95" customHeight="1" x14ac:dyDescent="0.2">
      <c r="A372" s="2" t="s">
        <v>310</v>
      </c>
      <c r="B372" s="3">
        <v>43983</v>
      </c>
      <c r="C372" s="2">
        <v>13780</v>
      </c>
      <c r="D372" s="2" t="s">
        <v>428</v>
      </c>
      <c r="E372" s="2" t="s">
        <v>539</v>
      </c>
      <c r="F372" s="2" t="s">
        <v>540</v>
      </c>
      <c r="G372" s="2" t="s">
        <v>68</v>
      </c>
      <c r="H372" s="13">
        <v>10241.6</v>
      </c>
      <c r="I372" s="4"/>
      <c r="J372" s="5">
        <f t="shared" si="20"/>
        <v>10241.6</v>
      </c>
      <c r="K372" s="5">
        <f t="shared" si="21"/>
        <v>0</v>
      </c>
      <c r="L372">
        <f t="shared" si="22"/>
        <v>6</v>
      </c>
      <c r="M372" t="str">
        <f>VLOOKUP(L372,mês!A:B,2,0)</f>
        <v>Junho</v>
      </c>
      <c r="N372" t="str">
        <f t="shared" si="23"/>
        <v xml:space="preserve">RORÇ </v>
      </c>
    </row>
    <row r="373" spans="1:14" ht="24.95" customHeight="1" x14ac:dyDescent="0.2">
      <c r="A373" s="2" t="s">
        <v>310</v>
      </c>
      <c r="B373" s="3">
        <v>43986</v>
      </c>
      <c r="C373" s="2">
        <v>13786</v>
      </c>
      <c r="D373" s="2" t="s">
        <v>65</v>
      </c>
      <c r="E373" s="2" t="s">
        <v>541</v>
      </c>
      <c r="F373" s="2" t="s">
        <v>542</v>
      </c>
      <c r="G373" s="2" t="s">
        <v>68</v>
      </c>
      <c r="H373" s="2">
        <v>0</v>
      </c>
      <c r="I373" s="4"/>
      <c r="J373" s="5">
        <f t="shared" si="20"/>
        <v>0</v>
      </c>
      <c r="K373" s="5">
        <f t="shared" si="21"/>
        <v>0</v>
      </c>
      <c r="L373">
        <f t="shared" si="22"/>
        <v>6</v>
      </c>
      <c r="M373" t="str">
        <f>VLOOKUP(L373,mês!A:B,2,0)</f>
        <v>Junho</v>
      </c>
      <c r="N373" t="str">
        <f t="shared" si="23"/>
        <v xml:space="preserve">RORÇ </v>
      </c>
    </row>
    <row r="374" spans="1:14" ht="24.95" customHeight="1" x14ac:dyDescent="0.2">
      <c r="A374" s="2" t="s">
        <v>310</v>
      </c>
      <c r="B374" s="3">
        <v>43990</v>
      </c>
      <c r="C374" s="2">
        <v>13788</v>
      </c>
      <c r="D374" s="2" t="s">
        <v>89</v>
      </c>
      <c r="E374" s="2" t="s">
        <v>331</v>
      </c>
      <c r="F374" s="2" t="s">
        <v>543</v>
      </c>
      <c r="G374" s="2" t="s">
        <v>68</v>
      </c>
      <c r="H374" s="13">
        <v>5156.6000000000004</v>
      </c>
      <c r="I374" s="4"/>
      <c r="J374" s="5">
        <f t="shared" si="20"/>
        <v>5156.6000000000004</v>
      </c>
      <c r="K374" s="5">
        <f t="shared" si="21"/>
        <v>0</v>
      </c>
      <c r="L374">
        <f t="shared" si="22"/>
        <v>6</v>
      </c>
      <c r="M374" t="str">
        <f>VLOOKUP(L374,mês!A:B,2,0)</f>
        <v>Junho</v>
      </c>
      <c r="N374" t="str">
        <f t="shared" si="23"/>
        <v xml:space="preserve">RORÇ </v>
      </c>
    </row>
    <row r="375" spans="1:14" ht="24.95" customHeight="1" x14ac:dyDescent="0.2">
      <c r="A375" s="2" t="s">
        <v>310</v>
      </c>
      <c r="B375" s="3">
        <v>43990</v>
      </c>
      <c r="C375" s="2">
        <v>13789</v>
      </c>
      <c r="D375" s="2" t="s">
        <v>65</v>
      </c>
      <c r="E375" s="2" t="s">
        <v>544</v>
      </c>
      <c r="F375" s="2" t="s">
        <v>545</v>
      </c>
      <c r="G375" s="2" t="s">
        <v>68</v>
      </c>
      <c r="H375" s="13">
        <v>2250</v>
      </c>
      <c r="I375" s="4"/>
      <c r="J375" s="5">
        <f t="shared" si="20"/>
        <v>2250</v>
      </c>
      <c r="K375" s="5">
        <f t="shared" si="21"/>
        <v>0</v>
      </c>
      <c r="L375">
        <f t="shared" si="22"/>
        <v>6</v>
      </c>
      <c r="M375" t="str">
        <f>VLOOKUP(L375,mês!A:B,2,0)</f>
        <v>Junho</v>
      </c>
      <c r="N375" t="str">
        <f t="shared" si="23"/>
        <v xml:space="preserve">RORÇ </v>
      </c>
    </row>
    <row r="376" spans="1:14" ht="24.95" customHeight="1" x14ac:dyDescent="0.2">
      <c r="A376" s="2" t="s">
        <v>310</v>
      </c>
      <c r="B376" s="3">
        <v>43991</v>
      </c>
      <c r="C376" s="2">
        <v>13775</v>
      </c>
      <c r="D376" s="2" t="s">
        <v>485</v>
      </c>
      <c r="E376" s="2" t="s">
        <v>179</v>
      </c>
      <c r="F376" s="2" t="s">
        <v>546</v>
      </c>
      <c r="G376" s="2" t="s">
        <v>68</v>
      </c>
      <c r="H376" s="2">
        <v>218.8</v>
      </c>
      <c r="I376" s="4"/>
      <c r="J376" s="5">
        <f t="shared" si="20"/>
        <v>218.8</v>
      </c>
      <c r="K376" s="5">
        <f t="shared" si="21"/>
        <v>0</v>
      </c>
      <c r="L376">
        <f t="shared" si="22"/>
        <v>6</v>
      </c>
      <c r="M376" t="str">
        <f>VLOOKUP(L376,mês!A:B,2,0)</f>
        <v>Junho</v>
      </c>
      <c r="N376" t="str">
        <f t="shared" si="23"/>
        <v xml:space="preserve">RORÇ </v>
      </c>
    </row>
    <row r="377" spans="1:14" ht="24.95" customHeight="1" x14ac:dyDescent="0.2">
      <c r="A377" s="2" t="s">
        <v>310</v>
      </c>
      <c r="B377" s="3">
        <v>43991</v>
      </c>
      <c r="C377" s="2">
        <v>13776</v>
      </c>
      <c r="D377" s="2" t="s">
        <v>485</v>
      </c>
      <c r="E377" s="2" t="s">
        <v>179</v>
      </c>
      <c r="F377" s="2" t="s">
        <v>547</v>
      </c>
      <c r="G377" s="2" t="s">
        <v>68</v>
      </c>
      <c r="H377" s="2">
        <v>79.23</v>
      </c>
      <c r="I377" s="4"/>
      <c r="J377" s="5">
        <f t="shared" si="20"/>
        <v>79.23</v>
      </c>
      <c r="K377" s="5">
        <f t="shared" si="21"/>
        <v>0</v>
      </c>
      <c r="L377">
        <f t="shared" si="22"/>
        <v>6</v>
      </c>
      <c r="M377" t="str">
        <f>VLOOKUP(L377,mês!A:B,2,0)</f>
        <v>Junho</v>
      </c>
      <c r="N377" t="str">
        <f t="shared" si="23"/>
        <v xml:space="preserve">RORÇ </v>
      </c>
    </row>
    <row r="378" spans="1:14" ht="24.95" customHeight="1" x14ac:dyDescent="0.2">
      <c r="A378" s="2" t="s">
        <v>310</v>
      </c>
      <c r="B378" s="3">
        <v>43991</v>
      </c>
      <c r="C378" s="2">
        <v>13794</v>
      </c>
      <c r="D378" s="2" t="s">
        <v>548</v>
      </c>
      <c r="E378" s="2" t="s">
        <v>331</v>
      </c>
      <c r="F378" s="2" t="s">
        <v>549</v>
      </c>
      <c r="G378" s="2" t="s">
        <v>68</v>
      </c>
      <c r="H378" s="2">
        <v>0</v>
      </c>
      <c r="I378" s="4"/>
      <c r="J378" s="5">
        <f t="shared" si="20"/>
        <v>0</v>
      </c>
      <c r="K378" s="5">
        <f t="shared" si="21"/>
        <v>0</v>
      </c>
      <c r="L378">
        <f t="shared" si="22"/>
        <v>6</v>
      </c>
      <c r="M378" t="str">
        <f>VLOOKUP(L378,mês!A:B,2,0)</f>
        <v>Junho</v>
      </c>
      <c r="N378" t="str">
        <f t="shared" si="23"/>
        <v xml:space="preserve">RORÇ </v>
      </c>
    </row>
    <row r="379" spans="1:14" ht="24.95" customHeight="1" x14ac:dyDescent="0.2">
      <c r="A379" s="2" t="s">
        <v>310</v>
      </c>
      <c r="B379" s="3">
        <v>43992</v>
      </c>
      <c r="C379" s="2">
        <v>13797</v>
      </c>
      <c r="D379" s="2" t="s">
        <v>65</v>
      </c>
      <c r="E379" s="2" t="s">
        <v>550</v>
      </c>
      <c r="F379" s="2" t="s">
        <v>373</v>
      </c>
      <c r="G379" s="2" t="s">
        <v>68</v>
      </c>
      <c r="H379" s="2">
        <v>800</v>
      </c>
      <c r="I379" s="4"/>
      <c r="J379" s="5">
        <f t="shared" si="20"/>
        <v>800</v>
      </c>
      <c r="K379" s="5">
        <f t="shared" si="21"/>
        <v>0</v>
      </c>
      <c r="L379">
        <f t="shared" si="22"/>
        <v>6</v>
      </c>
      <c r="M379" t="str">
        <f>VLOOKUP(L379,mês!A:B,2,0)</f>
        <v>Junho</v>
      </c>
      <c r="N379" t="str">
        <f t="shared" si="23"/>
        <v xml:space="preserve">RORÇ </v>
      </c>
    </row>
    <row r="380" spans="1:14" ht="24.95" customHeight="1" x14ac:dyDescent="0.2">
      <c r="A380" s="2" t="s">
        <v>310</v>
      </c>
      <c r="B380" s="3">
        <v>43997</v>
      </c>
      <c r="C380" s="2">
        <v>13800</v>
      </c>
      <c r="D380" s="2" t="s">
        <v>207</v>
      </c>
      <c r="E380" s="2" t="s">
        <v>551</v>
      </c>
      <c r="F380" s="2" t="s">
        <v>552</v>
      </c>
      <c r="G380" s="2" t="s">
        <v>68</v>
      </c>
      <c r="H380" s="13">
        <v>2015.8</v>
      </c>
      <c r="I380" s="4"/>
      <c r="J380" s="5">
        <f t="shared" si="20"/>
        <v>2015.8</v>
      </c>
      <c r="K380" s="5">
        <f t="shared" si="21"/>
        <v>0</v>
      </c>
      <c r="L380">
        <f t="shared" si="22"/>
        <v>6</v>
      </c>
      <c r="M380" t="str">
        <f>VLOOKUP(L380,mês!A:B,2,0)</f>
        <v>Junho</v>
      </c>
      <c r="N380" t="str">
        <f t="shared" si="23"/>
        <v xml:space="preserve">RORÇ </v>
      </c>
    </row>
    <row r="381" spans="1:14" ht="24.95" customHeight="1" x14ac:dyDescent="0.2">
      <c r="A381" s="2" t="s">
        <v>310</v>
      </c>
      <c r="B381" s="3">
        <v>43998</v>
      </c>
      <c r="C381" s="2">
        <v>13801</v>
      </c>
      <c r="D381" s="2" t="s">
        <v>65</v>
      </c>
      <c r="E381" s="2" t="s">
        <v>143</v>
      </c>
      <c r="F381" s="2" t="s">
        <v>553</v>
      </c>
      <c r="G381" s="2" t="s">
        <v>68</v>
      </c>
      <c r="H381" s="13">
        <v>5040</v>
      </c>
      <c r="I381" s="4"/>
      <c r="J381" s="5">
        <f t="shared" si="20"/>
        <v>5040</v>
      </c>
      <c r="K381" s="5">
        <f t="shared" si="21"/>
        <v>0</v>
      </c>
      <c r="L381">
        <f t="shared" si="22"/>
        <v>6</v>
      </c>
      <c r="M381" t="str">
        <f>VLOOKUP(L381,mês!A:B,2,0)</f>
        <v>Junho</v>
      </c>
      <c r="N381" t="str">
        <f t="shared" si="23"/>
        <v xml:space="preserve">RORÇ </v>
      </c>
    </row>
    <row r="382" spans="1:14" ht="24.95" customHeight="1" x14ac:dyDescent="0.2">
      <c r="A382" s="2" t="s">
        <v>310</v>
      </c>
      <c r="B382" s="3">
        <v>43998</v>
      </c>
      <c r="C382" s="2">
        <v>13803</v>
      </c>
      <c r="D382" s="2" t="s">
        <v>65</v>
      </c>
      <c r="E382" s="2" t="s">
        <v>331</v>
      </c>
      <c r="F382" s="2" t="s">
        <v>554</v>
      </c>
      <c r="G382" s="2" t="s">
        <v>68</v>
      </c>
      <c r="H382" s="13">
        <v>15469.8</v>
      </c>
      <c r="I382" s="4"/>
      <c r="J382" s="5">
        <f t="shared" si="20"/>
        <v>15469.8</v>
      </c>
      <c r="K382" s="5">
        <f t="shared" si="21"/>
        <v>0</v>
      </c>
      <c r="L382">
        <f t="shared" si="22"/>
        <v>6</v>
      </c>
      <c r="M382" t="str">
        <f>VLOOKUP(L382,mês!A:B,2,0)</f>
        <v>Junho</v>
      </c>
      <c r="N382" t="str">
        <f t="shared" si="23"/>
        <v xml:space="preserve">RORÇ </v>
      </c>
    </row>
    <row r="383" spans="1:14" ht="24.95" customHeight="1" x14ac:dyDescent="0.2">
      <c r="A383" s="2" t="s">
        <v>310</v>
      </c>
      <c r="B383" s="3">
        <v>44005</v>
      </c>
      <c r="C383" s="2">
        <v>13812</v>
      </c>
      <c r="D383" s="2" t="s">
        <v>65</v>
      </c>
      <c r="E383" s="2" t="s">
        <v>438</v>
      </c>
      <c r="F383" s="2" t="s">
        <v>555</v>
      </c>
      <c r="G383" s="2" t="s">
        <v>68</v>
      </c>
      <c r="H383" s="13">
        <v>1603.3</v>
      </c>
      <c r="I383" s="4"/>
      <c r="J383" s="5">
        <f t="shared" si="20"/>
        <v>1603.3</v>
      </c>
      <c r="K383" s="5">
        <f t="shared" si="21"/>
        <v>0</v>
      </c>
      <c r="L383">
        <f t="shared" si="22"/>
        <v>6</v>
      </c>
      <c r="M383" t="str">
        <f>VLOOKUP(L383,mês!A:B,2,0)</f>
        <v>Junho</v>
      </c>
      <c r="N383" t="str">
        <f t="shared" si="23"/>
        <v xml:space="preserve">RORÇ </v>
      </c>
    </row>
    <row r="384" spans="1:14" ht="24.95" customHeight="1" x14ac:dyDescent="0.2">
      <c r="A384" s="2" t="s">
        <v>310</v>
      </c>
      <c r="B384" s="3">
        <v>44006</v>
      </c>
      <c r="C384" s="2">
        <v>13793</v>
      </c>
      <c r="D384" s="2" t="s">
        <v>485</v>
      </c>
      <c r="E384" s="2" t="s">
        <v>179</v>
      </c>
      <c r="F384" s="2" t="s">
        <v>556</v>
      </c>
      <c r="G384" s="2" t="s">
        <v>68</v>
      </c>
      <c r="H384" s="2">
        <v>31.1</v>
      </c>
      <c r="I384" s="4"/>
      <c r="J384" s="5">
        <f t="shared" si="20"/>
        <v>31.1</v>
      </c>
      <c r="K384" s="5">
        <f t="shared" si="21"/>
        <v>0</v>
      </c>
      <c r="L384">
        <f t="shared" si="22"/>
        <v>6</v>
      </c>
      <c r="M384" t="str">
        <f>VLOOKUP(L384,mês!A:B,2,0)</f>
        <v>Junho</v>
      </c>
      <c r="N384" t="str">
        <f t="shared" si="23"/>
        <v xml:space="preserve">RORÇ </v>
      </c>
    </row>
    <row r="385" spans="1:14" ht="24.95" customHeight="1" x14ac:dyDescent="0.2">
      <c r="A385" s="2" t="s">
        <v>310</v>
      </c>
      <c r="B385" s="3">
        <v>44012</v>
      </c>
      <c r="C385" s="2">
        <v>13820</v>
      </c>
      <c r="D385" s="2" t="s">
        <v>65</v>
      </c>
      <c r="E385" s="2" t="s">
        <v>511</v>
      </c>
      <c r="F385" s="2" t="s">
        <v>557</v>
      </c>
      <c r="G385" s="2" t="s">
        <v>68</v>
      </c>
      <c r="H385" s="13">
        <v>1120</v>
      </c>
      <c r="I385" s="4"/>
      <c r="J385" s="5">
        <f t="shared" si="20"/>
        <v>1120</v>
      </c>
      <c r="K385" s="5">
        <f t="shared" si="21"/>
        <v>0</v>
      </c>
      <c r="L385">
        <f t="shared" si="22"/>
        <v>6</v>
      </c>
      <c r="M385" t="str">
        <f>VLOOKUP(L385,mês!A:B,2,0)</f>
        <v>Junho</v>
      </c>
      <c r="N385" t="str">
        <f t="shared" si="23"/>
        <v xml:space="preserve">RORÇ </v>
      </c>
    </row>
    <row r="386" spans="1:14" ht="24.95" customHeight="1" x14ac:dyDescent="0.2">
      <c r="A386" s="2" t="s">
        <v>310</v>
      </c>
      <c r="B386" s="3">
        <v>44015</v>
      </c>
      <c r="C386" s="2">
        <v>13823</v>
      </c>
      <c r="D386" s="2" t="s">
        <v>89</v>
      </c>
      <c r="E386" s="2" t="s">
        <v>558</v>
      </c>
      <c r="F386" s="2" t="s">
        <v>559</v>
      </c>
      <c r="G386" s="2" t="s">
        <v>68</v>
      </c>
      <c r="H386" s="13">
        <v>13200</v>
      </c>
      <c r="I386" s="4"/>
      <c r="J386" s="5">
        <f t="shared" si="20"/>
        <v>13200</v>
      </c>
      <c r="K386" s="5">
        <f t="shared" si="21"/>
        <v>0</v>
      </c>
      <c r="L386">
        <f t="shared" si="22"/>
        <v>7</v>
      </c>
      <c r="M386" t="str">
        <f>VLOOKUP(L386,mês!A:B,2,0)</f>
        <v>Julho</v>
      </c>
      <c r="N386" t="str">
        <f t="shared" si="23"/>
        <v xml:space="preserve">RORÇ </v>
      </c>
    </row>
    <row r="387" spans="1:14" ht="24.95" customHeight="1" x14ac:dyDescent="0.2">
      <c r="A387" s="2" t="s">
        <v>310</v>
      </c>
      <c r="B387" s="3">
        <v>44015</v>
      </c>
      <c r="C387" s="2">
        <v>13825</v>
      </c>
      <c r="D387" s="2" t="s">
        <v>432</v>
      </c>
      <c r="E387" s="2" t="s">
        <v>558</v>
      </c>
      <c r="F387" s="2" t="s">
        <v>560</v>
      </c>
      <c r="G387" s="2" t="s">
        <v>68</v>
      </c>
      <c r="H387" s="13">
        <v>7550</v>
      </c>
      <c r="I387" s="4"/>
      <c r="J387" s="5">
        <f t="shared" ref="J387:J450" si="24">IF(G387="Não",0,H387)</f>
        <v>7550</v>
      </c>
      <c r="K387" s="5">
        <f t="shared" ref="K387:K450" si="25">IF(G387="Não",H387,0)</f>
        <v>0</v>
      </c>
      <c r="L387">
        <f t="shared" ref="L387:L450" si="26">MONTH(B387)</f>
        <v>7</v>
      </c>
      <c r="M387" t="str">
        <f>VLOOKUP(L387,mês!A:B,2,0)</f>
        <v>Julho</v>
      </c>
      <c r="N387" t="str">
        <f t="shared" ref="N387:N450" si="27">LEFT(A387,SEARCH("-",A387)-1)</f>
        <v xml:space="preserve">RORÇ </v>
      </c>
    </row>
    <row r="388" spans="1:14" ht="24.95" customHeight="1" x14ac:dyDescent="0.2">
      <c r="A388" s="2" t="s">
        <v>310</v>
      </c>
      <c r="B388" s="3">
        <v>44020</v>
      </c>
      <c r="C388" s="2">
        <v>13821</v>
      </c>
      <c r="D388" s="2" t="s">
        <v>485</v>
      </c>
      <c r="E388" s="2" t="s">
        <v>354</v>
      </c>
      <c r="F388" s="2" t="s">
        <v>561</v>
      </c>
      <c r="G388" s="2" t="s">
        <v>68</v>
      </c>
      <c r="H388" s="2">
        <v>125.5</v>
      </c>
      <c r="I388" s="4"/>
      <c r="J388" s="5">
        <f t="shared" si="24"/>
        <v>125.5</v>
      </c>
      <c r="K388" s="5">
        <f t="shared" si="25"/>
        <v>0</v>
      </c>
      <c r="L388">
        <f t="shared" si="26"/>
        <v>7</v>
      </c>
      <c r="M388" t="str">
        <f>VLOOKUP(L388,mês!A:B,2,0)</f>
        <v>Julho</v>
      </c>
      <c r="N388" t="str">
        <f t="shared" si="27"/>
        <v xml:space="preserve">RORÇ </v>
      </c>
    </row>
    <row r="389" spans="1:14" ht="24.95" customHeight="1" x14ac:dyDescent="0.2">
      <c r="A389" s="2" t="s">
        <v>310</v>
      </c>
      <c r="B389" s="3">
        <v>44020</v>
      </c>
      <c r="C389" s="2">
        <v>13830</v>
      </c>
      <c r="D389" s="2" t="s">
        <v>333</v>
      </c>
      <c r="E389" s="2" t="s">
        <v>331</v>
      </c>
      <c r="F389" s="2" t="s">
        <v>562</v>
      </c>
      <c r="G389" s="2" t="s">
        <v>68</v>
      </c>
      <c r="H389" s="2">
        <v>0</v>
      </c>
      <c r="I389" s="4"/>
      <c r="J389" s="5">
        <f t="shared" si="24"/>
        <v>0</v>
      </c>
      <c r="K389" s="5">
        <f t="shared" si="25"/>
        <v>0</v>
      </c>
      <c r="L389">
        <f t="shared" si="26"/>
        <v>7</v>
      </c>
      <c r="M389" t="str">
        <f>VLOOKUP(L389,mês!A:B,2,0)</f>
        <v>Julho</v>
      </c>
      <c r="N389" t="str">
        <f t="shared" si="27"/>
        <v xml:space="preserve">RORÇ </v>
      </c>
    </row>
    <row r="390" spans="1:14" ht="24.95" customHeight="1" x14ac:dyDescent="0.2">
      <c r="A390" s="2" t="s">
        <v>310</v>
      </c>
      <c r="B390" s="3">
        <v>44021</v>
      </c>
      <c r="C390" s="2">
        <v>13833</v>
      </c>
      <c r="D390" s="2" t="s">
        <v>65</v>
      </c>
      <c r="E390" s="2" t="s">
        <v>563</v>
      </c>
      <c r="F390" s="2" t="s">
        <v>564</v>
      </c>
      <c r="G390" s="2" t="s">
        <v>68</v>
      </c>
      <c r="H390" s="2">
        <v>0</v>
      </c>
      <c r="I390" s="4"/>
      <c r="J390" s="5">
        <f t="shared" si="24"/>
        <v>0</v>
      </c>
      <c r="K390" s="5">
        <f t="shared" si="25"/>
        <v>0</v>
      </c>
      <c r="L390">
        <f t="shared" si="26"/>
        <v>7</v>
      </c>
      <c r="M390" t="str">
        <f>VLOOKUP(L390,mês!A:B,2,0)</f>
        <v>Julho</v>
      </c>
      <c r="N390" t="str">
        <f t="shared" si="27"/>
        <v xml:space="preserve">RORÇ </v>
      </c>
    </row>
    <row r="391" spans="1:14" ht="24.95" customHeight="1" x14ac:dyDescent="0.2">
      <c r="A391" s="2" t="s">
        <v>310</v>
      </c>
      <c r="B391" s="3">
        <v>44026</v>
      </c>
      <c r="C391" s="2">
        <v>13837</v>
      </c>
      <c r="D391" s="2" t="s">
        <v>65</v>
      </c>
      <c r="E391" s="2" t="s">
        <v>565</v>
      </c>
      <c r="F391" s="2" t="s">
        <v>566</v>
      </c>
      <c r="G391" s="2" t="s">
        <v>68</v>
      </c>
      <c r="H391" s="2">
        <v>15.55</v>
      </c>
      <c r="I391" s="4"/>
      <c r="J391" s="5">
        <f t="shared" si="24"/>
        <v>15.55</v>
      </c>
      <c r="K391" s="5">
        <f t="shared" si="25"/>
        <v>0</v>
      </c>
      <c r="L391">
        <f t="shared" si="26"/>
        <v>7</v>
      </c>
      <c r="M391" t="str">
        <f>VLOOKUP(L391,mês!A:B,2,0)</f>
        <v>Julho</v>
      </c>
      <c r="N391" t="str">
        <f t="shared" si="27"/>
        <v xml:space="preserve">RORÇ </v>
      </c>
    </row>
    <row r="392" spans="1:14" ht="24.95" customHeight="1" x14ac:dyDescent="0.2">
      <c r="A392" s="2" t="s">
        <v>310</v>
      </c>
      <c r="B392" s="3">
        <v>44026</v>
      </c>
      <c r="C392" s="2">
        <v>13840</v>
      </c>
      <c r="D392" s="2" t="s">
        <v>65</v>
      </c>
      <c r="E392" s="2" t="s">
        <v>438</v>
      </c>
      <c r="F392" s="2" t="s">
        <v>567</v>
      </c>
      <c r="G392" s="2" t="s">
        <v>68</v>
      </c>
      <c r="H392" s="13">
        <v>1535.24</v>
      </c>
      <c r="I392" s="4"/>
      <c r="J392" s="5">
        <f t="shared" si="24"/>
        <v>1535.24</v>
      </c>
      <c r="K392" s="5">
        <f t="shared" si="25"/>
        <v>0</v>
      </c>
      <c r="L392">
        <f t="shared" si="26"/>
        <v>7</v>
      </c>
      <c r="M392" t="str">
        <f>VLOOKUP(L392,mês!A:B,2,0)</f>
        <v>Julho</v>
      </c>
      <c r="N392" t="str">
        <f t="shared" si="27"/>
        <v xml:space="preserve">RORÇ </v>
      </c>
    </row>
    <row r="393" spans="1:14" ht="24.95" customHeight="1" x14ac:dyDescent="0.2">
      <c r="A393" s="2" t="s">
        <v>310</v>
      </c>
      <c r="B393" s="3">
        <v>44026</v>
      </c>
      <c r="C393" s="2">
        <v>13838</v>
      </c>
      <c r="D393" s="2" t="s">
        <v>65</v>
      </c>
      <c r="E393" s="2" t="s">
        <v>364</v>
      </c>
      <c r="F393" s="2" t="s">
        <v>568</v>
      </c>
      <c r="G393" s="2" t="s">
        <v>68</v>
      </c>
      <c r="H393" s="13">
        <v>5435.47</v>
      </c>
      <c r="I393" s="4"/>
      <c r="J393" s="5">
        <f t="shared" si="24"/>
        <v>5435.47</v>
      </c>
      <c r="K393" s="5">
        <f t="shared" si="25"/>
        <v>0</v>
      </c>
      <c r="L393">
        <f t="shared" si="26"/>
        <v>7</v>
      </c>
      <c r="M393" t="str">
        <f>VLOOKUP(L393,mês!A:B,2,0)</f>
        <v>Julho</v>
      </c>
      <c r="N393" t="str">
        <f t="shared" si="27"/>
        <v xml:space="preserve">RORÇ </v>
      </c>
    </row>
    <row r="394" spans="1:14" ht="24.95" customHeight="1" x14ac:dyDescent="0.2">
      <c r="A394" s="2" t="s">
        <v>310</v>
      </c>
      <c r="B394" s="3">
        <v>44034</v>
      </c>
      <c r="C394" s="2">
        <v>13859</v>
      </c>
      <c r="D394" s="2" t="s">
        <v>92</v>
      </c>
      <c r="E394" s="2" t="s">
        <v>182</v>
      </c>
      <c r="F394" s="2" t="s">
        <v>187</v>
      </c>
      <c r="G394" s="2" t="s">
        <v>68</v>
      </c>
      <c r="H394" s="2">
        <v>484.75</v>
      </c>
      <c r="I394" s="4"/>
      <c r="J394" s="5">
        <f t="shared" si="24"/>
        <v>484.75</v>
      </c>
      <c r="K394" s="5">
        <f t="shared" si="25"/>
        <v>0</v>
      </c>
      <c r="L394">
        <f t="shared" si="26"/>
        <v>7</v>
      </c>
      <c r="M394" t="str">
        <f>VLOOKUP(L394,mês!A:B,2,0)</f>
        <v>Julho</v>
      </c>
      <c r="N394" t="str">
        <f t="shared" si="27"/>
        <v xml:space="preserve">RORÇ </v>
      </c>
    </row>
    <row r="395" spans="1:14" ht="24.95" customHeight="1" x14ac:dyDescent="0.2">
      <c r="A395" s="2" t="s">
        <v>310</v>
      </c>
      <c r="B395" s="3">
        <v>44034</v>
      </c>
      <c r="C395" s="2">
        <v>13860</v>
      </c>
      <c r="D395" s="2" t="s">
        <v>92</v>
      </c>
      <c r="E395" s="2" t="s">
        <v>182</v>
      </c>
      <c r="F395" s="2" t="s">
        <v>187</v>
      </c>
      <c r="G395" s="2" t="s">
        <v>68</v>
      </c>
      <c r="H395" s="13">
        <v>1619.99</v>
      </c>
      <c r="I395" s="4"/>
      <c r="J395" s="5">
        <f t="shared" si="24"/>
        <v>1619.99</v>
      </c>
      <c r="K395" s="5">
        <f t="shared" si="25"/>
        <v>0</v>
      </c>
      <c r="L395">
        <f t="shared" si="26"/>
        <v>7</v>
      </c>
      <c r="M395" t="str">
        <f>VLOOKUP(L395,mês!A:B,2,0)</f>
        <v>Julho</v>
      </c>
      <c r="N395" t="str">
        <f t="shared" si="27"/>
        <v xml:space="preserve">RORÇ </v>
      </c>
    </row>
    <row r="396" spans="1:14" ht="24.95" customHeight="1" x14ac:dyDescent="0.2">
      <c r="A396" s="2" t="s">
        <v>310</v>
      </c>
      <c r="B396" s="3">
        <v>44034</v>
      </c>
      <c r="C396" s="2">
        <v>13861</v>
      </c>
      <c r="D396" s="2" t="s">
        <v>92</v>
      </c>
      <c r="E396" s="2" t="s">
        <v>182</v>
      </c>
      <c r="F396" s="2" t="s">
        <v>187</v>
      </c>
      <c r="G396" s="2" t="s">
        <v>68</v>
      </c>
      <c r="H396" s="13">
        <v>1633.15</v>
      </c>
      <c r="I396" s="4"/>
      <c r="J396" s="5">
        <f t="shared" si="24"/>
        <v>1633.15</v>
      </c>
      <c r="K396" s="5">
        <f t="shared" si="25"/>
        <v>0</v>
      </c>
      <c r="L396">
        <f t="shared" si="26"/>
        <v>7</v>
      </c>
      <c r="M396" t="str">
        <f>VLOOKUP(L396,mês!A:B,2,0)</f>
        <v>Julho</v>
      </c>
      <c r="N396" t="str">
        <f t="shared" si="27"/>
        <v xml:space="preserve">RORÇ </v>
      </c>
    </row>
    <row r="397" spans="1:14" ht="24.95" customHeight="1" x14ac:dyDescent="0.2">
      <c r="A397" s="2" t="s">
        <v>310</v>
      </c>
      <c r="B397" s="3">
        <v>44034</v>
      </c>
      <c r="C397" s="2">
        <v>13862</v>
      </c>
      <c r="D397" s="2" t="s">
        <v>92</v>
      </c>
      <c r="E397" s="2" t="s">
        <v>182</v>
      </c>
      <c r="F397" s="2" t="s">
        <v>187</v>
      </c>
      <c r="G397" s="2" t="s">
        <v>68</v>
      </c>
      <c r="H397" s="2">
        <v>20.96</v>
      </c>
      <c r="I397" s="4"/>
      <c r="J397" s="5">
        <f t="shared" si="24"/>
        <v>20.96</v>
      </c>
      <c r="K397" s="5">
        <f t="shared" si="25"/>
        <v>0</v>
      </c>
      <c r="L397">
        <f t="shared" si="26"/>
        <v>7</v>
      </c>
      <c r="M397" t="str">
        <f>VLOOKUP(L397,mês!A:B,2,0)</f>
        <v>Julho</v>
      </c>
      <c r="N397" t="str">
        <f t="shared" si="27"/>
        <v xml:space="preserve">RORÇ </v>
      </c>
    </row>
    <row r="398" spans="1:14" ht="24.95" customHeight="1" x14ac:dyDescent="0.2">
      <c r="A398" s="2" t="s">
        <v>310</v>
      </c>
      <c r="B398" s="3">
        <v>44034</v>
      </c>
      <c r="C398" s="2">
        <v>13863</v>
      </c>
      <c r="D398" s="2" t="s">
        <v>92</v>
      </c>
      <c r="E398" s="2" t="s">
        <v>182</v>
      </c>
      <c r="F398" s="2" t="s">
        <v>187</v>
      </c>
      <c r="G398" s="2" t="s">
        <v>68</v>
      </c>
      <c r="H398" s="13">
        <v>1214.98</v>
      </c>
      <c r="I398" s="4"/>
      <c r="J398" s="5">
        <f t="shared" si="24"/>
        <v>1214.98</v>
      </c>
      <c r="K398" s="5">
        <f t="shared" si="25"/>
        <v>0</v>
      </c>
      <c r="L398">
        <f t="shared" si="26"/>
        <v>7</v>
      </c>
      <c r="M398" t="str">
        <f>VLOOKUP(L398,mês!A:B,2,0)</f>
        <v>Julho</v>
      </c>
      <c r="N398" t="str">
        <f t="shared" si="27"/>
        <v xml:space="preserve">RORÇ </v>
      </c>
    </row>
    <row r="399" spans="1:14" ht="24.95" customHeight="1" x14ac:dyDescent="0.2">
      <c r="A399" s="2" t="s">
        <v>310</v>
      </c>
      <c r="B399" s="3">
        <v>44034</v>
      </c>
      <c r="C399" s="2">
        <v>13864</v>
      </c>
      <c r="D399" s="2" t="s">
        <v>92</v>
      </c>
      <c r="E399" s="2" t="s">
        <v>182</v>
      </c>
      <c r="F399" s="2" t="s">
        <v>187</v>
      </c>
      <c r="G399" s="2" t="s">
        <v>68</v>
      </c>
      <c r="H399" s="13">
        <v>1257.96</v>
      </c>
      <c r="I399" s="4"/>
      <c r="J399" s="5">
        <f t="shared" si="24"/>
        <v>1257.96</v>
      </c>
      <c r="K399" s="5">
        <f t="shared" si="25"/>
        <v>0</v>
      </c>
      <c r="L399">
        <f t="shared" si="26"/>
        <v>7</v>
      </c>
      <c r="M399" t="str">
        <f>VLOOKUP(L399,mês!A:B,2,0)</f>
        <v>Julho</v>
      </c>
      <c r="N399" t="str">
        <f t="shared" si="27"/>
        <v xml:space="preserve">RORÇ </v>
      </c>
    </row>
    <row r="400" spans="1:14" ht="24.95" customHeight="1" x14ac:dyDescent="0.2">
      <c r="A400" s="2" t="s">
        <v>310</v>
      </c>
      <c r="B400" s="3">
        <v>44034</v>
      </c>
      <c r="C400" s="2">
        <v>13865</v>
      </c>
      <c r="D400" s="2" t="s">
        <v>92</v>
      </c>
      <c r="E400" s="2" t="s">
        <v>182</v>
      </c>
      <c r="F400" s="2" t="s">
        <v>187</v>
      </c>
      <c r="G400" s="2" t="s">
        <v>68</v>
      </c>
      <c r="H400" s="13">
        <v>1350.15</v>
      </c>
      <c r="I400" s="4"/>
      <c r="J400" s="5">
        <f t="shared" si="24"/>
        <v>1350.15</v>
      </c>
      <c r="K400" s="5">
        <f t="shared" si="25"/>
        <v>0</v>
      </c>
      <c r="L400">
        <f t="shared" si="26"/>
        <v>7</v>
      </c>
      <c r="M400" t="str">
        <f>VLOOKUP(L400,mês!A:B,2,0)</f>
        <v>Julho</v>
      </c>
      <c r="N400" t="str">
        <f t="shared" si="27"/>
        <v xml:space="preserve">RORÇ </v>
      </c>
    </row>
    <row r="401" spans="1:14" ht="24.95" customHeight="1" x14ac:dyDescent="0.2">
      <c r="A401" s="2" t="s">
        <v>310</v>
      </c>
      <c r="B401" s="3">
        <v>44034</v>
      </c>
      <c r="C401" s="2">
        <v>13866</v>
      </c>
      <c r="D401" s="2" t="s">
        <v>92</v>
      </c>
      <c r="E401" s="2" t="s">
        <v>182</v>
      </c>
      <c r="F401" s="2" t="s">
        <v>187</v>
      </c>
      <c r="G401" s="2" t="s">
        <v>68</v>
      </c>
      <c r="H401" s="13">
        <v>1326.73</v>
      </c>
      <c r="I401" s="4"/>
      <c r="J401" s="5">
        <f t="shared" si="24"/>
        <v>1326.73</v>
      </c>
      <c r="K401" s="5">
        <f t="shared" si="25"/>
        <v>0</v>
      </c>
      <c r="L401">
        <f t="shared" si="26"/>
        <v>7</v>
      </c>
      <c r="M401" t="str">
        <f>VLOOKUP(L401,mês!A:B,2,0)</f>
        <v>Julho</v>
      </c>
      <c r="N401" t="str">
        <f t="shared" si="27"/>
        <v xml:space="preserve">RORÇ </v>
      </c>
    </row>
    <row r="402" spans="1:14" ht="24.95" customHeight="1" x14ac:dyDescent="0.2">
      <c r="A402" s="2" t="s">
        <v>310</v>
      </c>
      <c r="B402" s="3">
        <v>44034</v>
      </c>
      <c r="C402" s="2">
        <v>13867</v>
      </c>
      <c r="D402" s="2" t="s">
        <v>92</v>
      </c>
      <c r="E402" s="2" t="s">
        <v>182</v>
      </c>
      <c r="F402" s="2" t="s">
        <v>187</v>
      </c>
      <c r="G402" s="2" t="s">
        <v>68</v>
      </c>
      <c r="H402" s="13">
        <v>1372.83</v>
      </c>
      <c r="I402" s="4"/>
      <c r="J402" s="5">
        <f t="shared" si="24"/>
        <v>1372.83</v>
      </c>
      <c r="K402" s="5">
        <f t="shared" si="25"/>
        <v>0</v>
      </c>
      <c r="L402">
        <f t="shared" si="26"/>
        <v>7</v>
      </c>
      <c r="M402" t="str">
        <f>VLOOKUP(L402,mês!A:B,2,0)</f>
        <v>Julho</v>
      </c>
      <c r="N402" t="str">
        <f t="shared" si="27"/>
        <v xml:space="preserve">RORÇ </v>
      </c>
    </row>
    <row r="403" spans="1:14" ht="24.95" customHeight="1" x14ac:dyDescent="0.2">
      <c r="A403" s="2" t="s">
        <v>310</v>
      </c>
      <c r="B403" s="3">
        <v>44034</v>
      </c>
      <c r="C403" s="2">
        <v>13868</v>
      </c>
      <c r="D403" s="2" t="s">
        <v>92</v>
      </c>
      <c r="E403" s="2" t="s">
        <v>182</v>
      </c>
      <c r="F403" s="2" t="s">
        <v>187</v>
      </c>
      <c r="G403" s="2" t="s">
        <v>68</v>
      </c>
      <c r="H403" s="2">
        <v>59.16</v>
      </c>
      <c r="I403" s="4"/>
      <c r="J403" s="5">
        <f t="shared" si="24"/>
        <v>59.16</v>
      </c>
      <c r="K403" s="5">
        <f t="shared" si="25"/>
        <v>0</v>
      </c>
      <c r="L403">
        <f t="shared" si="26"/>
        <v>7</v>
      </c>
      <c r="M403" t="str">
        <f>VLOOKUP(L403,mês!A:B,2,0)</f>
        <v>Julho</v>
      </c>
      <c r="N403" t="str">
        <f t="shared" si="27"/>
        <v xml:space="preserve">RORÇ </v>
      </c>
    </row>
    <row r="404" spans="1:14" ht="24.95" customHeight="1" x14ac:dyDescent="0.2">
      <c r="A404" s="2" t="s">
        <v>310</v>
      </c>
      <c r="B404" s="3">
        <v>44034</v>
      </c>
      <c r="C404" s="2">
        <v>13869</v>
      </c>
      <c r="D404" s="2" t="s">
        <v>92</v>
      </c>
      <c r="E404" s="2" t="s">
        <v>182</v>
      </c>
      <c r="F404" s="2" t="s">
        <v>187</v>
      </c>
      <c r="G404" s="2" t="s">
        <v>68</v>
      </c>
      <c r="H404" s="2">
        <v>49.07</v>
      </c>
      <c r="I404" s="4"/>
      <c r="J404" s="5">
        <f t="shared" si="24"/>
        <v>49.07</v>
      </c>
      <c r="K404" s="5">
        <f t="shared" si="25"/>
        <v>0</v>
      </c>
      <c r="L404">
        <f t="shared" si="26"/>
        <v>7</v>
      </c>
      <c r="M404" t="str">
        <f>VLOOKUP(L404,mês!A:B,2,0)</f>
        <v>Julho</v>
      </c>
      <c r="N404" t="str">
        <f t="shared" si="27"/>
        <v xml:space="preserve">RORÇ </v>
      </c>
    </row>
    <row r="405" spans="1:14" ht="24.95" customHeight="1" x14ac:dyDescent="0.2">
      <c r="A405" s="2" t="s">
        <v>310</v>
      </c>
      <c r="B405" s="3">
        <v>44034</v>
      </c>
      <c r="C405" s="2">
        <v>13870</v>
      </c>
      <c r="D405" s="2" t="s">
        <v>92</v>
      </c>
      <c r="E405" s="2" t="s">
        <v>182</v>
      </c>
      <c r="F405" s="2" t="s">
        <v>187</v>
      </c>
      <c r="G405" s="2" t="s">
        <v>68</v>
      </c>
      <c r="H405" s="2">
        <v>166.53</v>
      </c>
      <c r="I405" s="4"/>
      <c r="J405" s="5">
        <f t="shared" si="24"/>
        <v>166.53</v>
      </c>
      <c r="K405" s="5">
        <f t="shared" si="25"/>
        <v>0</v>
      </c>
      <c r="L405">
        <f t="shared" si="26"/>
        <v>7</v>
      </c>
      <c r="M405" t="str">
        <f>VLOOKUP(L405,mês!A:B,2,0)</f>
        <v>Julho</v>
      </c>
      <c r="N405" t="str">
        <f t="shared" si="27"/>
        <v xml:space="preserve">RORÇ </v>
      </c>
    </row>
    <row r="406" spans="1:14" ht="24.95" customHeight="1" x14ac:dyDescent="0.2">
      <c r="A406" s="2" t="s">
        <v>310</v>
      </c>
      <c r="B406" s="3">
        <v>44035</v>
      </c>
      <c r="C406" s="2">
        <v>13874</v>
      </c>
      <c r="D406" s="2" t="s">
        <v>65</v>
      </c>
      <c r="E406" s="2" t="s">
        <v>569</v>
      </c>
      <c r="F406" s="2" t="s">
        <v>570</v>
      </c>
      <c r="G406" s="2" t="s">
        <v>68</v>
      </c>
      <c r="H406" s="13">
        <v>5000</v>
      </c>
      <c r="I406" s="4"/>
      <c r="J406" s="5">
        <f t="shared" si="24"/>
        <v>5000</v>
      </c>
      <c r="K406" s="5">
        <f t="shared" si="25"/>
        <v>0</v>
      </c>
      <c r="L406">
        <f t="shared" si="26"/>
        <v>7</v>
      </c>
      <c r="M406" t="str">
        <f>VLOOKUP(L406,mês!A:B,2,0)</f>
        <v>Julho</v>
      </c>
      <c r="N406" t="str">
        <f t="shared" si="27"/>
        <v xml:space="preserve">RORÇ </v>
      </c>
    </row>
    <row r="407" spans="1:14" ht="24.95" customHeight="1" x14ac:dyDescent="0.2">
      <c r="A407" s="2" t="s">
        <v>310</v>
      </c>
      <c r="B407" s="3">
        <v>44035</v>
      </c>
      <c r="C407" s="2">
        <v>13875</v>
      </c>
      <c r="D407" s="2" t="s">
        <v>65</v>
      </c>
      <c r="E407" s="2" t="s">
        <v>143</v>
      </c>
      <c r="F407" s="2" t="s">
        <v>571</v>
      </c>
      <c r="G407" s="2" t="s">
        <v>68</v>
      </c>
      <c r="H407" s="13">
        <v>3293.8</v>
      </c>
      <c r="I407" s="4"/>
      <c r="J407" s="5">
        <f t="shared" si="24"/>
        <v>3293.8</v>
      </c>
      <c r="K407" s="5">
        <f t="shared" si="25"/>
        <v>0</v>
      </c>
      <c r="L407">
        <f t="shared" si="26"/>
        <v>7</v>
      </c>
      <c r="M407" t="str">
        <f>VLOOKUP(L407,mês!A:B,2,0)</f>
        <v>Julho</v>
      </c>
      <c r="N407" t="str">
        <f t="shared" si="27"/>
        <v xml:space="preserve">RORÇ </v>
      </c>
    </row>
    <row r="408" spans="1:14" ht="24.95" customHeight="1" x14ac:dyDescent="0.2">
      <c r="A408" s="2" t="s">
        <v>310</v>
      </c>
      <c r="B408" s="3">
        <v>44036</v>
      </c>
      <c r="C408" s="2">
        <v>13876</v>
      </c>
      <c r="D408" s="2" t="s">
        <v>371</v>
      </c>
      <c r="E408" s="2" t="s">
        <v>572</v>
      </c>
      <c r="F408" s="2" t="s">
        <v>573</v>
      </c>
      <c r="G408" s="2" t="s">
        <v>68</v>
      </c>
      <c r="H408" s="2">
        <v>130</v>
      </c>
      <c r="I408" s="4"/>
      <c r="J408" s="5">
        <f t="shared" si="24"/>
        <v>130</v>
      </c>
      <c r="K408" s="5">
        <f t="shared" si="25"/>
        <v>0</v>
      </c>
      <c r="L408">
        <f t="shared" si="26"/>
        <v>7</v>
      </c>
      <c r="M408" t="str">
        <f>VLOOKUP(L408,mês!A:B,2,0)</f>
        <v>Julho</v>
      </c>
      <c r="N408" t="str">
        <f t="shared" si="27"/>
        <v xml:space="preserve">RORÇ </v>
      </c>
    </row>
    <row r="409" spans="1:14" ht="24.95" customHeight="1" x14ac:dyDescent="0.2">
      <c r="A409" s="2" t="s">
        <v>310</v>
      </c>
      <c r="B409" s="3">
        <v>44043</v>
      </c>
      <c r="C409" s="2">
        <v>13886</v>
      </c>
      <c r="D409" s="2" t="s">
        <v>65</v>
      </c>
      <c r="E409" s="2" t="s">
        <v>574</v>
      </c>
      <c r="F409" s="2" t="s">
        <v>575</v>
      </c>
      <c r="G409" s="2" t="s">
        <v>68</v>
      </c>
      <c r="H409" s="13">
        <v>49281.56</v>
      </c>
      <c r="I409" s="4"/>
      <c r="J409" s="5">
        <f t="shared" si="24"/>
        <v>49281.56</v>
      </c>
      <c r="K409" s="5">
        <f t="shared" si="25"/>
        <v>0</v>
      </c>
      <c r="L409">
        <f t="shared" si="26"/>
        <v>7</v>
      </c>
      <c r="M409" t="str">
        <f>VLOOKUP(L409,mês!A:B,2,0)</f>
        <v>Julho</v>
      </c>
      <c r="N409" t="str">
        <f t="shared" si="27"/>
        <v xml:space="preserve">RORÇ </v>
      </c>
    </row>
    <row r="410" spans="1:14" ht="24.95" customHeight="1" x14ac:dyDescent="0.2">
      <c r="A410" s="2" t="s">
        <v>310</v>
      </c>
      <c r="B410" s="3">
        <v>44046</v>
      </c>
      <c r="C410" s="2">
        <v>13892</v>
      </c>
      <c r="D410" s="2" t="s">
        <v>145</v>
      </c>
      <c r="E410" s="2" t="s">
        <v>331</v>
      </c>
      <c r="F410" s="2" t="s">
        <v>576</v>
      </c>
      <c r="G410" s="2" t="s">
        <v>68</v>
      </c>
      <c r="H410" s="13">
        <v>11357.88</v>
      </c>
      <c r="I410" s="4"/>
      <c r="J410" s="5">
        <f t="shared" si="24"/>
        <v>11357.88</v>
      </c>
      <c r="K410" s="5">
        <f t="shared" si="25"/>
        <v>0</v>
      </c>
      <c r="L410">
        <f t="shared" si="26"/>
        <v>8</v>
      </c>
      <c r="M410" t="str">
        <f>VLOOKUP(L410,mês!A:B,2,0)</f>
        <v>Agosto</v>
      </c>
      <c r="N410" t="str">
        <f t="shared" si="27"/>
        <v xml:space="preserve">RORÇ </v>
      </c>
    </row>
    <row r="411" spans="1:14" ht="24.95" customHeight="1" x14ac:dyDescent="0.2">
      <c r="A411" s="2" t="s">
        <v>310</v>
      </c>
      <c r="B411" s="3">
        <v>44046</v>
      </c>
      <c r="C411" s="2">
        <v>13893</v>
      </c>
      <c r="D411" s="2" t="s">
        <v>145</v>
      </c>
      <c r="E411" s="2" t="s">
        <v>331</v>
      </c>
      <c r="F411" s="2" t="s">
        <v>577</v>
      </c>
      <c r="G411" s="2" t="s">
        <v>68</v>
      </c>
      <c r="H411" s="13">
        <v>11357.88</v>
      </c>
      <c r="I411" s="4"/>
      <c r="J411" s="5">
        <f t="shared" si="24"/>
        <v>11357.88</v>
      </c>
      <c r="K411" s="5">
        <f t="shared" si="25"/>
        <v>0</v>
      </c>
      <c r="L411">
        <f t="shared" si="26"/>
        <v>8</v>
      </c>
      <c r="M411" t="str">
        <f>VLOOKUP(L411,mês!A:B,2,0)</f>
        <v>Agosto</v>
      </c>
      <c r="N411" t="str">
        <f t="shared" si="27"/>
        <v xml:space="preserve">RORÇ </v>
      </c>
    </row>
    <row r="412" spans="1:14" ht="24.95" customHeight="1" x14ac:dyDescent="0.2">
      <c r="A412" s="2" t="s">
        <v>310</v>
      </c>
      <c r="B412" s="3">
        <v>44049</v>
      </c>
      <c r="C412" s="2">
        <v>13899</v>
      </c>
      <c r="D412" s="2" t="s">
        <v>65</v>
      </c>
      <c r="E412" s="2" t="s">
        <v>327</v>
      </c>
      <c r="F412" s="2" t="s">
        <v>578</v>
      </c>
      <c r="G412" s="2" t="s">
        <v>68</v>
      </c>
      <c r="H412" s="13">
        <v>38834.400000000001</v>
      </c>
      <c r="I412" s="4"/>
      <c r="J412" s="5">
        <f t="shared" si="24"/>
        <v>38834.400000000001</v>
      </c>
      <c r="K412" s="5">
        <f t="shared" si="25"/>
        <v>0</v>
      </c>
      <c r="L412">
        <f t="shared" si="26"/>
        <v>8</v>
      </c>
      <c r="M412" t="str">
        <f>VLOOKUP(L412,mês!A:B,2,0)</f>
        <v>Agosto</v>
      </c>
      <c r="N412" t="str">
        <f t="shared" si="27"/>
        <v xml:space="preserve">RORÇ </v>
      </c>
    </row>
    <row r="413" spans="1:14" ht="24.95" customHeight="1" x14ac:dyDescent="0.2">
      <c r="A413" s="2" t="s">
        <v>310</v>
      </c>
      <c r="B413" s="3">
        <v>44050</v>
      </c>
      <c r="C413" s="2">
        <v>13898</v>
      </c>
      <c r="D413" s="2" t="s">
        <v>377</v>
      </c>
      <c r="E413" s="2" t="s">
        <v>579</v>
      </c>
      <c r="F413" s="2" t="s">
        <v>580</v>
      </c>
      <c r="G413" s="2" t="s">
        <v>68</v>
      </c>
      <c r="H413" s="2">
        <v>350</v>
      </c>
      <c r="I413" s="4"/>
      <c r="J413" s="5">
        <f t="shared" si="24"/>
        <v>350</v>
      </c>
      <c r="K413" s="5">
        <f t="shared" si="25"/>
        <v>0</v>
      </c>
      <c r="L413">
        <f t="shared" si="26"/>
        <v>8</v>
      </c>
      <c r="M413" t="str">
        <f>VLOOKUP(L413,mês!A:B,2,0)</f>
        <v>Agosto</v>
      </c>
      <c r="N413" t="str">
        <f t="shared" si="27"/>
        <v xml:space="preserve">RORÇ </v>
      </c>
    </row>
    <row r="414" spans="1:14" ht="24.95" customHeight="1" x14ac:dyDescent="0.2">
      <c r="A414" s="2" t="s">
        <v>310</v>
      </c>
      <c r="B414" s="3">
        <v>44054</v>
      </c>
      <c r="C414" s="2">
        <v>13905</v>
      </c>
      <c r="D414" s="2" t="s">
        <v>89</v>
      </c>
      <c r="E414" s="2" t="s">
        <v>329</v>
      </c>
      <c r="F414" s="2" t="s">
        <v>581</v>
      </c>
      <c r="G414" s="2" t="s">
        <v>68</v>
      </c>
      <c r="H414" s="13">
        <v>4331.29</v>
      </c>
      <c r="I414" s="4"/>
      <c r="J414" s="5">
        <f t="shared" si="24"/>
        <v>4331.29</v>
      </c>
      <c r="K414" s="5">
        <f t="shared" si="25"/>
        <v>0</v>
      </c>
      <c r="L414">
        <f t="shared" si="26"/>
        <v>8</v>
      </c>
      <c r="M414" t="str">
        <f>VLOOKUP(L414,mês!A:B,2,0)</f>
        <v>Agosto</v>
      </c>
      <c r="N414" t="str">
        <f t="shared" si="27"/>
        <v xml:space="preserve">RORÇ </v>
      </c>
    </row>
    <row r="415" spans="1:14" ht="24.95" customHeight="1" x14ac:dyDescent="0.2">
      <c r="A415" s="2" t="s">
        <v>310</v>
      </c>
      <c r="B415" s="3">
        <v>44055</v>
      </c>
      <c r="C415" s="2">
        <v>13907</v>
      </c>
      <c r="D415" s="2" t="s">
        <v>65</v>
      </c>
      <c r="E415" s="2" t="s">
        <v>438</v>
      </c>
      <c r="F415" s="2" t="s">
        <v>582</v>
      </c>
      <c r="G415" s="2" t="s">
        <v>68</v>
      </c>
      <c r="H415" s="2">
        <v>250</v>
      </c>
      <c r="I415" s="4"/>
      <c r="J415" s="5">
        <f t="shared" si="24"/>
        <v>250</v>
      </c>
      <c r="K415" s="5">
        <f t="shared" si="25"/>
        <v>0</v>
      </c>
      <c r="L415">
        <f t="shared" si="26"/>
        <v>8</v>
      </c>
      <c r="M415" t="str">
        <f>VLOOKUP(L415,mês!A:B,2,0)</f>
        <v>Agosto</v>
      </c>
      <c r="N415" t="str">
        <f t="shared" si="27"/>
        <v xml:space="preserve">RORÇ </v>
      </c>
    </row>
    <row r="416" spans="1:14" ht="24.95" customHeight="1" x14ac:dyDescent="0.2">
      <c r="A416" s="2" t="s">
        <v>310</v>
      </c>
      <c r="B416" s="3">
        <v>44057</v>
      </c>
      <c r="C416" s="2">
        <v>13913</v>
      </c>
      <c r="D416" s="2" t="s">
        <v>65</v>
      </c>
      <c r="E416" s="2" t="s">
        <v>351</v>
      </c>
      <c r="F416" s="2" t="s">
        <v>583</v>
      </c>
      <c r="G416" s="2" t="s">
        <v>68</v>
      </c>
      <c r="H416" s="13">
        <v>4039.46</v>
      </c>
      <c r="I416" s="4"/>
      <c r="J416" s="5">
        <f t="shared" si="24"/>
        <v>4039.46</v>
      </c>
      <c r="K416" s="5">
        <f t="shared" si="25"/>
        <v>0</v>
      </c>
      <c r="L416">
        <f t="shared" si="26"/>
        <v>8</v>
      </c>
      <c r="M416" t="str">
        <f>VLOOKUP(L416,mês!A:B,2,0)</f>
        <v>Agosto</v>
      </c>
      <c r="N416" t="str">
        <f t="shared" si="27"/>
        <v xml:space="preserve">RORÇ </v>
      </c>
    </row>
    <row r="417" spans="1:14" ht="24.95" customHeight="1" x14ac:dyDescent="0.2">
      <c r="A417" s="2" t="s">
        <v>310</v>
      </c>
      <c r="B417" s="3">
        <v>44062</v>
      </c>
      <c r="C417" s="2">
        <v>13917</v>
      </c>
      <c r="D417" s="2" t="s">
        <v>65</v>
      </c>
      <c r="E417" s="2" t="s">
        <v>331</v>
      </c>
      <c r="F417" s="2" t="s">
        <v>584</v>
      </c>
      <c r="G417" s="2" t="s">
        <v>68</v>
      </c>
      <c r="H417" s="2">
        <v>0</v>
      </c>
      <c r="I417" s="4"/>
      <c r="J417" s="5">
        <f t="shared" si="24"/>
        <v>0</v>
      </c>
      <c r="K417" s="5">
        <f t="shared" si="25"/>
        <v>0</v>
      </c>
      <c r="L417">
        <f t="shared" si="26"/>
        <v>8</v>
      </c>
      <c r="M417" t="str">
        <f>VLOOKUP(L417,mês!A:B,2,0)</f>
        <v>Agosto</v>
      </c>
      <c r="N417" t="str">
        <f t="shared" si="27"/>
        <v xml:space="preserve">RORÇ </v>
      </c>
    </row>
    <row r="418" spans="1:14" ht="24.95" customHeight="1" x14ac:dyDescent="0.2">
      <c r="A418" s="2" t="s">
        <v>310</v>
      </c>
      <c r="B418" s="3">
        <v>44062</v>
      </c>
      <c r="C418" s="2">
        <v>13918</v>
      </c>
      <c r="D418" s="2" t="s">
        <v>92</v>
      </c>
      <c r="E418" s="2" t="s">
        <v>585</v>
      </c>
      <c r="F418" s="2" t="s">
        <v>586</v>
      </c>
      <c r="G418" s="2" t="s">
        <v>68</v>
      </c>
      <c r="H418" s="13">
        <v>3070</v>
      </c>
      <c r="I418" s="4"/>
      <c r="J418" s="5">
        <f t="shared" si="24"/>
        <v>3070</v>
      </c>
      <c r="K418" s="5">
        <f t="shared" si="25"/>
        <v>0</v>
      </c>
      <c r="L418">
        <f t="shared" si="26"/>
        <v>8</v>
      </c>
      <c r="M418" t="str">
        <f>VLOOKUP(L418,mês!A:B,2,0)</f>
        <v>Agosto</v>
      </c>
      <c r="N418" t="str">
        <f t="shared" si="27"/>
        <v xml:space="preserve">RORÇ </v>
      </c>
    </row>
    <row r="419" spans="1:14" ht="24.95" customHeight="1" x14ac:dyDescent="0.2">
      <c r="A419" s="2" t="s">
        <v>310</v>
      </c>
      <c r="B419" s="3">
        <v>44064</v>
      </c>
      <c r="C419" s="2">
        <v>13919</v>
      </c>
      <c r="D419" s="2" t="s">
        <v>65</v>
      </c>
      <c r="E419" s="2" t="s">
        <v>587</v>
      </c>
      <c r="F419" s="2" t="s">
        <v>588</v>
      </c>
      <c r="G419" s="2" t="s">
        <v>68</v>
      </c>
      <c r="H419" s="13">
        <v>1400</v>
      </c>
      <c r="I419" s="4"/>
      <c r="J419" s="5">
        <f t="shared" si="24"/>
        <v>1400</v>
      </c>
      <c r="K419" s="5">
        <f t="shared" si="25"/>
        <v>0</v>
      </c>
      <c r="L419">
        <f t="shared" si="26"/>
        <v>8</v>
      </c>
      <c r="M419" t="str">
        <f>VLOOKUP(L419,mês!A:B,2,0)</f>
        <v>Agosto</v>
      </c>
      <c r="N419" t="str">
        <f t="shared" si="27"/>
        <v xml:space="preserve">RORÇ </v>
      </c>
    </row>
    <row r="420" spans="1:14" ht="24.95" customHeight="1" x14ac:dyDescent="0.2">
      <c r="A420" s="2" t="s">
        <v>310</v>
      </c>
      <c r="B420" s="3">
        <v>44067</v>
      </c>
      <c r="C420" s="2">
        <v>13922</v>
      </c>
      <c r="D420" s="2" t="s">
        <v>89</v>
      </c>
      <c r="E420" s="2" t="s">
        <v>90</v>
      </c>
      <c r="F420" s="2" t="s">
        <v>589</v>
      </c>
      <c r="G420" s="2" t="s">
        <v>68</v>
      </c>
      <c r="H420" s="2">
        <v>140</v>
      </c>
      <c r="I420" s="4"/>
      <c r="J420" s="5">
        <f t="shared" si="24"/>
        <v>140</v>
      </c>
      <c r="K420" s="5">
        <f t="shared" si="25"/>
        <v>0</v>
      </c>
      <c r="L420">
        <f t="shared" si="26"/>
        <v>8</v>
      </c>
      <c r="M420" t="str">
        <f>VLOOKUP(L420,mês!A:B,2,0)</f>
        <v>Agosto</v>
      </c>
      <c r="N420" t="str">
        <f t="shared" si="27"/>
        <v xml:space="preserve">RORÇ </v>
      </c>
    </row>
    <row r="421" spans="1:14" ht="24.95" customHeight="1" x14ac:dyDescent="0.2">
      <c r="A421" s="2" t="s">
        <v>310</v>
      </c>
      <c r="B421" s="3">
        <v>44067</v>
      </c>
      <c r="C421" s="2">
        <v>13925</v>
      </c>
      <c r="D421" s="2" t="s">
        <v>65</v>
      </c>
      <c r="E421" s="2" t="s">
        <v>590</v>
      </c>
      <c r="F421" s="2" t="s">
        <v>591</v>
      </c>
      <c r="G421" s="2" t="s">
        <v>68</v>
      </c>
      <c r="H421" s="13">
        <v>6372.5</v>
      </c>
      <c r="I421" s="4"/>
      <c r="J421" s="5">
        <f t="shared" si="24"/>
        <v>6372.5</v>
      </c>
      <c r="K421" s="5">
        <f t="shared" si="25"/>
        <v>0</v>
      </c>
      <c r="L421">
        <f t="shared" si="26"/>
        <v>8</v>
      </c>
      <c r="M421" t="str">
        <f>VLOOKUP(L421,mês!A:B,2,0)</f>
        <v>Agosto</v>
      </c>
      <c r="N421" t="str">
        <f t="shared" si="27"/>
        <v xml:space="preserve">RORÇ </v>
      </c>
    </row>
    <row r="422" spans="1:14" ht="24.95" customHeight="1" x14ac:dyDescent="0.2">
      <c r="A422" s="2" t="s">
        <v>310</v>
      </c>
      <c r="B422" s="3">
        <v>44068</v>
      </c>
      <c r="C422" s="2">
        <v>13926</v>
      </c>
      <c r="D422" s="2" t="s">
        <v>65</v>
      </c>
      <c r="E422" s="2" t="s">
        <v>143</v>
      </c>
      <c r="F422" s="2" t="s">
        <v>592</v>
      </c>
      <c r="G422" s="2" t="s">
        <v>68</v>
      </c>
      <c r="H422" s="2">
        <v>189.84</v>
      </c>
      <c r="I422" s="4"/>
      <c r="J422" s="5">
        <f t="shared" si="24"/>
        <v>189.84</v>
      </c>
      <c r="K422" s="5">
        <f t="shared" si="25"/>
        <v>0</v>
      </c>
      <c r="L422">
        <f t="shared" si="26"/>
        <v>8</v>
      </c>
      <c r="M422" t="str">
        <f>VLOOKUP(L422,mês!A:B,2,0)</f>
        <v>Agosto</v>
      </c>
      <c r="N422" t="str">
        <f t="shared" si="27"/>
        <v xml:space="preserve">RORÇ </v>
      </c>
    </row>
    <row r="423" spans="1:14" ht="24.95" customHeight="1" x14ac:dyDescent="0.2">
      <c r="A423" s="2" t="s">
        <v>310</v>
      </c>
      <c r="B423" s="3">
        <v>44070</v>
      </c>
      <c r="C423" s="2">
        <v>13930</v>
      </c>
      <c r="D423" s="2" t="s">
        <v>65</v>
      </c>
      <c r="E423" s="2" t="s">
        <v>143</v>
      </c>
      <c r="F423" s="2" t="s">
        <v>593</v>
      </c>
      <c r="G423" s="2" t="s">
        <v>68</v>
      </c>
      <c r="H423" s="13">
        <v>57970</v>
      </c>
      <c r="I423" s="4"/>
      <c r="J423" s="5">
        <f t="shared" si="24"/>
        <v>57970</v>
      </c>
      <c r="K423" s="5">
        <f t="shared" si="25"/>
        <v>0</v>
      </c>
      <c r="L423">
        <f t="shared" si="26"/>
        <v>8</v>
      </c>
      <c r="M423" t="str">
        <f>VLOOKUP(L423,mês!A:B,2,0)</f>
        <v>Agosto</v>
      </c>
      <c r="N423" t="str">
        <f t="shared" si="27"/>
        <v xml:space="preserve">RORÇ </v>
      </c>
    </row>
    <row r="424" spans="1:14" ht="24.95" customHeight="1" x14ac:dyDescent="0.2">
      <c r="A424" s="2" t="s">
        <v>310</v>
      </c>
      <c r="B424" s="3">
        <v>44070</v>
      </c>
      <c r="C424" s="2">
        <v>13931</v>
      </c>
      <c r="D424" s="2" t="s">
        <v>65</v>
      </c>
      <c r="E424" s="2" t="s">
        <v>143</v>
      </c>
      <c r="F424" s="2" t="s">
        <v>594</v>
      </c>
      <c r="G424" s="2" t="s">
        <v>68</v>
      </c>
      <c r="H424" s="13">
        <v>13815.86</v>
      </c>
      <c r="I424" s="4"/>
      <c r="J424" s="5">
        <f t="shared" si="24"/>
        <v>13815.86</v>
      </c>
      <c r="K424" s="5">
        <f t="shared" si="25"/>
        <v>0</v>
      </c>
      <c r="L424">
        <f t="shared" si="26"/>
        <v>8</v>
      </c>
      <c r="M424" t="str">
        <f>VLOOKUP(L424,mês!A:B,2,0)</f>
        <v>Agosto</v>
      </c>
      <c r="N424" t="str">
        <f t="shared" si="27"/>
        <v xml:space="preserve">RORÇ </v>
      </c>
    </row>
    <row r="425" spans="1:14" ht="24.95" customHeight="1" x14ac:dyDescent="0.2">
      <c r="A425" s="2" t="s">
        <v>310</v>
      </c>
      <c r="B425" s="3">
        <v>44070</v>
      </c>
      <c r="C425" s="2">
        <v>13932</v>
      </c>
      <c r="D425" s="2" t="s">
        <v>89</v>
      </c>
      <c r="E425" s="2" t="s">
        <v>595</v>
      </c>
      <c r="F425" s="2" t="s">
        <v>596</v>
      </c>
      <c r="G425" s="2" t="s">
        <v>68</v>
      </c>
      <c r="H425" s="13">
        <v>2940</v>
      </c>
      <c r="I425" s="4"/>
      <c r="J425" s="5">
        <f t="shared" si="24"/>
        <v>2940</v>
      </c>
      <c r="K425" s="5">
        <f t="shared" si="25"/>
        <v>0</v>
      </c>
      <c r="L425">
        <f t="shared" si="26"/>
        <v>8</v>
      </c>
      <c r="M425" t="str">
        <f>VLOOKUP(L425,mês!A:B,2,0)</f>
        <v>Agosto</v>
      </c>
      <c r="N425" t="str">
        <f t="shared" si="27"/>
        <v xml:space="preserve">RORÇ </v>
      </c>
    </row>
    <row r="426" spans="1:14" ht="24.95" customHeight="1" x14ac:dyDescent="0.2">
      <c r="A426" s="2" t="s">
        <v>310</v>
      </c>
      <c r="B426" s="3">
        <v>44074</v>
      </c>
      <c r="C426" s="2">
        <v>13937</v>
      </c>
      <c r="D426" s="2" t="s">
        <v>65</v>
      </c>
      <c r="E426" s="2" t="s">
        <v>597</v>
      </c>
      <c r="F426" s="2" t="s">
        <v>598</v>
      </c>
      <c r="G426" s="2" t="s">
        <v>68</v>
      </c>
      <c r="H426" s="13">
        <v>4500</v>
      </c>
      <c r="I426" s="4"/>
      <c r="J426" s="5">
        <f t="shared" si="24"/>
        <v>4500</v>
      </c>
      <c r="K426" s="5">
        <f t="shared" si="25"/>
        <v>0</v>
      </c>
      <c r="L426">
        <f t="shared" si="26"/>
        <v>8</v>
      </c>
      <c r="M426" t="str">
        <f>VLOOKUP(L426,mês!A:B,2,0)</f>
        <v>Agosto</v>
      </c>
      <c r="N426" t="str">
        <f t="shared" si="27"/>
        <v xml:space="preserve">RORÇ </v>
      </c>
    </row>
    <row r="427" spans="1:14" ht="24.95" customHeight="1" x14ac:dyDescent="0.2">
      <c r="A427" s="2" t="s">
        <v>310</v>
      </c>
      <c r="B427" s="3">
        <v>44075</v>
      </c>
      <c r="C427" s="2">
        <v>13947</v>
      </c>
      <c r="D427" s="2" t="s">
        <v>65</v>
      </c>
      <c r="E427" s="2" t="s">
        <v>599</v>
      </c>
      <c r="F427" s="2" t="s">
        <v>600</v>
      </c>
      <c r="G427" s="2" t="s">
        <v>68</v>
      </c>
      <c r="H427" s="13">
        <v>2664</v>
      </c>
      <c r="I427" s="4"/>
      <c r="J427" s="5">
        <f t="shared" si="24"/>
        <v>2664</v>
      </c>
      <c r="K427" s="5">
        <f t="shared" si="25"/>
        <v>0</v>
      </c>
      <c r="L427">
        <f t="shared" si="26"/>
        <v>9</v>
      </c>
      <c r="M427" t="str">
        <f>VLOOKUP(L427,mês!A:B,2,0)</f>
        <v>Setembro</v>
      </c>
      <c r="N427" t="str">
        <f t="shared" si="27"/>
        <v xml:space="preserve">RORÇ </v>
      </c>
    </row>
    <row r="428" spans="1:14" ht="24.95" customHeight="1" x14ac:dyDescent="0.2">
      <c r="A428" s="2" t="s">
        <v>310</v>
      </c>
      <c r="B428" s="3">
        <v>44075</v>
      </c>
      <c r="C428" s="2">
        <v>13948</v>
      </c>
      <c r="D428" s="2" t="s">
        <v>65</v>
      </c>
      <c r="E428" s="2" t="s">
        <v>69</v>
      </c>
      <c r="F428" s="2" t="s">
        <v>601</v>
      </c>
      <c r="G428" s="2" t="s">
        <v>68</v>
      </c>
      <c r="H428" s="2">
        <v>46.5</v>
      </c>
      <c r="I428" s="4"/>
      <c r="J428" s="5">
        <f t="shared" si="24"/>
        <v>46.5</v>
      </c>
      <c r="K428" s="5">
        <f t="shared" si="25"/>
        <v>0</v>
      </c>
      <c r="L428">
        <f t="shared" si="26"/>
        <v>9</v>
      </c>
      <c r="M428" t="str">
        <f>VLOOKUP(L428,mês!A:B,2,0)</f>
        <v>Setembro</v>
      </c>
      <c r="N428" t="str">
        <f t="shared" si="27"/>
        <v xml:space="preserve">RORÇ </v>
      </c>
    </row>
    <row r="429" spans="1:14" ht="24.95" customHeight="1" x14ac:dyDescent="0.2">
      <c r="A429" s="2" t="s">
        <v>310</v>
      </c>
      <c r="B429" s="3">
        <v>44076</v>
      </c>
      <c r="C429" s="2">
        <v>13952</v>
      </c>
      <c r="D429" s="2" t="s">
        <v>602</v>
      </c>
      <c r="E429" s="2" t="s">
        <v>603</v>
      </c>
      <c r="F429" s="2" t="s">
        <v>604</v>
      </c>
      <c r="G429" s="2" t="s">
        <v>68</v>
      </c>
      <c r="H429" s="2">
        <v>198</v>
      </c>
      <c r="I429" s="4"/>
      <c r="J429" s="5">
        <f t="shared" si="24"/>
        <v>198</v>
      </c>
      <c r="K429" s="5">
        <f t="shared" si="25"/>
        <v>0</v>
      </c>
      <c r="L429">
        <f t="shared" si="26"/>
        <v>9</v>
      </c>
      <c r="M429" t="str">
        <f>VLOOKUP(L429,mês!A:B,2,0)</f>
        <v>Setembro</v>
      </c>
      <c r="N429" t="str">
        <f t="shared" si="27"/>
        <v xml:space="preserve">RORÇ </v>
      </c>
    </row>
    <row r="430" spans="1:14" ht="24.95" customHeight="1" x14ac:dyDescent="0.2">
      <c r="A430" s="2" t="s">
        <v>310</v>
      </c>
      <c r="B430" s="3">
        <v>44076</v>
      </c>
      <c r="C430" s="2">
        <v>13954</v>
      </c>
      <c r="D430" s="2" t="s">
        <v>89</v>
      </c>
      <c r="E430" s="2" t="s">
        <v>590</v>
      </c>
      <c r="F430" s="2" t="s">
        <v>605</v>
      </c>
      <c r="G430" s="2" t="s">
        <v>68</v>
      </c>
      <c r="H430" s="13">
        <v>1356</v>
      </c>
      <c r="I430" s="4"/>
      <c r="J430" s="5">
        <f t="shared" si="24"/>
        <v>1356</v>
      </c>
      <c r="K430" s="5">
        <f t="shared" si="25"/>
        <v>0</v>
      </c>
      <c r="L430">
        <f t="shared" si="26"/>
        <v>9</v>
      </c>
      <c r="M430" t="str">
        <f>VLOOKUP(L430,mês!A:B,2,0)</f>
        <v>Setembro</v>
      </c>
      <c r="N430" t="str">
        <f t="shared" si="27"/>
        <v xml:space="preserve">RORÇ </v>
      </c>
    </row>
    <row r="431" spans="1:14" ht="24.95" customHeight="1" x14ac:dyDescent="0.2">
      <c r="A431" s="2" t="s">
        <v>310</v>
      </c>
      <c r="B431" s="3">
        <v>44077</v>
      </c>
      <c r="C431" s="2">
        <v>13956</v>
      </c>
      <c r="D431" s="2" t="s">
        <v>371</v>
      </c>
      <c r="E431" s="2" t="s">
        <v>606</v>
      </c>
      <c r="F431" s="2" t="s">
        <v>607</v>
      </c>
      <c r="G431" s="2" t="s">
        <v>68</v>
      </c>
      <c r="H431" s="13">
        <v>2700</v>
      </c>
      <c r="I431" s="4"/>
      <c r="J431" s="5">
        <f t="shared" si="24"/>
        <v>2700</v>
      </c>
      <c r="K431" s="5">
        <f t="shared" si="25"/>
        <v>0</v>
      </c>
      <c r="L431">
        <f t="shared" si="26"/>
        <v>9</v>
      </c>
      <c r="M431" t="str">
        <f>VLOOKUP(L431,mês!A:B,2,0)</f>
        <v>Setembro</v>
      </c>
      <c r="N431" t="str">
        <f t="shared" si="27"/>
        <v xml:space="preserve">RORÇ </v>
      </c>
    </row>
    <row r="432" spans="1:14" ht="24.95" customHeight="1" x14ac:dyDescent="0.2">
      <c r="A432" s="2" t="s">
        <v>310</v>
      </c>
      <c r="B432" s="3">
        <v>44082</v>
      </c>
      <c r="C432" s="2">
        <v>13958</v>
      </c>
      <c r="D432" s="2" t="s">
        <v>324</v>
      </c>
      <c r="E432" s="2" t="s">
        <v>345</v>
      </c>
      <c r="F432" s="2" t="s">
        <v>608</v>
      </c>
      <c r="G432" s="2" t="s">
        <v>68</v>
      </c>
      <c r="H432" s="2">
        <v>280</v>
      </c>
      <c r="I432" s="4"/>
      <c r="J432" s="5">
        <f t="shared" si="24"/>
        <v>280</v>
      </c>
      <c r="K432" s="5">
        <f t="shared" si="25"/>
        <v>0</v>
      </c>
      <c r="L432">
        <f t="shared" si="26"/>
        <v>9</v>
      </c>
      <c r="M432" t="str">
        <f>VLOOKUP(L432,mês!A:B,2,0)</f>
        <v>Setembro</v>
      </c>
      <c r="N432" t="str">
        <f t="shared" si="27"/>
        <v xml:space="preserve">RORÇ </v>
      </c>
    </row>
    <row r="433" spans="1:14" ht="24.95" customHeight="1" x14ac:dyDescent="0.2">
      <c r="A433" s="2" t="s">
        <v>310</v>
      </c>
      <c r="B433" s="3">
        <v>44083</v>
      </c>
      <c r="C433" s="2">
        <v>13964</v>
      </c>
      <c r="D433" s="2" t="s">
        <v>377</v>
      </c>
      <c r="E433" s="2" t="s">
        <v>354</v>
      </c>
      <c r="F433" s="2" t="s">
        <v>609</v>
      </c>
      <c r="G433" s="2" t="s">
        <v>68</v>
      </c>
      <c r="H433" s="2">
        <v>20.64</v>
      </c>
      <c r="I433" s="4"/>
      <c r="J433" s="5">
        <f t="shared" si="24"/>
        <v>20.64</v>
      </c>
      <c r="K433" s="5">
        <f t="shared" si="25"/>
        <v>0</v>
      </c>
      <c r="L433">
        <f t="shared" si="26"/>
        <v>9</v>
      </c>
      <c r="M433" t="str">
        <f>VLOOKUP(L433,mês!A:B,2,0)</f>
        <v>Setembro</v>
      </c>
      <c r="N433" t="str">
        <f t="shared" si="27"/>
        <v xml:space="preserve">RORÇ </v>
      </c>
    </row>
    <row r="434" spans="1:14" ht="24.95" customHeight="1" x14ac:dyDescent="0.2">
      <c r="A434" s="2" t="s">
        <v>310</v>
      </c>
      <c r="B434" s="3">
        <v>44083</v>
      </c>
      <c r="C434" s="2">
        <v>13967</v>
      </c>
      <c r="D434" s="2" t="s">
        <v>89</v>
      </c>
      <c r="E434" s="2" t="s">
        <v>610</v>
      </c>
      <c r="F434" s="2" t="s">
        <v>611</v>
      </c>
      <c r="G434" s="2" t="s">
        <v>68</v>
      </c>
      <c r="H434" s="13">
        <v>2322.6</v>
      </c>
      <c r="I434" s="4"/>
      <c r="J434" s="5">
        <f t="shared" si="24"/>
        <v>2322.6</v>
      </c>
      <c r="K434" s="5">
        <f t="shared" si="25"/>
        <v>0</v>
      </c>
      <c r="L434">
        <f t="shared" si="26"/>
        <v>9</v>
      </c>
      <c r="M434" t="str">
        <f>VLOOKUP(L434,mês!A:B,2,0)</f>
        <v>Setembro</v>
      </c>
      <c r="N434" t="str">
        <f t="shared" si="27"/>
        <v xml:space="preserve">RORÇ </v>
      </c>
    </row>
    <row r="435" spans="1:14" ht="24.95" customHeight="1" x14ac:dyDescent="0.2">
      <c r="A435" s="2" t="s">
        <v>310</v>
      </c>
      <c r="B435" s="3">
        <v>44085</v>
      </c>
      <c r="C435" s="2">
        <v>13968</v>
      </c>
      <c r="D435" s="2" t="s">
        <v>65</v>
      </c>
      <c r="E435" s="2" t="s">
        <v>612</v>
      </c>
      <c r="F435" s="2" t="s">
        <v>613</v>
      </c>
      <c r="G435" s="2" t="s">
        <v>68</v>
      </c>
      <c r="H435" s="2">
        <v>350</v>
      </c>
      <c r="I435" s="4"/>
      <c r="J435" s="5">
        <f t="shared" si="24"/>
        <v>350</v>
      </c>
      <c r="K435" s="5">
        <f t="shared" si="25"/>
        <v>0</v>
      </c>
      <c r="L435">
        <f t="shared" si="26"/>
        <v>9</v>
      </c>
      <c r="M435" t="str">
        <f>VLOOKUP(L435,mês!A:B,2,0)</f>
        <v>Setembro</v>
      </c>
      <c r="N435" t="str">
        <f t="shared" si="27"/>
        <v xml:space="preserve">RORÇ </v>
      </c>
    </row>
    <row r="436" spans="1:14" ht="24.95" customHeight="1" x14ac:dyDescent="0.2">
      <c r="A436" s="2" t="s">
        <v>310</v>
      </c>
      <c r="B436" s="3">
        <v>44085</v>
      </c>
      <c r="C436" s="2">
        <v>13970</v>
      </c>
      <c r="D436" s="2" t="s">
        <v>434</v>
      </c>
      <c r="E436" s="2" t="s">
        <v>614</v>
      </c>
      <c r="F436" s="2" t="s">
        <v>615</v>
      </c>
      <c r="G436" s="2" t="s">
        <v>68</v>
      </c>
      <c r="H436" s="2">
        <v>150</v>
      </c>
      <c r="I436" s="4"/>
      <c r="J436" s="5">
        <f t="shared" si="24"/>
        <v>150</v>
      </c>
      <c r="K436" s="5">
        <f t="shared" si="25"/>
        <v>0</v>
      </c>
      <c r="L436">
        <f t="shared" si="26"/>
        <v>9</v>
      </c>
      <c r="M436" t="str">
        <f>VLOOKUP(L436,mês!A:B,2,0)</f>
        <v>Setembro</v>
      </c>
      <c r="N436" t="str">
        <f t="shared" si="27"/>
        <v xml:space="preserve">RORÇ </v>
      </c>
    </row>
    <row r="437" spans="1:14" ht="24.95" customHeight="1" x14ac:dyDescent="0.2">
      <c r="A437" s="2" t="s">
        <v>310</v>
      </c>
      <c r="B437" s="3">
        <v>44085</v>
      </c>
      <c r="C437" s="2">
        <v>13972</v>
      </c>
      <c r="D437" s="2" t="s">
        <v>65</v>
      </c>
      <c r="E437" s="2" t="s">
        <v>606</v>
      </c>
      <c r="F437" s="2" t="s">
        <v>616</v>
      </c>
      <c r="G437" s="2" t="s">
        <v>68</v>
      </c>
      <c r="H437" s="13">
        <v>2658.09</v>
      </c>
      <c r="I437" s="4"/>
      <c r="J437" s="5">
        <f t="shared" si="24"/>
        <v>2658.09</v>
      </c>
      <c r="K437" s="5">
        <f t="shared" si="25"/>
        <v>0</v>
      </c>
      <c r="L437">
        <f t="shared" si="26"/>
        <v>9</v>
      </c>
      <c r="M437" t="str">
        <f>VLOOKUP(L437,mês!A:B,2,0)</f>
        <v>Setembro</v>
      </c>
      <c r="N437" t="str">
        <f t="shared" si="27"/>
        <v xml:space="preserve">RORÇ </v>
      </c>
    </row>
    <row r="438" spans="1:14" ht="24.95" customHeight="1" x14ac:dyDescent="0.2">
      <c r="A438" s="2" t="s">
        <v>310</v>
      </c>
      <c r="B438" s="3">
        <v>44090</v>
      </c>
      <c r="C438" s="2">
        <v>13979</v>
      </c>
      <c r="D438" s="2" t="s">
        <v>333</v>
      </c>
      <c r="E438" s="2" t="s">
        <v>331</v>
      </c>
      <c r="F438" s="2" t="s">
        <v>617</v>
      </c>
      <c r="G438" s="2" t="s">
        <v>68</v>
      </c>
      <c r="H438" s="13">
        <v>15469.8</v>
      </c>
      <c r="I438" s="4"/>
      <c r="J438" s="5">
        <f t="shared" si="24"/>
        <v>15469.8</v>
      </c>
      <c r="K438" s="5">
        <f t="shared" si="25"/>
        <v>0</v>
      </c>
      <c r="L438">
        <f t="shared" si="26"/>
        <v>9</v>
      </c>
      <c r="M438" t="str">
        <f>VLOOKUP(L438,mês!A:B,2,0)</f>
        <v>Setembro</v>
      </c>
      <c r="N438" t="str">
        <f t="shared" si="27"/>
        <v xml:space="preserve">RORÇ </v>
      </c>
    </row>
    <row r="439" spans="1:14" ht="24.95" customHeight="1" x14ac:dyDescent="0.2">
      <c r="A439" s="2" t="s">
        <v>310</v>
      </c>
      <c r="B439" s="3">
        <v>44091</v>
      </c>
      <c r="C439" s="2">
        <v>13965</v>
      </c>
      <c r="D439" s="2" t="s">
        <v>427</v>
      </c>
      <c r="E439" s="2" t="s">
        <v>347</v>
      </c>
      <c r="F439" s="2" t="s">
        <v>618</v>
      </c>
      <c r="G439" s="2" t="s">
        <v>68</v>
      </c>
      <c r="H439" s="2">
        <v>328.64</v>
      </c>
      <c r="I439" s="4"/>
      <c r="J439" s="5">
        <f t="shared" si="24"/>
        <v>328.64</v>
      </c>
      <c r="K439" s="5">
        <f t="shared" si="25"/>
        <v>0</v>
      </c>
      <c r="L439">
        <f t="shared" si="26"/>
        <v>9</v>
      </c>
      <c r="M439" t="str">
        <f>VLOOKUP(L439,mês!A:B,2,0)</f>
        <v>Setembro</v>
      </c>
      <c r="N439" t="str">
        <f t="shared" si="27"/>
        <v xml:space="preserve">RORÇ </v>
      </c>
    </row>
    <row r="440" spans="1:14" ht="24.95" customHeight="1" x14ac:dyDescent="0.2">
      <c r="A440" s="2" t="s">
        <v>310</v>
      </c>
      <c r="B440" s="3">
        <v>44091</v>
      </c>
      <c r="C440" s="2">
        <v>13976</v>
      </c>
      <c r="D440" s="2" t="s">
        <v>427</v>
      </c>
      <c r="E440" s="2" t="s">
        <v>619</v>
      </c>
      <c r="F440" s="2" t="s">
        <v>620</v>
      </c>
      <c r="G440" s="2" t="s">
        <v>68</v>
      </c>
      <c r="H440" s="2">
        <v>983.06</v>
      </c>
      <c r="I440" s="4"/>
      <c r="J440" s="5">
        <f t="shared" si="24"/>
        <v>983.06</v>
      </c>
      <c r="K440" s="5">
        <f t="shared" si="25"/>
        <v>0</v>
      </c>
      <c r="L440">
        <f t="shared" si="26"/>
        <v>9</v>
      </c>
      <c r="M440" t="str">
        <f>VLOOKUP(L440,mês!A:B,2,0)</f>
        <v>Setembro</v>
      </c>
      <c r="N440" t="str">
        <f t="shared" si="27"/>
        <v xml:space="preserve">RORÇ </v>
      </c>
    </row>
    <row r="441" spans="1:14" ht="24.95" customHeight="1" x14ac:dyDescent="0.2">
      <c r="A441" s="2" t="s">
        <v>310</v>
      </c>
      <c r="B441" s="3">
        <v>44091</v>
      </c>
      <c r="C441" s="2">
        <v>13978</v>
      </c>
      <c r="D441" s="2" t="s">
        <v>89</v>
      </c>
      <c r="E441" s="2" t="s">
        <v>621</v>
      </c>
      <c r="F441" s="2" t="s">
        <v>622</v>
      </c>
      <c r="G441" s="2" t="s">
        <v>68</v>
      </c>
      <c r="H441" s="13">
        <v>1179.4000000000001</v>
      </c>
      <c r="I441" s="4"/>
      <c r="J441" s="5">
        <f t="shared" si="24"/>
        <v>1179.4000000000001</v>
      </c>
      <c r="K441" s="5">
        <f t="shared" si="25"/>
        <v>0</v>
      </c>
      <c r="L441">
        <f t="shared" si="26"/>
        <v>9</v>
      </c>
      <c r="M441" t="str">
        <f>VLOOKUP(L441,mês!A:B,2,0)</f>
        <v>Setembro</v>
      </c>
      <c r="N441" t="str">
        <f t="shared" si="27"/>
        <v xml:space="preserve">RORÇ </v>
      </c>
    </row>
    <row r="442" spans="1:14" ht="24.95" customHeight="1" x14ac:dyDescent="0.2">
      <c r="A442" s="2" t="s">
        <v>310</v>
      </c>
      <c r="B442" s="3">
        <v>44091</v>
      </c>
      <c r="C442" s="2">
        <v>13983</v>
      </c>
      <c r="D442" s="2" t="s">
        <v>311</v>
      </c>
      <c r="E442" s="2" t="s">
        <v>623</v>
      </c>
      <c r="F442" s="2" t="s">
        <v>624</v>
      </c>
      <c r="G442" s="2" t="s">
        <v>68</v>
      </c>
      <c r="H442" s="2">
        <v>260</v>
      </c>
      <c r="I442" s="4"/>
      <c r="J442" s="5">
        <f t="shared" si="24"/>
        <v>260</v>
      </c>
      <c r="K442" s="5">
        <f t="shared" si="25"/>
        <v>0</v>
      </c>
      <c r="L442">
        <f t="shared" si="26"/>
        <v>9</v>
      </c>
      <c r="M442" t="str">
        <f>VLOOKUP(L442,mês!A:B,2,0)</f>
        <v>Setembro</v>
      </c>
      <c r="N442" t="str">
        <f t="shared" si="27"/>
        <v xml:space="preserve">RORÇ </v>
      </c>
    </row>
    <row r="443" spans="1:14" ht="24.95" customHeight="1" x14ac:dyDescent="0.2">
      <c r="A443" s="2" t="s">
        <v>310</v>
      </c>
      <c r="B443" s="3">
        <v>44096</v>
      </c>
      <c r="C443" s="2">
        <v>13897</v>
      </c>
      <c r="D443" s="2" t="s">
        <v>485</v>
      </c>
      <c r="E443" s="2" t="s">
        <v>354</v>
      </c>
      <c r="F443" s="2" t="s">
        <v>625</v>
      </c>
      <c r="G443" s="2" t="s">
        <v>68</v>
      </c>
      <c r="H443" s="2">
        <v>15.55</v>
      </c>
      <c r="I443" s="4"/>
      <c r="J443" s="5">
        <f t="shared" si="24"/>
        <v>15.55</v>
      </c>
      <c r="K443" s="5">
        <f t="shared" si="25"/>
        <v>0</v>
      </c>
      <c r="L443">
        <f t="shared" si="26"/>
        <v>9</v>
      </c>
      <c r="M443" t="str">
        <f>VLOOKUP(L443,mês!A:B,2,0)</f>
        <v>Setembro</v>
      </c>
      <c r="N443" t="str">
        <f t="shared" si="27"/>
        <v xml:space="preserve">RORÇ </v>
      </c>
    </row>
    <row r="444" spans="1:14" ht="24.95" customHeight="1" x14ac:dyDescent="0.2">
      <c r="A444" s="2" t="s">
        <v>310</v>
      </c>
      <c r="B444" s="3">
        <v>44097</v>
      </c>
      <c r="C444" s="2">
        <v>13989</v>
      </c>
      <c r="D444" s="2" t="s">
        <v>127</v>
      </c>
      <c r="E444" s="2" t="s">
        <v>626</v>
      </c>
      <c r="F444" s="2" t="s">
        <v>627</v>
      </c>
      <c r="G444" s="2" t="s">
        <v>68</v>
      </c>
      <c r="H444" s="2">
        <v>0</v>
      </c>
      <c r="I444" s="4"/>
      <c r="J444" s="5">
        <f t="shared" si="24"/>
        <v>0</v>
      </c>
      <c r="K444" s="5">
        <f t="shared" si="25"/>
        <v>0</v>
      </c>
      <c r="L444">
        <f t="shared" si="26"/>
        <v>9</v>
      </c>
      <c r="M444" t="str">
        <f>VLOOKUP(L444,mês!A:B,2,0)</f>
        <v>Setembro</v>
      </c>
      <c r="N444" t="str">
        <f t="shared" si="27"/>
        <v xml:space="preserve">RORÇ </v>
      </c>
    </row>
    <row r="445" spans="1:14" ht="24.95" customHeight="1" x14ac:dyDescent="0.2">
      <c r="A445" s="2" t="s">
        <v>310</v>
      </c>
      <c r="B445" s="3">
        <v>44097</v>
      </c>
      <c r="C445" s="2">
        <v>13990</v>
      </c>
      <c r="D445" s="2" t="s">
        <v>65</v>
      </c>
      <c r="E445" s="2" t="s">
        <v>628</v>
      </c>
      <c r="F445" s="2" t="s">
        <v>629</v>
      </c>
      <c r="G445" s="2" t="s">
        <v>68</v>
      </c>
      <c r="H445" s="13">
        <v>12462.3</v>
      </c>
      <c r="I445" s="4"/>
      <c r="J445" s="5">
        <f t="shared" si="24"/>
        <v>12462.3</v>
      </c>
      <c r="K445" s="5">
        <f t="shared" si="25"/>
        <v>0</v>
      </c>
      <c r="L445">
        <f t="shared" si="26"/>
        <v>9</v>
      </c>
      <c r="M445" t="str">
        <f>VLOOKUP(L445,mês!A:B,2,0)</f>
        <v>Setembro</v>
      </c>
      <c r="N445" t="str">
        <f t="shared" si="27"/>
        <v xml:space="preserve">RORÇ </v>
      </c>
    </row>
    <row r="446" spans="1:14" ht="24.95" customHeight="1" x14ac:dyDescent="0.2">
      <c r="A446" s="2" t="s">
        <v>310</v>
      </c>
      <c r="B446" s="3">
        <v>44097</v>
      </c>
      <c r="C446" s="2">
        <v>13991</v>
      </c>
      <c r="D446" s="2" t="s">
        <v>65</v>
      </c>
      <c r="E446" s="2" t="s">
        <v>331</v>
      </c>
      <c r="F446" s="2" t="s">
        <v>630</v>
      </c>
      <c r="G446" s="2" t="s">
        <v>68</v>
      </c>
      <c r="H446" s="13">
        <v>15469.8</v>
      </c>
      <c r="I446" s="4"/>
      <c r="J446" s="5">
        <f t="shared" si="24"/>
        <v>15469.8</v>
      </c>
      <c r="K446" s="5">
        <f t="shared" si="25"/>
        <v>0</v>
      </c>
      <c r="L446">
        <f t="shared" si="26"/>
        <v>9</v>
      </c>
      <c r="M446" t="str">
        <f>VLOOKUP(L446,mês!A:B,2,0)</f>
        <v>Setembro</v>
      </c>
      <c r="N446" t="str">
        <f t="shared" si="27"/>
        <v xml:space="preserve">RORÇ </v>
      </c>
    </row>
    <row r="447" spans="1:14" ht="24.95" customHeight="1" x14ac:dyDescent="0.2">
      <c r="A447" s="2" t="s">
        <v>310</v>
      </c>
      <c r="B447" s="3">
        <v>44097</v>
      </c>
      <c r="C447" s="2">
        <v>13992</v>
      </c>
      <c r="D447" s="2" t="s">
        <v>65</v>
      </c>
      <c r="E447" s="2" t="s">
        <v>69</v>
      </c>
      <c r="F447" s="2" t="s">
        <v>631</v>
      </c>
      <c r="G447" s="2" t="s">
        <v>68</v>
      </c>
      <c r="H447" s="2">
        <v>334</v>
      </c>
      <c r="I447" s="4"/>
      <c r="J447" s="5">
        <f t="shared" si="24"/>
        <v>334</v>
      </c>
      <c r="K447" s="5">
        <f t="shared" si="25"/>
        <v>0</v>
      </c>
      <c r="L447">
        <f t="shared" si="26"/>
        <v>9</v>
      </c>
      <c r="M447" t="str">
        <f>VLOOKUP(L447,mês!A:B,2,0)</f>
        <v>Setembro</v>
      </c>
      <c r="N447" t="str">
        <f t="shared" si="27"/>
        <v xml:space="preserve">RORÇ </v>
      </c>
    </row>
    <row r="448" spans="1:14" ht="24.95" customHeight="1" x14ac:dyDescent="0.2">
      <c r="A448" s="2" t="s">
        <v>310</v>
      </c>
      <c r="B448" s="3">
        <v>44102</v>
      </c>
      <c r="C448" s="2">
        <v>14000</v>
      </c>
      <c r="D448" s="2" t="s">
        <v>65</v>
      </c>
      <c r="E448" s="2" t="s">
        <v>632</v>
      </c>
      <c r="F448" s="2" t="s">
        <v>633</v>
      </c>
      <c r="G448" s="2" t="s">
        <v>68</v>
      </c>
      <c r="H448" s="2">
        <v>800</v>
      </c>
      <c r="I448" s="4"/>
      <c r="J448" s="5">
        <f t="shared" si="24"/>
        <v>800</v>
      </c>
      <c r="K448" s="5">
        <f t="shared" si="25"/>
        <v>0</v>
      </c>
      <c r="L448">
        <f t="shared" si="26"/>
        <v>9</v>
      </c>
      <c r="M448" t="str">
        <f>VLOOKUP(L448,mês!A:B,2,0)</f>
        <v>Setembro</v>
      </c>
      <c r="N448" t="str">
        <f t="shared" si="27"/>
        <v xml:space="preserve">RORÇ </v>
      </c>
    </row>
    <row r="449" spans="1:14" ht="24.95" customHeight="1" x14ac:dyDescent="0.2">
      <c r="A449" s="2" t="s">
        <v>310</v>
      </c>
      <c r="B449" s="3">
        <v>44103</v>
      </c>
      <c r="C449" s="2">
        <v>14004</v>
      </c>
      <c r="D449" s="2" t="s">
        <v>65</v>
      </c>
      <c r="E449" s="2" t="s">
        <v>504</v>
      </c>
      <c r="F449" s="2" t="s">
        <v>634</v>
      </c>
      <c r="G449" s="2" t="s">
        <v>68</v>
      </c>
      <c r="H449" s="13">
        <v>1070</v>
      </c>
      <c r="I449" s="4"/>
      <c r="J449" s="5">
        <f t="shared" si="24"/>
        <v>1070</v>
      </c>
      <c r="K449" s="5">
        <f t="shared" si="25"/>
        <v>0</v>
      </c>
      <c r="L449">
        <f t="shared" si="26"/>
        <v>9</v>
      </c>
      <c r="M449" t="str">
        <f>VLOOKUP(L449,mês!A:B,2,0)</f>
        <v>Setembro</v>
      </c>
      <c r="N449" t="str">
        <f t="shared" si="27"/>
        <v xml:space="preserve">RORÇ </v>
      </c>
    </row>
    <row r="450" spans="1:14" ht="24.95" customHeight="1" x14ac:dyDescent="0.2">
      <c r="A450" s="2" t="s">
        <v>310</v>
      </c>
      <c r="B450" s="3">
        <v>44105</v>
      </c>
      <c r="C450" s="2">
        <v>14001</v>
      </c>
      <c r="D450" s="2" t="s">
        <v>65</v>
      </c>
      <c r="E450" s="2" t="s">
        <v>354</v>
      </c>
      <c r="F450" s="2" t="s">
        <v>635</v>
      </c>
      <c r="G450" s="2" t="s">
        <v>68</v>
      </c>
      <c r="H450" s="2">
        <v>31.14</v>
      </c>
      <c r="I450" s="4"/>
      <c r="J450" s="5">
        <f t="shared" si="24"/>
        <v>31.14</v>
      </c>
      <c r="K450" s="5">
        <f t="shared" si="25"/>
        <v>0</v>
      </c>
      <c r="L450">
        <f t="shared" si="26"/>
        <v>10</v>
      </c>
      <c r="M450" t="str">
        <f>VLOOKUP(L450,mês!A:B,2,0)</f>
        <v>Outubro</v>
      </c>
      <c r="N450" t="str">
        <f t="shared" si="27"/>
        <v xml:space="preserve">RORÇ </v>
      </c>
    </row>
    <row r="451" spans="1:14" ht="24.95" customHeight="1" x14ac:dyDescent="0.2">
      <c r="A451" s="2" t="s">
        <v>310</v>
      </c>
      <c r="B451" s="3">
        <v>44105</v>
      </c>
      <c r="C451" s="2">
        <v>14008</v>
      </c>
      <c r="D451" s="2" t="s">
        <v>485</v>
      </c>
      <c r="E451" s="2" t="s">
        <v>354</v>
      </c>
      <c r="F451" s="2" t="s">
        <v>636</v>
      </c>
      <c r="G451" s="2" t="s">
        <v>68</v>
      </c>
      <c r="H451" s="2">
        <v>15.55</v>
      </c>
      <c r="I451" s="4"/>
      <c r="J451" s="5">
        <f t="shared" ref="J451:J514" si="28">IF(G451="Não",0,H451)</f>
        <v>15.55</v>
      </c>
      <c r="K451" s="5">
        <f t="shared" ref="K451:K514" si="29">IF(G451="Não",H451,0)</f>
        <v>0</v>
      </c>
      <c r="L451">
        <f t="shared" ref="L451:L514" si="30">MONTH(B451)</f>
        <v>10</v>
      </c>
      <c r="M451" t="str">
        <f>VLOOKUP(L451,mês!A:B,2,0)</f>
        <v>Outubro</v>
      </c>
      <c r="N451" t="str">
        <f t="shared" ref="N451:N514" si="31">LEFT(A451,SEARCH("-",A451)-1)</f>
        <v xml:space="preserve">RORÇ </v>
      </c>
    </row>
    <row r="452" spans="1:14" ht="24.95" customHeight="1" x14ac:dyDescent="0.2">
      <c r="A452" s="2" t="s">
        <v>310</v>
      </c>
      <c r="B452" s="3">
        <v>44110</v>
      </c>
      <c r="C452" s="2">
        <v>14024</v>
      </c>
      <c r="D452" s="2" t="s">
        <v>65</v>
      </c>
      <c r="E452" s="2" t="s">
        <v>438</v>
      </c>
      <c r="F452" s="2" t="s">
        <v>637</v>
      </c>
      <c r="G452" s="2" t="s">
        <v>68</v>
      </c>
      <c r="H452" s="2">
        <v>960</v>
      </c>
      <c r="I452" s="4"/>
      <c r="J452" s="5">
        <f t="shared" si="28"/>
        <v>960</v>
      </c>
      <c r="K452" s="5">
        <f t="shared" si="29"/>
        <v>0</v>
      </c>
      <c r="L452">
        <f t="shared" si="30"/>
        <v>10</v>
      </c>
      <c r="M452" t="str">
        <f>VLOOKUP(L452,mês!A:B,2,0)</f>
        <v>Outubro</v>
      </c>
      <c r="N452" t="str">
        <f t="shared" si="31"/>
        <v xml:space="preserve">RORÇ </v>
      </c>
    </row>
    <row r="453" spans="1:14" ht="24.95" customHeight="1" x14ac:dyDescent="0.2">
      <c r="A453" s="2" t="s">
        <v>310</v>
      </c>
      <c r="B453" s="3">
        <v>44110</v>
      </c>
      <c r="C453" s="2">
        <v>14029</v>
      </c>
      <c r="D453" s="2" t="s">
        <v>65</v>
      </c>
      <c r="E453" s="2" t="s">
        <v>511</v>
      </c>
      <c r="F453" s="2" t="s">
        <v>638</v>
      </c>
      <c r="G453" s="2" t="s">
        <v>68</v>
      </c>
      <c r="H453" s="13">
        <v>1399.9</v>
      </c>
      <c r="I453" s="4"/>
      <c r="J453" s="5">
        <f t="shared" si="28"/>
        <v>1399.9</v>
      </c>
      <c r="K453" s="5">
        <f t="shared" si="29"/>
        <v>0</v>
      </c>
      <c r="L453">
        <f t="shared" si="30"/>
        <v>10</v>
      </c>
      <c r="M453" t="str">
        <f>VLOOKUP(L453,mês!A:B,2,0)</f>
        <v>Outubro</v>
      </c>
      <c r="N453" t="str">
        <f t="shared" si="31"/>
        <v xml:space="preserve">RORÇ </v>
      </c>
    </row>
    <row r="454" spans="1:14" ht="24.95" customHeight="1" x14ac:dyDescent="0.2">
      <c r="A454" s="2" t="s">
        <v>310</v>
      </c>
      <c r="B454" s="3">
        <v>44113</v>
      </c>
      <c r="C454" s="2">
        <v>14038</v>
      </c>
      <c r="D454" s="2" t="s">
        <v>428</v>
      </c>
      <c r="E454" s="2" t="s">
        <v>639</v>
      </c>
      <c r="F454" s="2" t="s">
        <v>640</v>
      </c>
      <c r="G454" s="2" t="s">
        <v>68</v>
      </c>
      <c r="H454" s="13">
        <v>5863</v>
      </c>
      <c r="I454" s="4"/>
      <c r="J454" s="5">
        <f t="shared" si="28"/>
        <v>5863</v>
      </c>
      <c r="K454" s="5">
        <f t="shared" si="29"/>
        <v>0</v>
      </c>
      <c r="L454">
        <f t="shared" si="30"/>
        <v>10</v>
      </c>
      <c r="M454" t="str">
        <f>VLOOKUP(L454,mês!A:B,2,0)</f>
        <v>Outubro</v>
      </c>
      <c r="N454" t="str">
        <f t="shared" si="31"/>
        <v xml:space="preserve">RORÇ </v>
      </c>
    </row>
    <row r="455" spans="1:14" ht="24.95" customHeight="1" x14ac:dyDescent="0.2">
      <c r="A455" s="2" t="s">
        <v>310</v>
      </c>
      <c r="B455" s="3">
        <v>44118</v>
      </c>
      <c r="C455" s="2">
        <v>14063</v>
      </c>
      <c r="D455" s="2" t="s">
        <v>387</v>
      </c>
      <c r="E455" s="2" t="s">
        <v>641</v>
      </c>
      <c r="F455" s="2" t="s">
        <v>642</v>
      </c>
      <c r="G455" s="2" t="s">
        <v>68</v>
      </c>
      <c r="H455" s="2">
        <v>774.2</v>
      </c>
      <c r="I455" s="4"/>
      <c r="J455" s="5">
        <f t="shared" si="28"/>
        <v>774.2</v>
      </c>
      <c r="K455" s="5">
        <f t="shared" si="29"/>
        <v>0</v>
      </c>
      <c r="L455">
        <f t="shared" si="30"/>
        <v>10</v>
      </c>
      <c r="M455" t="str">
        <f>VLOOKUP(L455,mês!A:B,2,0)</f>
        <v>Outubro</v>
      </c>
      <c r="N455" t="str">
        <f t="shared" si="31"/>
        <v xml:space="preserve">RORÇ </v>
      </c>
    </row>
    <row r="456" spans="1:14" ht="24.95" customHeight="1" x14ac:dyDescent="0.2">
      <c r="A456" s="2" t="s">
        <v>310</v>
      </c>
      <c r="B456" s="3">
        <v>44119</v>
      </c>
      <c r="C456" s="2">
        <v>14064</v>
      </c>
      <c r="D456" s="2" t="s">
        <v>65</v>
      </c>
      <c r="E456" s="2" t="s">
        <v>643</v>
      </c>
      <c r="F456" s="2" t="s">
        <v>644</v>
      </c>
      <c r="G456" s="2" t="s">
        <v>68</v>
      </c>
      <c r="H456" s="2">
        <v>380</v>
      </c>
      <c r="I456" s="4"/>
      <c r="J456" s="5">
        <f t="shared" si="28"/>
        <v>380</v>
      </c>
      <c r="K456" s="5">
        <f t="shared" si="29"/>
        <v>0</v>
      </c>
      <c r="L456">
        <f t="shared" si="30"/>
        <v>10</v>
      </c>
      <c r="M456" t="str">
        <f>VLOOKUP(L456,mês!A:B,2,0)</f>
        <v>Outubro</v>
      </c>
      <c r="N456" t="str">
        <f t="shared" si="31"/>
        <v xml:space="preserve">RORÇ </v>
      </c>
    </row>
    <row r="457" spans="1:14" ht="24.95" customHeight="1" x14ac:dyDescent="0.2">
      <c r="A457" s="2" t="s">
        <v>310</v>
      </c>
      <c r="B457" s="3">
        <v>44119</v>
      </c>
      <c r="C457" s="2">
        <v>14072</v>
      </c>
      <c r="D457" s="2" t="s">
        <v>434</v>
      </c>
      <c r="E457" s="2" t="s">
        <v>645</v>
      </c>
      <c r="F457" s="2" t="s">
        <v>646</v>
      </c>
      <c r="G457" s="2" t="s">
        <v>68</v>
      </c>
      <c r="H457" s="13">
        <v>1011.91</v>
      </c>
      <c r="I457" s="4"/>
      <c r="J457" s="5">
        <f t="shared" si="28"/>
        <v>1011.91</v>
      </c>
      <c r="K457" s="5">
        <f t="shared" si="29"/>
        <v>0</v>
      </c>
      <c r="L457">
        <f t="shared" si="30"/>
        <v>10</v>
      </c>
      <c r="M457" t="str">
        <f>VLOOKUP(L457,mês!A:B,2,0)</f>
        <v>Outubro</v>
      </c>
      <c r="N457" t="str">
        <f t="shared" si="31"/>
        <v xml:space="preserve">RORÇ </v>
      </c>
    </row>
    <row r="458" spans="1:14" ht="24.95" customHeight="1" x14ac:dyDescent="0.2">
      <c r="A458" s="2" t="s">
        <v>310</v>
      </c>
      <c r="B458" s="3">
        <v>44119</v>
      </c>
      <c r="C458" s="2">
        <v>14065</v>
      </c>
      <c r="D458" s="2" t="s">
        <v>434</v>
      </c>
      <c r="E458" s="2" t="s">
        <v>647</v>
      </c>
      <c r="F458" s="2" t="s">
        <v>648</v>
      </c>
      <c r="G458" s="2" t="s">
        <v>68</v>
      </c>
      <c r="H458" s="13">
        <v>1011.91</v>
      </c>
      <c r="I458" s="4"/>
      <c r="J458" s="5">
        <f t="shared" si="28"/>
        <v>1011.91</v>
      </c>
      <c r="K458" s="5">
        <f t="shared" si="29"/>
        <v>0</v>
      </c>
      <c r="L458">
        <f t="shared" si="30"/>
        <v>10</v>
      </c>
      <c r="M458" t="str">
        <f>VLOOKUP(L458,mês!A:B,2,0)</f>
        <v>Outubro</v>
      </c>
      <c r="N458" t="str">
        <f t="shared" si="31"/>
        <v xml:space="preserve">RORÇ </v>
      </c>
    </row>
    <row r="459" spans="1:14" ht="24.95" customHeight="1" x14ac:dyDescent="0.2">
      <c r="A459" s="2" t="s">
        <v>310</v>
      </c>
      <c r="B459" s="3">
        <v>44119</v>
      </c>
      <c r="C459" s="2">
        <v>14066</v>
      </c>
      <c r="D459" s="2" t="s">
        <v>434</v>
      </c>
      <c r="E459" s="2" t="s">
        <v>649</v>
      </c>
      <c r="F459" s="2" t="s">
        <v>650</v>
      </c>
      <c r="G459" s="2" t="s">
        <v>68</v>
      </c>
      <c r="H459" s="13">
        <v>1011.91</v>
      </c>
      <c r="I459" s="4"/>
      <c r="J459" s="5">
        <f t="shared" si="28"/>
        <v>1011.91</v>
      </c>
      <c r="K459" s="5">
        <f t="shared" si="29"/>
        <v>0</v>
      </c>
      <c r="L459">
        <f t="shared" si="30"/>
        <v>10</v>
      </c>
      <c r="M459" t="str">
        <f>VLOOKUP(L459,mês!A:B,2,0)</f>
        <v>Outubro</v>
      </c>
      <c r="N459" t="str">
        <f t="shared" si="31"/>
        <v xml:space="preserve">RORÇ </v>
      </c>
    </row>
    <row r="460" spans="1:14" ht="24.95" customHeight="1" x14ac:dyDescent="0.2">
      <c r="A460" s="2" t="s">
        <v>310</v>
      </c>
      <c r="B460" s="3">
        <v>44119</v>
      </c>
      <c r="C460" s="2">
        <v>14067</v>
      </c>
      <c r="D460" s="2" t="s">
        <v>434</v>
      </c>
      <c r="E460" s="2" t="s">
        <v>651</v>
      </c>
      <c r="F460" s="2" t="s">
        <v>652</v>
      </c>
      <c r="G460" s="2" t="s">
        <v>68</v>
      </c>
      <c r="H460" s="13">
        <v>1011.91</v>
      </c>
      <c r="I460" s="4"/>
      <c r="J460" s="5">
        <f t="shared" si="28"/>
        <v>1011.91</v>
      </c>
      <c r="K460" s="5">
        <f t="shared" si="29"/>
        <v>0</v>
      </c>
      <c r="L460">
        <f t="shared" si="30"/>
        <v>10</v>
      </c>
      <c r="M460" t="str">
        <f>VLOOKUP(L460,mês!A:B,2,0)</f>
        <v>Outubro</v>
      </c>
      <c r="N460" t="str">
        <f t="shared" si="31"/>
        <v xml:space="preserve">RORÇ </v>
      </c>
    </row>
    <row r="461" spans="1:14" ht="24.95" customHeight="1" x14ac:dyDescent="0.2">
      <c r="A461" s="2" t="s">
        <v>310</v>
      </c>
      <c r="B461" s="3">
        <v>44119</v>
      </c>
      <c r="C461" s="2">
        <v>14068</v>
      </c>
      <c r="D461" s="2" t="s">
        <v>434</v>
      </c>
      <c r="E461" s="2" t="s">
        <v>653</v>
      </c>
      <c r="F461" s="2" t="s">
        <v>654</v>
      </c>
      <c r="G461" s="2" t="s">
        <v>68</v>
      </c>
      <c r="H461" s="13">
        <v>1011.91</v>
      </c>
      <c r="I461" s="4"/>
      <c r="J461" s="5">
        <f t="shared" si="28"/>
        <v>1011.91</v>
      </c>
      <c r="K461" s="5">
        <f t="shared" si="29"/>
        <v>0</v>
      </c>
      <c r="L461">
        <f t="shared" si="30"/>
        <v>10</v>
      </c>
      <c r="M461" t="str">
        <f>VLOOKUP(L461,mês!A:B,2,0)</f>
        <v>Outubro</v>
      </c>
      <c r="N461" t="str">
        <f t="shared" si="31"/>
        <v xml:space="preserve">RORÇ </v>
      </c>
    </row>
    <row r="462" spans="1:14" ht="24.95" customHeight="1" x14ac:dyDescent="0.2">
      <c r="A462" s="2" t="s">
        <v>310</v>
      </c>
      <c r="B462" s="3">
        <v>44119</v>
      </c>
      <c r="C462" s="2">
        <v>14069</v>
      </c>
      <c r="D462" s="2" t="s">
        <v>434</v>
      </c>
      <c r="E462" s="2" t="s">
        <v>655</v>
      </c>
      <c r="F462" s="2" t="s">
        <v>656</v>
      </c>
      <c r="G462" s="2" t="s">
        <v>68</v>
      </c>
      <c r="H462" s="13">
        <v>1011.91</v>
      </c>
      <c r="I462" s="4"/>
      <c r="J462" s="5">
        <f t="shared" si="28"/>
        <v>1011.91</v>
      </c>
      <c r="K462" s="5">
        <f t="shared" si="29"/>
        <v>0</v>
      </c>
      <c r="L462">
        <f t="shared" si="30"/>
        <v>10</v>
      </c>
      <c r="M462" t="str">
        <f>VLOOKUP(L462,mês!A:B,2,0)</f>
        <v>Outubro</v>
      </c>
      <c r="N462" t="str">
        <f t="shared" si="31"/>
        <v xml:space="preserve">RORÇ </v>
      </c>
    </row>
    <row r="463" spans="1:14" ht="24.95" customHeight="1" x14ac:dyDescent="0.2">
      <c r="A463" s="2" t="s">
        <v>310</v>
      </c>
      <c r="B463" s="3">
        <v>44119</v>
      </c>
      <c r="C463" s="2">
        <v>14070</v>
      </c>
      <c r="D463" s="2" t="s">
        <v>434</v>
      </c>
      <c r="E463" s="2" t="s">
        <v>657</v>
      </c>
      <c r="F463" s="2" t="s">
        <v>658</v>
      </c>
      <c r="G463" s="2" t="s">
        <v>68</v>
      </c>
      <c r="H463" s="13">
        <v>1011.91</v>
      </c>
      <c r="I463" s="4"/>
      <c r="J463" s="5">
        <f t="shared" si="28"/>
        <v>1011.91</v>
      </c>
      <c r="K463" s="5">
        <f t="shared" si="29"/>
        <v>0</v>
      </c>
      <c r="L463">
        <f t="shared" si="30"/>
        <v>10</v>
      </c>
      <c r="M463" t="str">
        <f>VLOOKUP(L463,mês!A:B,2,0)</f>
        <v>Outubro</v>
      </c>
      <c r="N463" t="str">
        <f t="shared" si="31"/>
        <v xml:space="preserve">RORÇ </v>
      </c>
    </row>
    <row r="464" spans="1:14" ht="24.95" customHeight="1" x14ac:dyDescent="0.2">
      <c r="A464" s="2" t="s">
        <v>310</v>
      </c>
      <c r="B464" s="3">
        <v>44119</v>
      </c>
      <c r="C464" s="2">
        <v>14071</v>
      </c>
      <c r="D464" s="2" t="s">
        <v>434</v>
      </c>
      <c r="E464" s="2" t="s">
        <v>659</v>
      </c>
      <c r="F464" s="2" t="s">
        <v>660</v>
      </c>
      <c r="G464" s="2" t="s">
        <v>68</v>
      </c>
      <c r="H464" s="13">
        <v>1011.91</v>
      </c>
      <c r="I464" s="4"/>
      <c r="J464" s="5">
        <f t="shared" si="28"/>
        <v>1011.91</v>
      </c>
      <c r="K464" s="5">
        <f t="shared" si="29"/>
        <v>0</v>
      </c>
      <c r="L464">
        <f t="shared" si="30"/>
        <v>10</v>
      </c>
      <c r="M464" t="str">
        <f>VLOOKUP(L464,mês!A:B,2,0)</f>
        <v>Outubro</v>
      </c>
      <c r="N464" t="str">
        <f t="shared" si="31"/>
        <v xml:space="preserve">RORÇ </v>
      </c>
    </row>
    <row r="465" spans="1:14" ht="24.95" customHeight="1" x14ac:dyDescent="0.2">
      <c r="A465" s="2" t="s">
        <v>310</v>
      </c>
      <c r="B465" s="3">
        <v>44119</v>
      </c>
      <c r="C465" s="2">
        <v>14073</v>
      </c>
      <c r="D465" s="2" t="s">
        <v>65</v>
      </c>
      <c r="E465" s="2" t="s">
        <v>537</v>
      </c>
      <c r="F465" s="2" t="s">
        <v>661</v>
      </c>
      <c r="G465" s="2" t="s">
        <v>68</v>
      </c>
      <c r="H465" s="13">
        <v>8100</v>
      </c>
      <c r="I465" s="4"/>
      <c r="J465" s="5">
        <f t="shared" si="28"/>
        <v>8100</v>
      </c>
      <c r="K465" s="5">
        <f t="shared" si="29"/>
        <v>0</v>
      </c>
      <c r="L465">
        <f t="shared" si="30"/>
        <v>10</v>
      </c>
      <c r="M465" t="str">
        <f>VLOOKUP(L465,mês!A:B,2,0)</f>
        <v>Outubro</v>
      </c>
      <c r="N465" t="str">
        <f t="shared" si="31"/>
        <v xml:space="preserve">RORÇ </v>
      </c>
    </row>
    <row r="466" spans="1:14" ht="24.95" customHeight="1" x14ac:dyDescent="0.2">
      <c r="A466" s="2" t="s">
        <v>310</v>
      </c>
      <c r="B466" s="3">
        <v>44120</v>
      </c>
      <c r="C466" s="2">
        <v>14074</v>
      </c>
      <c r="D466" s="2" t="s">
        <v>65</v>
      </c>
      <c r="E466" s="2" t="s">
        <v>143</v>
      </c>
      <c r="F466" s="2" t="s">
        <v>662</v>
      </c>
      <c r="G466" s="2" t="s">
        <v>68</v>
      </c>
      <c r="H466" s="2">
        <v>84.67</v>
      </c>
      <c r="I466" s="4"/>
      <c r="J466" s="5">
        <f t="shared" si="28"/>
        <v>84.67</v>
      </c>
      <c r="K466" s="5">
        <f t="shared" si="29"/>
        <v>0</v>
      </c>
      <c r="L466">
        <f t="shared" si="30"/>
        <v>10</v>
      </c>
      <c r="M466" t="str">
        <f>VLOOKUP(L466,mês!A:B,2,0)</f>
        <v>Outubro</v>
      </c>
      <c r="N466" t="str">
        <f t="shared" si="31"/>
        <v xml:space="preserve">RORÇ </v>
      </c>
    </row>
    <row r="467" spans="1:14" ht="24.95" customHeight="1" x14ac:dyDescent="0.2">
      <c r="A467" s="2" t="s">
        <v>310</v>
      </c>
      <c r="B467" s="3">
        <v>44120</v>
      </c>
      <c r="C467" s="2">
        <v>14079</v>
      </c>
      <c r="D467" s="2" t="s">
        <v>65</v>
      </c>
      <c r="E467" s="2" t="s">
        <v>539</v>
      </c>
      <c r="F467" s="2" t="s">
        <v>663</v>
      </c>
      <c r="G467" s="2" t="s">
        <v>68</v>
      </c>
      <c r="H467" s="13">
        <v>13716.6</v>
      </c>
      <c r="I467" s="4"/>
      <c r="J467" s="5">
        <f t="shared" si="28"/>
        <v>13716.6</v>
      </c>
      <c r="K467" s="5">
        <f t="shared" si="29"/>
        <v>0</v>
      </c>
      <c r="L467">
        <f t="shared" si="30"/>
        <v>10</v>
      </c>
      <c r="M467" t="str">
        <f>VLOOKUP(L467,mês!A:B,2,0)</f>
        <v>Outubro</v>
      </c>
      <c r="N467" t="str">
        <f t="shared" si="31"/>
        <v xml:space="preserve">RORÇ </v>
      </c>
    </row>
    <row r="468" spans="1:14" ht="24.95" customHeight="1" x14ac:dyDescent="0.2">
      <c r="A468" s="2" t="s">
        <v>310</v>
      </c>
      <c r="B468" s="3">
        <v>44124</v>
      </c>
      <c r="C468" s="2">
        <v>14085</v>
      </c>
      <c r="D468" s="2" t="s">
        <v>207</v>
      </c>
      <c r="E468" s="2" t="s">
        <v>86</v>
      </c>
      <c r="F468" s="2" t="s">
        <v>664</v>
      </c>
      <c r="G468" s="2" t="s">
        <v>68</v>
      </c>
      <c r="H468" s="2">
        <v>115</v>
      </c>
      <c r="I468" s="4"/>
      <c r="J468" s="5">
        <f t="shared" si="28"/>
        <v>115</v>
      </c>
      <c r="K468" s="5">
        <f t="shared" si="29"/>
        <v>0</v>
      </c>
      <c r="L468">
        <f t="shared" si="30"/>
        <v>10</v>
      </c>
      <c r="M468" t="str">
        <f>VLOOKUP(L468,mês!A:B,2,0)</f>
        <v>Outubro</v>
      </c>
      <c r="N468" t="str">
        <f t="shared" si="31"/>
        <v xml:space="preserve">RORÇ </v>
      </c>
    </row>
    <row r="469" spans="1:14" ht="24.95" customHeight="1" x14ac:dyDescent="0.2">
      <c r="A469" s="2" t="s">
        <v>310</v>
      </c>
      <c r="B469" s="3">
        <v>44124</v>
      </c>
      <c r="C469" s="2">
        <v>14088</v>
      </c>
      <c r="D469" s="2" t="s">
        <v>432</v>
      </c>
      <c r="E469" s="2" t="s">
        <v>665</v>
      </c>
      <c r="F469" s="2" t="s">
        <v>666</v>
      </c>
      <c r="G469" s="2" t="s">
        <v>68</v>
      </c>
      <c r="H469" s="13">
        <v>1500</v>
      </c>
      <c r="I469" s="4"/>
      <c r="J469" s="5">
        <f t="shared" si="28"/>
        <v>1500</v>
      </c>
      <c r="K469" s="5">
        <f t="shared" si="29"/>
        <v>0</v>
      </c>
      <c r="L469">
        <f t="shared" si="30"/>
        <v>10</v>
      </c>
      <c r="M469" t="str">
        <f>VLOOKUP(L469,mês!A:B,2,0)</f>
        <v>Outubro</v>
      </c>
      <c r="N469" t="str">
        <f t="shared" si="31"/>
        <v xml:space="preserve">RORÇ </v>
      </c>
    </row>
    <row r="470" spans="1:14" ht="24.95" customHeight="1" x14ac:dyDescent="0.2">
      <c r="A470" s="2" t="s">
        <v>310</v>
      </c>
      <c r="B470" s="3">
        <v>44127</v>
      </c>
      <c r="C470" s="2">
        <v>14086</v>
      </c>
      <c r="D470" s="2" t="s">
        <v>65</v>
      </c>
      <c r="E470" s="2" t="s">
        <v>354</v>
      </c>
      <c r="F470" s="2" t="s">
        <v>667</v>
      </c>
      <c r="G470" s="2" t="s">
        <v>68</v>
      </c>
      <c r="H470" s="2">
        <v>16.079999999999998</v>
      </c>
      <c r="I470" s="4"/>
      <c r="J470" s="5">
        <f t="shared" si="28"/>
        <v>16.079999999999998</v>
      </c>
      <c r="K470" s="5">
        <f t="shared" si="29"/>
        <v>0</v>
      </c>
      <c r="L470">
        <f t="shared" si="30"/>
        <v>10</v>
      </c>
      <c r="M470" t="str">
        <f>VLOOKUP(L470,mês!A:B,2,0)</f>
        <v>Outubro</v>
      </c>
      <c r="N470" t="str">
        <f t="shared" si="31"/>
        <v xml:space="preserve">RORÇ </v>
      </c>
    </row>
    <row r="471" spans="1:14" ht="24.95" customHeight="1" x14ac:dyDescent="0.2">
      <c r="A471" s="2" t="s">
        <v>310</v>
      </c>
      <c r="B471" s="3">
        <v>44130</v>
      </c>
      <c r="C471" s="2">
        <v>14106</v>
      </c>
      <c r="D471" s="2" t="s">
        <v>427</v>
      </c>
      <c r="E471" s="2" t="s">
        <v>668</v>
      </c>
      <c r="F471" s="2" t="s">
        <v>669</v>
      </c>
      <c r="G471" s="2" t="s">
        <v>68</v>
      </c>
      <c r="H471" s="2">
        <v>22.5</v>
      </c>
      <c r="I471" s="4"/>
      <c r="J471" s="5">
        <f t="shared" si="28"/>
        <v>22.5</v>
      </c>
      <c r="K471" s="5">
        <f t="shared" si="29"/>
        <v>0</v>
      </c>
      <c r="L471">
        <f t="shared" si="30"/>
        <v>10</v>
      </c>
      <c r="M471" t="str">
        <f>VLOOKUP(L471,mês!A:B,2,0)</f>
        <v>Outubro</v>
      </c>
      <c r="N471" t="str">
        <f t="shared" si="31"/>
        <v xml:space="preserve">RORÇ </v>
      </c>
    </row>
    <row r="472" spans="1:14" ht="24.95" customHeight="1" x14ac:dyDescent="0.2">
      <c r="A472" s="2" t="s">
        <v>310</v>
      </c>
      <c r="B472" s="3">
        <v>44132</v>
      </c>
      <c r="C472" s="2">
        <v>14109</v>
      </c>
      <c r="D472" s="2" t="s">
        <v>65</v>
      </c>
      <c r="E472" s="2" t="s">
        <v>143</v>
      </c>
      <c r="F472" s="2" t="s">
        <v>670</v>
      </c>
      <c r="G472" s="2" t="s">
        <v>68</v>
      </c>
      <c r="H472" s="13">
        <v>1838.45</v>
      </c>
      <c r="I472" s="4"/>
      <c r="J472" s="5">
        <f t="shared" si="28"/>
        <v>1838.45</v>
      </c>
      <c r="K472" s="5">
        <f t="shared" si="29"/>
        <v>0</v>
      </c>
      <c r="L472">
        <f t="shared" si="30"/>
        <v>10</v>
      </c>
      <c r="M472" t="str">
        <f>VLOOKUP(L472,mês!A:B,2,0)</f>
        <v>Outubro</v>
      </c>
      <c r="N472" t="str">
        <f t="shared" si="31"/>
        <v xml:space="preserve">RORÇ </v>
      </c>
    </row>
    <row r="473" spans="1:14" ht="24.95" customHeight="1" x14ac:dyDescent="0.2">
      <c r="A473" s="2" t="s">
        <v>310</v>
      </c>
      <c r="B473" s="3">
        <v>44138</v>
      </c>
      <c r="C473" s="2">
        <v>14119</v>
      </c>
      <c r="D473" s="2" t="s">
        <v>65</v>
      </c>
      <c r="E473" s="2" t="s">
        <v>143</v>
      </c>
      <c r="F473" s="2" t="s">
        <v>671</v>
      </c>
      <c r="G473" s="2" t="s">
        <v>68</v>
      </c>
      <c r="H473" s="2">
        <v>365.67</v>
      </c>
      <c r="I473" s="4"/>
      <c r="J473" s="5">
        <f t="shared" si="28"/>
        <v>365.67</v>
      </c>
      <c r="K473" s="5">
        <f t="shared" si="29"/>
        <v>0</v>
      </c>
      <c r="L473">
        <f t="shared" si="30"/>
        <v>11</v>
      </c>
      <c r="M473" t="str">
        <f>VLOOKUP(L473,mês!A:B,2,0)</f>
        <v>Novembro</v>
      </c>
      <c r="N473" t="str">
        <f t="shared" si="31"/>
        <v xml:space="preserve">RORÇ </v>
      </c>
    </row>
    <row r="474" spans="1:14" ht="24.95" customHeight="1" x14ac:dyDescent="0.2">
      <c r="A474" s="2" t="s">
        <v>310</v>
      </c>
      <c r="B474" s="3">
        <v>44140</v>
      </c>
      <c r="C474" s="2">
        <v>14125</v>
      </c>
      <c r="D474" s="2" t="s">
        <v>65</v>
      </c>
      <c r="E474" s="2" t="s">
        <v>182</v>
      </c>
      <c r="F474" s="2" t="s">
        <v>183</v>
      </c>
      <c r="G474" s="2" t="s">
        <v>68</v>
      </c>
      <c r="H474" s="2">
        <v>0.06</v>
      </c>
      <c r="I474" s="4"/>
      <c r="J474" s="5">
        <f t="shared" si="28"/>
        <v>0.06</v>
      </c>
      <c r="K474" s="5">
        <f t="shared" si="29"/>
        <v>0</v>
      </c>
      <c r="L474">
        <f t="shared" si="30"/>
        <v>11</v>
      </c>
      <c r="M474" t="str">
        <f>VLOOKUP(L474,mês!A:B,2,0)</f>
        <v>Novembro</v>
      </c>
      <c r="N474" t="str">
        <f t="shared" si="31"/>
        <v xml:space="preserve">RORÇ </v>
      </c>
    </row>
    <row r="475" spans="1:14" ht="24.95" customHeight="1" x14ac:dyDescent="0.2">
      <c r="A475" s="2" t="s">
        <v>310</v>
      </c>
      <c r="B475" s="3">
        <v>44140</v>
      </c>
      <c r="C475" s="2">
        <v>14126</v>
      </c>
      <c r="D475" s="2" t="s">
        <v>123</v>
      </c>
      <c r="E475" s="2" t="s">
        <v>182</v>
      </c>
      <c r="F475" s="2" t="s">
        <v>183</v>
      </c>
      <c r="G475" s="2" t="s">
        <v>68</v>
      </c>
      <c r="H475" s="2">
        <v>392.76</v>
      </c>
      <c r="I475" s="4"/>
      <c r="J475" s="5">
        <f t="shared" si="28"/>
        <v>392.76</v>
      </c>
      <c r="K475" s="5">
        <f t="shared" si="29"/>
        <v>0</v>
      </c>
      <c r="L475">
        <f t="shared" si="30"/>
        <v>11</v>
      </c>
      <c r="M475" t="str">
        <f>VLOOKUP(L475,mês!A:B,2,0)</f>
        <v>Novembro</v>
      </c>
      <c r="N475" t="str">
        <f t="shared" si="31"/>
        <v xml:space="preserve">RORÇ </v>
      </c>
    </row>
    <row r="476" spans="1:14" ht="24.95" customHeight="1" x14ac:dyDescent="0.2">
      <c r="A476" s="2" t="s">
        <v>310</v>
      </c>
      <c r="B476" s="3">
        <v>44140</v>
      </c>
      <c r="C476" s="2">
        <v>14128</v>
      </c>
      <c r="D476" s="2" t="s">
        <v>534</v>
      </c>
      <c r="E476" s="2" t="s">
        <v>182</v>
      </c>
      <c r="F476" s="2" t="s">
        <v>183</v>
      </c>
      <c r="G476" s="2" t="s">
        <v>68</v>
      </c>
      <c r="H476" s="2">
        <v>194.41</v>
      </c>
      <c r="I476" s="4"/>
      <c r="J476" s="5">
        <f t="shared" si="28"/>
        <v>194.41</v>
      </c>
      <c r="K476" s="5">
        <f t="shared" si="29"/>
        <v>0</v>
      </c>
      <c r="L476">
        <f t="shared" si="30"/>
        <v>11</v>
      </c>
      <c r="M476" t="str">
        <f>VLOOKUP(L476,mês!A:B,2,0)</f>
        <v>Novembro</v>
      </c>
      <c r="N476" t="str">
        <f t="shared" si="31"/>
        <v xml:space="preserve">RORÇ </v>
      </c>
    </row>
    <row r="477" spans="1:14" ht="24.95" customHeight="1" x14ac:dyDescent="0.2">
      <c r="A477" s="2" t="s">
        <v>310</v>
      </c>
      <c r="B477" s="3">
        <v>44140</v>
      </c>
      <c r="C477" s="2">
        <v>14129</v>
      </c>
      <c r="D477" s="2" t="s">
        <v>404</v>
      </c>
      <c r="E477" s="2" t="s">
        <v>182</v>
      </c>
      <c r="F477" s="2" t="s">
        <v>183</v>
      </c>
      <c r="G477" s="2" t="s">
        <v>68</v>
      </c>
      <c r="H477" s="2">
        <v>0.24</v>
      </c>
      <c r="I477" s="4"/>
      <c r="J477" s="5">
        <f t="shared" si="28"/>
        <v>0.24</v>
      </c>
      <c r="K477" s="5">
        <f t="shared" si="29"/>
        <v>0</v>
      </c>
      <c r="L477">
        <f t="shared" si="30"/>
        <v>11</v>
      </c>
      <c r="M477" t="str">
        <f>VLOOKUP(L477,mês!A:B,2,0)</f>
        <v>Novembro</v>
      </c>
      <c r="N477" t="str">
        <f t="shared" si="31"/>
        <v xml:space="preserve">RORÇ </v>
      </c>
    </row>
    <row r="478" spans="1:14" ht="24.95" customHeight="1" x14ac:dyDescent="0.2">
      <c r="A478" s="2" t="s">
        <v>310</v>
      </c>
      <c r="B478" s="3">
        <v>44140</v>
      </c>
      <c r="C478" s="2">
        <v>14130</v>
      </c>
      <c r="D478" s="2" t="s">
        <v>92</v>
      </c>
      <c r="E478" s="2" t="s">
        <v>182</v>
      </c>
      <c r="F478" s="2" t="s">
        <v>183</v>
      </c>
      <c r="G478" s="2" t="s">
        <v>68</v>
      </c>
      <c r="H478" s="13">
        <v>1841.29</v>
      </c>
      <c r="I478" s="4"/>
      <c r="J478" s="5">
        <f t="shared" si="28"/>
        <v>1841.29</v>
      </c>
      <c r="K478" s="5">
        <f t="shared" si="29"/>
        <v>0</v>
      </c>
      <c r="L478">
        <f t="shared" si="30"/>
        <v>11</v>
      </c>
      <c r="M478" t="str">
        <f>VLOOKUP(L478,mês!A:B,2,0)</f>
        <v>Novembro</v>
      </c>
      <c r="N478" t="str">
        <f t="shared" si="31"/>
        <v xml:space="preserve">RORÇ </v>
      </c>
    </row>
    <row r="479" spans="1:14" ht="24.95" customHeight="1" x14ac:dyDescent="0.2">
      <c r="A479" s="2" t="s">
        <v>310</v>
      </c>
      <c r="B479" s="3">
        <v>44140</v>
      </c>
      <c r="C479" s="2">
        <v>14131</v>
      </c>
      <c r="D479" s="2" t="s">
        <v>92</v>
      </c>
      <c r="E479" s="2" t="s">
        <v>182</v>
      </c>
      <c r="F479" s="2" t="s">
        <v>183</v>
      </c>
      <c r="G479" s="2" t="s">
        <v>68</v>
      </c>
      <c r="H479" s="2">
        <v>414</v>
      </c>
      <c r="I479" s="4"/>
      <c r="J479" s="5">
        <f t="shared" si="28"/>
        <v>414</v>
      </c>
      <c r="K479" s="5">
        <f t="shared" si="29"/>
        <v>0</v>
      </c>
      <c r="L479">
        <f t="shared" si="30"/>
        <v>11</v>
      </c>
      <c r="M479" t="str">
        <f>VLOOKUP(L479,mês!A:B,2,0)</f>
        <v>Novembro</v>
      </c>
      <c r="N479" t="str">
        <f t="shared" si="31"/>
        <v xml:space="preserve">RORÇ </v>
      </c>
    </row>
    <row r="480" spans="1:14" ht="24.95" customHeight="1" x14ac:dyDescent="0.2">
      <c r="A480" s="2" t="s">
        <v>310</v>
      </c>
      <c r="B480" s="3">
        <v>44140</v>
      </c>
      <c r="C480" s="2">
        <v>14133</v>
      </c>
      <c r="D480" s="2" t="s">
        <v>145</v>
      </c>
      <c r="E480" s="2" t="s">
        <v>182</v>
      </c>
      <c r="F480" s="2" t="s">
        <v>183</v>
      </c>
      <c r="G480" s="2" t="s">
        <v>68</v>
      </c>
      <c r="H480" s="2">
        <v>44.13</v>
      </c>
      <c r="I480" s="4"/>
      <c r="J480" s="5">
        <f t="shared" si="28"/>
        <v>44.13</v>
      </c>
      <c r="K480" s="5">
        <f t="shared" si="29"/>
        <v>0</v>
      </c>
      <c r="L480">
        <f t="shared" si="30"/>
        <v>11</v>
      </c>
      <c r="M480" t="str">
        <f>VLOOKUP(L480,mês!A:B,2,0)</f>
        <v>Novembro</v>
      </c>
      <c r="N480" t="str">
        <f t="shared" si="31"/>
        <v xml:space="preserve">RORÇ </v>
      </c>
    </row>
    <row r="481" spans="1:14" ht="24.95" customHeight="1" x14ac:dyDescent="0.2">
      <c r="A481" s="2" t="s">
        <v>310</v>
      </c>
      <c r="B481" s="3">
        <v>44140</v>
      </c>
      <c r="C481" s="2">
        <v>14136</v>
      </c>
      <c r="D481" s="2" t="s">
        <v>89</v>
      </c>
      <c r="E481" s="2" t="s">
        <v>182</v>
      </c>
      <c r="F481" s="2" t="s">
        <v>183</v>
      </c>
      <c r="G481" s="2" t="s">
        <v>68</v>
      </c>
      <c r="H481" s="2">
        <v>272.64</v>
      </c>
      <c r="I481" s="4"/>
      <c r="J481" s="5">
        <f t="shared" si="28"/>
        <v>272.64</v>
      </c>
      <c r="K481" s="5">
        <f t="shared" si="29"/>
        <v>0</v>
      </c>
      <c r="L481">
        <f t="shared" si="30"/>
        <v>11</v>
      </c>
      <c r="M481" t="str">
        <f>VLOOKUP(L481,mês!A:B,2,0)</f>
        <v>Novembro</v>
      </c>
      <c r="N481" t="str">
        <f t="shared" si="31"/>
        <v xml:space="preserve">RORÇ </v>
      </c>
    </row>
    <row r="482" spans="1:14" ht="24.95" customHeight="1" x14ac:dyDescent="0.2">
      <c r="A482" s="2" t="s">
        <v>310</v>
      </c>
      <c r="B482" s="3">
        <v>44140</v>
      </c>
      <c r="C482" s="2">
        <v>14138</v>
      </c>
      <c r="D482" s="2" t="s">
        <v>92</v>
      </c>
      <c r="E482" s="2" t="s">
        <v>182</v>
      </c>
      <c r="F482" s="2" t="s">
        <v>183</v>
      </c>
      <c r="G482" s="2" t="s">
        <v>68</v>
      </c>
      <c r="H482" s="2">
        <v>906.15</v>
      </c>
      <c r="I482" s="4"/>
      <c r="J482" s="5">
        <f t="shared" si="28"/>
        <v>906.15</v>
      </c>
      <c r="K482" s="5">
        <f t="shared" si="29"/>
        <v>0</v>
      </c>
      <c r="L482">
        <f t="shared" si="30"/>
        <v>11</v>
      </c>
      <c r="M482" t="str">
        <f>VLOOKUP(L482,mês!A:B,2,0)</f>
        <v>Novembro</v>
      </c>
      <c r="N482" t="str">
        <f t="shared" si="31"/>
        <v xml:space="preserve">RORÇ </v>
      </c>
    </row>
    <row r="483" spans="1:14" ht="24.95" customHeight="1" x14ac:dyDescent="0.2">
      <c r="A483" s="2" t="s">
        <v>310</v>
      </c>
      <c r="B483" s="3">
        <v>44140</v>
      </c>
      <c r="C483" s="2">
        <v>14139</v>
      </c>
      <c r="D483" s="2" t="s">
        <v>89</v>
      </c>
      <c r="E483" s="2" t="s">
        <v>182</v>
      </c>
      <c r="F483" s="2" t="s">
        <v>183</v>
      </c>
      <c r="G483" s="2" t="s">
        <v>68</v>
      </c>
      <c r="H483" s="2">
        <v>752.89</v>
      </c>
      <c r="I483" s="4"/>
      <c r="J483" s="5">
        <f t="shared" si="28"/>
        <v>752.89</v>
      </c>
      <c r="K483" s="5">
        <f t="shared" si="29"/>
        <v>0</v>
      </c>
      <c r="L483">
        <f t="shared" si="30"/>
        <v>11</v>
      </c>
      <c r="M483" t="str">
        <f>VLOOKUP(L483,mês!A:B,2,0)</f>
        <v>Novembro</v>
      </c>
      <c r="N483" t="str">
        <f t="shared" si="31"/>
        <v xml:space="preserve">RORÇ </v>
      </c>
    </row>
    <row r="484" spans="1:14" ht="24.95" customHeight="1" x14ac:dyDescent="0.2">
      <c r="A484" s="2" t="s">
        <v>310</v>
      </c>
      <c r="B484" s="3">
        <v>44140</v>
      </c>
      <c r="C484" s="2">
        <v>14140</v>
      </c>
      <c r="D484" s="2" t="s">
        <v>92</v>
      </c>
      <c r="E484" s="2" t="s">
        <v>182</v>
      </c>
      <c r="F484" s="2" t="s">
        <v>183</v>
      </c>
      <c r="G484" s="2" t="s">
        <v>68</v>
      </c>
      <c r="H484" s="13">
        <v>1559.54</v>
      </c>
      <c r="I484" s="4"/>
      <c r="J484" s="5">
        <f t="shared" si="28"/>
        <v>1559.54</v>
      </c>
      <c r="K484" s="5">
        <f t="shared" si="29"/>
        <v>0</v>
      </c>
      <c r="L484">
        <f t="shared" si="30"/>
        <v>11</v>
      </c>
      <c r="M484" t="str">
        <f>VLOOKUP(L484,mês!A:B,2,0)</f>
        <v>Novembro</v>
      </c>
      <c r="N484" t="str">
        <f t="shared" si="31"/>
        <v xml:space="preserve">RORÇ </v>
      </c>
    </row>
    <row r="485" spans="1:14" ht="24.95" customHeight="1" x14ac:dyDescent="0.2">
      <c r="A485" s="2" t="s">
        <v>310</v>
      </c>
      <c r="B485" s="3">
        <v>44140</v>
      </c>
      <c r="C485" s="2">
        <v>14141</v>
      </c>
      <c r="D485" s="2" t="s">
        <v>324</v>
      </c>
      <c r="E485" s="2" t="s">
        <v>182</v>
      </c>
      <c r="F485" s="2" t="s">
        <v>183</v>
      </c>
      <c r="G485" s="2" t="s">
        <v>68</v>
      </c>
      <c r="H485" s="2">
        <v>120.44</v>
      </c>
      <c r="I485" s="4"/>
      <c r="J485" s="5">
        <f t="shared" si="28"/>
        <v>120.44</v>
      </c>
      <c r="K485" s="5">
        <f t="shared" si="29"/>
        <v>0</v>
      </c>
      <c r="L485">
        <f t="shared" si="30"/>
        <v>11</v>
      </c>
      <c r="M485" t="str">
        <f>VLOOKUP(L485,mês!A:B,2,0)</f>
        <v>Novembro</v>
      </c>
      <c r="N485" t="str">
        <f t="shared" si="31"/>
        <v xml:space="preserve">RORÇ </v>
      </c>
    </row>
    <row r="486" spans="1:14" ht="24.95" customHeight="1" x14ac:dyDescent="0.2">
      <c r="A486" s="2" t="s">
        <v>310</v>
      </c>
      <c r="B486" s="3">
        <v>44144</v>
      </c>
      <c r="C486" s="2">
        <v>14151</v>
      </c>
      <c r="D486" s="2" t="s">
        <v>65</v>
      </c>
      <c r="E486" s="2" t="s">
        <v>511</v>
      </c>
      <c r="F486" s="2" t="s">
        <v>672</v>
      </c>
      <c r="G486" s="2" t="s">
        <v>68</v>
      </c>
      <c r="H486" s="13">
        <v>2466.87</v>
      </c>
      <c r="I486" s="4"/>
      <c r="J486" s="5">
        <f t="shared" si="28"/>
        <v>2466.87</v>
      </c>
      <c r="K486" s="5">
        <f t="shared" si="29"/>
        <v>0</v>
      </c>
      <c r="L486">
        <f t="shared" si="30"/>
        <v>11</v>
      </c>
      <c r="M486" t="str">
        <f>VLOOKUP(L486,mês!A:B,2,0)</f>
        <v>Novembro</v>
      </c>
      <c r="N486" t="str">
        <f t="shared" si="31"/>
        <v xml:space="preserve">RORÇ </v>
      </c>
    </row>
    <row r="487" spans="1:14" ht="24.95" customHeight="1" x14ac:dyDescent="0.2">
      <c r="A487" s="2" t="s">
        <v>310</v>
      </c>
      <c r="B487" s="3">
        <v>44144</v>
      </c>
      <c r="C487" s="2">
        <v>14150</v>
      </c>
      <c r="D487" s="2" t="s">
        <v>65</v>
      </c>
      <c r="E487" s="2" t="s">
        <v>673</v>
      </c>
      <c r="F487" s="2" t="s">
        <v>674</v>
      </c>
      <c r="G487" s="2" t="s">
        <v>68</v>
      </c>
      <c r="H487" s="13">
        <v>3048.3</v>
      </c>
      <c r="I487" s="4"/>
      <c r="J487" s="5">
        <f t="shared" si="28"/>
        <v>3048.3</v>
      </c>
      <c r="K487" s="5">
        <f t="shared" si="29"/>
        <v>0</v>
      </c>
      <c r="L487">
        <f t="shared" si="30"/>
        <v>11</v>
      </c>
      <c r="M487" t="str">
        <f>VLOOKUP(L487,mês!A:B,2,0)</f>
        <v>Novembro</v>
      </c>
      <c r="N487" t="str">
        <f t="shared" si="31"/>
        <v xml:space="preserve">RORÇ </v>
      </c>
    </row>
    <row r="488" spans="1:14" ht="24.95" customHeight="1" x14ac:dyDescent="0.2">
      <c r="A488" s="2" t="s">
        <v>310</v>
      </c>
      <c r="B488" s="3">
        <v>44147</v>
      </c>
      <c r="C488" s="2">
        <v>14157</v>
      </c>
      <c r="D488" s="2" t="s">
        <v>675</v>
      </c>
      <c r="E488" s="2" t="s">
        <v>676</v>
      </c>
      <c r="F488" s="2" t="s">
        <v>677</v>
      </c>
      <c r="G488" s="2" t="s">
        <v>68</v>
      </c>
      <c r="H488" s="2">
        <v>809.52</v>
      </c>
      <c r="I488" s="4"/>
      <c r="J488" s="5">
        <f t="shared" si="28"/>
        <v>809.52</v>
      </c>
      <c r="K488" s="5">
        <f t="shared" si="29"/>
        <v>0</v>
      </c>
      <c r="L488">
        <f t="shared" si="30"/>
        <v>11</v>
      </c>
      <c r="M488" t="str">
        <f>VLOOKUP(L488,mês!A:B,2,0)</f>
        <v>Novembro</v>
      </c>
      <c r="N488" t="str">
        <f t="shared" si="31"/>
        <v xml:space="preserve">RORÇ </v>
      </c>
    </row>
    <row r="489" spans="1:14" ht="24.95" customHeight="1" x14ac:dyDescent="0.2">
      <c r="A489" s="2" t="s">
        <v>310</v>
      </c>
      <c r="B489" s="3">
        <v>44148</v>
      </c>
      <c r="C489" s="2">
        <v>14158</v>
      </c>
      <c r="D489" s="2" t="s">
        <v>675</v>
      </c>
      <c r="E489" s="2" t="s">
        <v>676</v>
      </c>
      <c r="F489" s="2" t="s">
        <v>678</v>
      </c>
      <c r="G489" s="2" t="s">
        <v>68</v>
      </c>
      <c r="H489" s="2">
        <v>809.52</v>
      </c>
      <c r="I489" s="4"/>
      <c r="J489" s="5">
        <f t="shared" si="28"/>
        <v>809.52</v>
      </c>
      <c r="K489" s="5">
        <f t="shared" si="29"/>
        <v>0</v>
      </c>
      <c r="L489">
        <f t="shared" si="30"/>
        <v>11</v>
      </c>
      <c r="M489" t="str">
        <f>VLOOKUP(L489,mês!A:B,2,0)</f>
        <v>Novembro</v>
      </c>
      <c r="N489" t="str">
        <f t="shared" si="31"/>
        <v xml:space="preserve">RORÇ </v>
      </c>
    </row>
    <row r="490" spans="1:14" ht="24.95" customHeight="1" x14ac:dyDescent="0.2">
      <c r="A490" s="2" t="s">
        <v>310</v>
      </c>
      <c r="B490" s="3">
        <v>44152</v>
      </c>
      <c r="C490" s="2">
        <v>14165</v>
      </c>
      <c r="D490" s="2" t="s">
        <v>65</v>
      </c>
      <c r="E490" s="2" t="s">
        <v>679</v>
      </c>
      <c r="F490" s="2" t="s">
        <v>680</v>
      </c>
      <c r="G490" s="2" t="s">
        <v>68</v>
      </c>
      <c r="H490" s="2">
        <v>58</v>
      </c>
      <c r="I490" s="4"/>
      <c r="J490" s="5">
        <f t="shared" si="28"/>
        <v>58</v>
      </c>
      <c r="K490" s="5">
        <f t="shared" si="29"/>
        <v>0</v>
      </c>
      <c r="L490">
        <f t="shared" si="30"/>
        <v>11</v>
      </c>
      <c r="M490" t="str">
        <f>VLOOKUP(L490,mês!A:B,2,0)</f>
        <v>Novembro</v>
      </c>
      <c r="N490" t="str">
        <f t="shared" si="31"/>
        <v xml:space="preserve">RORÇ </v>
      </c>
    </row>
    <row r="491" spans="1:14" ht="24.95" customHeight="1" x14ac:dyDescent="0.2">
      <c r="A491" s="2" t="s">
        <v>310</v>
      </c>
      <c r="B491" s="3">
        <v>44159</v>
      </c>
      <c r="C491" s="2">
        <v>14173</v>
      </c>
      <c r="D491" s="2" t="s">
        <v>65</v>
      </c>
      <c r="E491" s="2" t="s">
        <v>681</v>
      </c>
      <c r="F491" s="2" t="s">
        <v>682</v>
      </c>
      <c r="G491" s="2" t="s">
        <v>68</v>
      </c>
      <c r="H491" s="2">
        <v>359.5</v>
      </c>
      <c r="I491" s="4"/>
      <c r="J491" s="5">
        <f t="shared" si="28"/>
        <v>359.5</v>
      </c>
      <c r="K491" s="5">
        <f t="shared" si="29"/>
        <v>0</v>
      </c>
      <c r="L491">
        <f t="shared" si="30"/>
        <v>11</v>
      </c>
      <c r="M491" t="str">
        <f>VLOOKUP(L491,mês!A:B,2,0)</f>
        <v>Novembro</v>
      </c>
      <c r="N491" t="str">
        <f t="shared" si="31"/>
        <v xml:space="preserve">RORÇ </v>
      </c>
    </row>
    <row r="492" spans="1:14" ht="24.95" customHeight="1" x14ac:dyDescent="0.2">
      <c r="A492" s="2" t="s">
        <v>310</v>
      </c>
      <c r="B492" s="3">
        <v>44159</v>
      </c>
      <c r="C492" s="2">
        <v>14175</v>
      </c>
      <c r="D492" s="2" t="s">
        <v>65</v>
      </c>
      <c r="E492" s="2" t="s">
        <v>143</v>
      </c>
      <c r="F492" s="2" t="s">
        <v>683</v>
      </c>
      <c r="G492" s="2" t="s">
        <v>68</v>
      </c>
      <c r="H492" s="13">
        <v>46000</v>
      </c>
      <c r="I492" s="4"/>
      <c r="J492" s="5">
        <f t="shared" si="28"/>
        <v>46000</v>
      </c>
      <c r="K492" s="5">
        <f t="shared" si="29"/>
        <v>0</v>
      </c>
      <c r="L492">
        <f t="shared" si="30"/>
        <v>11</v>
      </c>
      <c r="M492" t="str">
        <f>VLOOKUP(L492,mês!A:B,2,0)</f>
        <v>Novembro</v>
      </c>
      <c r="N492" t="str">
        <f t="shared" si="31"/>
        <v xml:space="preserve">RORÇ </v>
      </c>
    </row>
    <row r="493" spans="1:14" ht="24.95" customHeight="1" x14ac:dyDescent="0.2">
      <c r="A493" s="2" t="s">
        <v>310</v>
      </c>
      <c r="B493" s="3">
        <v>44161</v>
      </c>
      <c r="C493" s="2">
        <v>14182</v>
      </c>
      <c r="D493" s="2" t="s">
        <v>145</v>
      </c>
      <c r="E493" s="2" t="s">
        <v>684</v>
      </c>
      <c r="F493" s="2" t="s">
        <v>685</v>
      </c>
      <c r="G493" s="2" t="s">
        <v>68</v>
      </c>
      <c r="H493" s="2">
        <v>16</v>
      </c>
      <c r="I493" s="4"/>
      <c r="J493" s="5">
        <f t="shared" si="28"/>
        <v>16</v>
      </c>
      <c r="K493" s="5">
        <f t="shared" si="29"/>
        <v>0</v>
      </c>
      <c r="L493">
        <f t="shared" si="30"/>
        <v>11</v>
      </c>
      <c r="M493" t="str">
        <f>VLOOKUP(L493,mês!A:B,2,0)</f>
        <v>Novembro</v>
      </c>
      <c r="N493" t="str">
        <f t="shared" si="31"/>
        <v xml:space="preserve">RORÇ </v>
      </c>
    </row>
    <row r="494" spans="1:14" ht="24.95" customHeight="1" x14ac:dyDescent="0.2">
      <c r="A494" s="2" t="s">
        <v>310</v>
      </c>
      <c r="B494" s="3">
        <v>44161</v>
      </c>
      <c r="C494" s="2">
        <v>14184</v>
      </c>
      <c r="D494" s="2" t="s">
        <v>433</v>
      </c>
      <c r="E494" s="2" t="s">
        <v>684</v>
      </c>
      <c r="F494" s="2" t="s">
        <v>686</v>
      </c>
      <c r="G494" s="2" t="s">
        <v>68</v>
      </c>
      <c r="H494" s="2">
        <v>118</v>
      </c>
      <c r="I494" s="4"/>
      <c r="J494" s="5">
        <f t="shared" si="28"/>
        <v>118</v>
      </c>
      <c r="K494" s="5">
        <f t="shared" si="29"/>
        <v>0</v>
      </c>
      <c r="L494">
        <f t="shared" si="30"/>
        <v>11</v>
      </c>
      <c r="M494" t="str">
        <f>VLOOKUP(L494,mês!A:B,2,0)</f>
        <v>Novembro</v>
      </c>
      <c r="N494" t="str">
        <f t="shared" si="31"/>
        <v xml:space="preserve">RORÇ </v>
      </c>
    </row>
    <row r="495" spans="1:14" ht="24.95" customHeight="1" x14ac:dyDescent="0.2">
      <c r="A495" s="2" t="s">
        <v>310</v>
      </c>
      <c r="B495" s="3">
        <v>44166</v>
      </c>
      <c r="C495" s="2">
        <v>14159</v>
      </c>
      <c r="D495" s="2" t="s">
        <v>65</v>
      </c>
      <c r="E495" s="2" t="s">
        <v>179</v>
      </c>
      <c r="F495" s="2" t="s">
        <v>687</v>
      </c>
      <c r="G495" s="2" t="s">
        <v>68</v>
      </c>
      <c r="H495" s="2">
        <v>19.46</v>
      </c>
      <c r="I495" s="4"/>
      <c r="J495" s="5">
        <f t="shared" si="28"/>
        <v>19.46</v>
      </c>
      <c r="K495" s="5">
        <f t="shared" si="29"/>
        <v>0</v>
      </c>
      <c r="L495">
        <f t="shared" si="30"/>
        <v>12</v>
      </c>
      <c r="M495" t="str">
        <f>VLOOKUP(L495,mês!A:B,2,0)</f>
        <v>Dezembro</v>
      </c>
      <c r="N495" t="str">
        <f t="shared" si="31"/>
        <v xml:space="preserve">RORÇ </v>
      </c>
    </row>
    <row r="496" spans="1:14" ht="24.95" customHeight="1" x14ac:dyDescent="0.2">
      <c r="A496" s="2" t="s">
        <v>310</v>
      </c>
      <c r="B496" s="3">
        <v>44166</v>
      </c>
      <c r="C496" s="2">
        <v>14188</v>
      </c>
      <c r="D496" s="2" t="s">
        <v>92</v>
      </c>
      <c r="E496" s="2" t="s">
        <v>684</v>
      </c>
      <c r="F496" s="2" t="s">
        <v>686</v>
      </c>
      <c r="G496" s="2" t="s">
        <v>68</v>
      </c>
      <c r="H496" s="2">
        <v>48</v>
      </c>
      <c r="I496" s="4"/>
      <c r="J496" s="5">
        <f t="shared" si="28"/>
        <v>48</v>
      </c>
      <c r="K496" s="5">
        <f t="shared" si="29"/>
        <v>0</v>
      </c>
      <c r="L496">
        <f t="shared" si="30"/>
        <v>12</v>
      </c>
      <c r="M496" t="str">
        <f>VLOOKUP(L496,mês!A:B,2,0)</f>
        <v>Dezembro</v>
      </c>
      <c r="N496" t="str">
        <f t="shared" si="31"/>
        <v xml:space="preserve">RORÇ </v>
      </c>
    </row>
    <row r="497" spans="1:14" ht="24.95" customHeight="1" x14ac:dyDescent="0.2">
      <c r="A497" s="2" t="s">
        <v>310</v>
      </c>
      <c r="B497" s="3">
        <v>44166</v>
      </c>
      <c r="C497" s="2">
        <v>14190</v>
      </c>
      <c r="D497" s="2" t="s">
        <v>371</v>
      </c>
      <c r="E497" s="2" t="s">
        <v>688</v>
      </c>
      <c r="F497" s="2" t="s">
        <v>689</v>
      </c>
      <c r="G497" s="2" t="s">
        <v>68</v>
      </c>
      <c r="H497" s="2">
        <v>519.35</v>
      </c>
      <c r="I497" s="4"/>
      <c r="J497" s="5">
        <f t="shared" si="28"/>
        <v>519.35</v>
      </c>
      <c r="K497" s="5">
        <f t="shared" si="29"/>
        <v>0</v>
      </c>
      <c r="L497">
        <f t="shared" si="30"/>
        <v>12</v>
      </c>
      <c r="M497" t="str">
        <f>VLOOKUP(L497,mês!A:B,2,0)</f>
        <v>Dezembro</v>
      </c>
      <c r="N497" t="str">
        <f t="shared" si="31"/>
        <v xml:space="preserve">RORÇ </v>
      </c>
    </row>
    <row r="498" spans="1:14" ht="24.95" customHeight="1" x14ac:dyDescent="0.2">
      <c r="A498" s="2" t="s">
        <v>310</v>
      </c>
      <c r="B498" s="3">
        <v>44166</v>
      </c>
      <c r="C498" s="2">
        <v>14192</v>
      </c>
      <c r="D498" s="2" t="s">
        <v>387</v>
      </c>
      <c r="E498" s="2" t="s">
        <v>364</v>
      </c>
      <c r="F498" s="2" t="s">
        <v>690</v>
      </c>
      <c r="G498" s="2" t="s">
        <v>68</v>
      </c>
      <c r="H498" s="13">
        <v>1548.4</v>
      </c>
      <c r="I498" s="4"/>
      <c r="J498" s="5">
        <f t="shared" si="28"/>
        <v>1548.4</v>
      </c>
      <c r="K498" s="5">
        <f t="shared" si="29"/>
        <v>0</v>
      </c>
      <c r="L498">
        <f t="shared" si="30"/>
        <v>12</v>
      </c>
      <c r="M498" t="str">
        <f>VLOOKUP(L498,mês!A:B,2,0)</f>
        <v>Dezembro</v>
      </c>
      <c r="N498" t="str">
        <f t="shared" si="31"/>
        <v xml:space="preserve">RORÇ </v>
      </c>
    </row>
    <row r="499" spans="1:14" ht="24.95" customHeight="1" x14ac:dyDescent="0.2">
      <c r="A499" s="2" t="s">
        <v>310</v>
      </c>
      <c r="B499" s="3">
        <v>44167</v>
      </c>
      <c r="C499" s="2">
        <v>14195</v>
      </c>
      <c r="D499" s="2" t="s">
        <v>534</v>
      </c>
      <c r="E499" s="2" t="s">
        <v>691</v>
      </c>
      <c r="F499" s="2" t="s">
        <v>692</v>
      </c>
      <c r="G499" s="2" t="s">
        <v>68</v>
      </c>
      <c r="H499" s="2">
        <v>435</v>
      </c>
      <c r="I499" s="4"/>
      <c r="J499" s="5">
        <f t="shared" si="28"/>
        <v>435</v>
      </c>
      <c r="K499" s="5">
        <f t="shared" si="29"/>
        <v>0</v>
      </c>
      <c r="L499">
        <f t="shared" si="30"/>
        <v>12</v>
      </c>
      <c r="M499" t="str">
        <f>VLOOKUP(L499,mês!A:B,2,0)</f>
        <v>Dezembro</v>
      </c>
      <c r="N499" t="str">
        <f t="shared" si="31"/>
        <v xml:space="preserve">RORÇ </v>
      </c>
    </row>
    <row r="500" spans="1:14" ht="24.95" customHeight="1" x14ac:dyDescent="0.2">
      <c r="A500" s="2" t="s">
        <v>310</v>
      </c>
      <c r="B500" s="3">
        <v>44172</v>
      </c>
      <c r="C500" s="2">
        <v>14199</v>
      </c>
      <c r="D500" s="2" t="s">
        <v>485</v>
      </c>
      <c r="E500" s="2" t="s">
        <v>354</v>
      </c>
      <c r="F500" s="2" t="s">
        <v>693</v>
      </c>
      <c r="G500" s="2" t="s">
        <v>68</v>
      </c>
      <c r="H500" s="2">
        <v>109.95</v>
      </c>
      <c r="I500" s="4"/>
      <c r="J500" s="5">
        <f t="shared" si="28"/>
        <v>109.95</v>
      </c>
      <c r="K500" s="5">
        <f t="shared" si="29"/>
        <v>0</v>
      </c>
      <c r="L500">
        <f t="shared" si="30"/>
        <v>12</v>
      </c>
      <c r="M500" t="str">
        <f>VLOOKUP(L500,mês!A:B,2,0)</f>
        <v>Dezembro</v>
      </c>
      <c r="N500" t="str">
        <f t="shared" si="31"/>
        <v xml:space="preserve">RORÇ </v>
      </c>
    </row>
    <row r="501" spans="1:14" ht="24.95" customHeight="1" x14ac:dyDescent="0.2">
      <c r="A501" s="2" t="s">
        <v>310</v>
      </c>
      <c r="B501" s="3">
        <v>44175</v>
      </c>
      <c r="C501" s="2">
        <v>14209</v>
      </c>
      <c r="D501" s="2" t="s">
        <v>65</v>
      </c>
      <c r="E501" s="2" t="s">
        <v>143</v>
      </c>
      <c r="F501" s="2" t="s">
        <v>694</v>
      </c>
      <c r="G501" s="2" t="s">
        <v>68</v>
      </c>
      <c r="H501" s="13">
        <v>14578.26</v>
      </c>
      <c r="I501" s="4"/>
      <c r="J501" s="5">
        <f t="shared" si="28"/>
        <v>14578.26</v>
      </c>
      <c r="K501" s="5">
        <f t="shared" si="29"/>
        <v>0</v>
      </c>
      <c r="L501">
        <f t="shared" si="30"/>
        <v>12</v>
      </c>
      <c r="M501" t="str">
        <f>VLOOKUP(L501,mês!A:B,2,0)</f>
        <v>Dezembro</v>
      </c>
      <c r="N501" t="str">
        <f t="shared" si="31"/>
        <v xml:space="preserve">RORÇ </v>
      </c>
    </row>
    <row r="502" spans="1:14" ht="24.95" customHeight="1" x14ac:dyDescent="0.2">
      <c r="A502" s="2" t="s">
        <v>310</v>
      </c>
      <c r="B502" s="3">
        <v>44175</v>
      </c>
      <c r="C502" s="2">
        <v>14212</v>
      </c>
      <c r="D502" s="2" t="s">
        <v>65</v>
      </c>
      <c r="E502" s="2" t="s">
        <v>695</v>
      </c>
      <c r="F502" s="2" t="s">
        <v>696</v>
      </c>
      <c r="G502" s="2" t="s">
        <v>68</v>
      </c>
      <c r="H502" s="2">
        <v>250</v>
      </c>
      <c r="I502" s="4"/>
      <c r="J502" s="5">
        <f t="shared" si="28"/>
        <v>250</v>
      </c>
      <c r="K502" s="5">
        <f t="shared" si="29"/>
        <v>0</v>
      </c>
      <c r="L502">
        <f t="shared" si="30"/>
        <v>12</v>
      </c>
      <c r="M502" t="str">
        <f>VLOOKUP(L502,mês!A:B,2,0)</f>
        <v>Dezembro</v>
      </c>
      <c r="N502" t="str">
        <f t="shared" si="31"/>
        <v xml:space="preserve">RORÇ </v>
      </c>
    </row>
    <row r="503" spans="1:14" ht="24.95" customHeight="1" x14ac:dyDescent="0.2">
      <c r="A503" s="2" t="s">
        <v>310</v>
      </c>
      <c r="B503" s="3">
        <v>44176</v>
      </c>
      <c r="C503" s="2">
        <v>14213</v>
      </c>
      <c r="D503" s="2" t="s">
        <v>65</v>
      </c>
      <c r="E503" s="2" t="s">
        <v>331</v>
      </c>
      <c r="F503" s="2" t="s">
        <v>697</v>
      </c>
      <c r="G503" s="2" t="s">
        <v>68</v>
      </c>
      <c r="H503" s="13">
        <v>15469.8</v>
      </c>
      <c r="I503" s="4"/>
      <c r="J503" s="5">
        <f t="shared" si="28"/>
        <v>15469.8</v>
      </c>
      <c r="K503" s="5">
        <f t="shared" si="29"/>
        <v>0</v>
      </c>
      <c r="L503">
        <f t="shared" si="30"/>
        <v>12</v>
      </c>
      <c r="M503" t="str">
        <f>VLOOKUP(L503,mês!A:B,2,0)</f>
        <v>Dezembro</v>
      </c>
      <c r="N503" t="str">
        <f t="shared" si="31"/>
        <v xml:space="preserve">RORÇ </v>
      </c>
    </row>
    <row r="504" spans="1:14" ht="24.95" customHeight="1" x14ac:dyDescent="0.2">
      <c r="A504" s="2" t="s">
        <v>310</v>
      </c>
      <c r="B504" s="3">
        <v>44179</v>
      </c>
      <c r="C504" s="2">
        <v>14216</v>
      </c>
      <c r="D504" s="2" t="s">
        <v>65</v>
      </c>
      <c r="E504" s="2" t="s">
        <v>698</v>
      </c>
      <c r="F504" s="2" t="s">
        <v>699</v>
      </c>
      <c r="G504" s="2" t="s">
        <v>68</v>
      </c>
      <c r="H504" s="2">
        <v>231.9</v>
      </c>
      <c r="I504" s="4"/>
      <c r="J504" s="5">
        <f t="shared" si="28"/>
        <v>231.9</v>
      </c>
      <c r="K504" s="5">
        <f t="shared" si="29"/>
        <v>0</v>
      </c>
      <c r="L504">
        <f t="shared" si="30"/>
        <v>12</v>
      </c>
      <c r="M504" t="str">
        <f>VLOOKUP(L504,mês!A:B,2,0)</f>
        <v>Dezembro</v>
      </c>
      <c r="N504" t="str">
        <f t="shared" si="31"/>
        <v xml:space="preserve">RORÇ </v>
      </c>
    </row>
    <row r="505" spans="1:14" ht="24.95" customHeight="1" x14ac:dyDescent="0.2">
      <c r="A505" s="2" t="s">
        <v>310</v>
      </c>
      <c r="B505" s="3">
        <v>44183</v>
      </c>
      <c r="C505" s="2">
        <v>14204</v>
      </c>
      <c r="D505" s="2" t="s">
        <v>65</v>
      </c>
      <c r="E505" s="2" t="s">
        <v>354</v>
      </c>
      <c r="F505" s="2" t="s">
        <v>700</v>
      </c>
      <c r="G505" s="2" t="s">
        <v>68</v>
      </c>
      <c r="H505" s="2">
        <v>9.73</v>
      </c>
      <c r="I505" s="4"/>
      <c r="J505" s="5">
        <f t="shared" si="28"/>
        <v>9.73</v>
      </c>
      <c r="K505" s="5">
        <f t="shared" si="29"/>
        <v>0</v>
      </c>
      <c r="L505">
        <f t="shared" si="30"/>
        <v>12</v>
      </c>
      <c r="M505" t="str">
        <f>VLOOKUP(L505,mês!A:B,2,0)</f>
        <v>Dezembro</v>
      </c>
      <c r="N505" t="str">
        <f t="shared" si="31"/>
        <v xml:space="preserve">RORÇ </v>
      </c>
    </row>
    <row r="506" spans="1:14" ht="24.95" customHeight="1" x14ac:dyDescent="0.2">
      <c r="A506" s="2" t="s">
        <v>310</v>
      </c>
      <c r="B506" s="3">
        <v>44183</v>
      </c>
      <c r="C506" s="2">
        <v>14221</v>
      </c>
      <c r="D506" s="2" t="s">
        <v>485</v>
      </c>
      <c r="E506" s="2" t="s">
        <v>354</v>
      </c>
      <c r="F506" s="2" t="s">
        <v>701</v>
      </c>
      <c r="G506" s="2" t="s">
        <v>68</v>
      </c>
      <c r="H506" s="2">
        <v>93.3</v>
      </c>
      <c r="I506" s="4"/>
      <c r="J506" s="5">
        <f t="shared" si="28"/>
        <v>93.3</v>
      </c>
      <c r="K506" s="5">
        <f t="shared" si="29"/>
        <v>0</v>
      </c>
      <c r="L506">
        <f t="shared" si="30"/>
        <v>12</v>
      </c>
      <c r="M506" t="str">
        <f>VLOOKUP(L506,mês!A:B,2,0)</f>
        <v>Dezembro</v>
      </c>
      <c r="N506" t="str">
        <f t="shared" si="31"/>
        <v xml:space="preserve">RORÇ </v>
      </c>
    </row>
    <row r="507" spans="1:14" ht="24.95" customHeight="1" x14ac:dyDescent="0.2">
      <c r="A507" s="2" t="s">
        <v>310</v>
      </c>
      <c r="B507" s="3">
        <v>44188</v>
      </c>
      <c r="C507" s="2">
        <v>14228</v>
      </c>
      <c r="D507" s="2" t="s">
        <v>485</v>
      </c>
      <c r="E507" s="2" t="s">
        <v>354</v>
      </c>
      <c r="F507" s="2" t="s">
        <v>702</v>
      </c>
      <c r="G507" s="2" t="s">
        <v>68</v>
      </c>
      <c r="H507" s="2">
        <v>31.1</v>
      </c>
      <c r="I507" s="4"/>
      <c r="J507" s="5">
        <f t="shared" si="28"/>
        <v>31.1</v>
      </c>
      <c r="K507" s="5">
        <f t="shared" si="29"/>
        <v>0</v>
      </c>
      <c r="L507">
        <f t="shared" si="30"/>
        <v>12</v>
      </c>
      <c r="M507" t="str">
        <f>VLOOKUP(L507,mês!A:B,2,0)</f>
        <v>Dezembro</v>
      </c>
      <c r="N507" t="str">
        <f t="shared" si="31"/>
        <v xml:space="preserve">RORÇ </v>
      </c>
    </row>
    <row r="508" spans="1:14" ht="24.95" customHeight="1" x14ac:dyDescent="0.2">
      <c r="A508" s="2" t="s">
        <v>703</v>
      </c>
      <c r="B508" s="3">
        <v>43851</v>
      </c>
      <c r="C508" s="2">
        <v>13307</v>
      </c>
      <c r="D508" s="2" t="s">
        <v>145</v>
      </c>
      <c r="E508" s="2" t="s">
        <v>704</v>
      </c>
      <c r="F508" s="2" t="s">
        <v>705</v>
      </c>
      <c r="G508" s="2" t="s">
        <v>68</v>
      </c>
      <c r="H508" s="13">
        <v>4970</v>
      </c>
      <c r="I508" s="4"/>
      <c r="J508" s="5">
        <f t="shared" si="28"/>
        <v>4970</v>
      </c>
      <c r="K508" s="5">
        <f t="shared" si="29"/>
        <v>0</v>
      </c>
      <c r="L508">
        <f t="shared" si="30"/>
        <v>1</v>
      </c>
      <c r="M508" t="str">
        <f>VLOOKUP(L508,mês!A:B,2,0)</f>
        <v>Janeiro</v>
      </c>
      <c r="N508" t="str">
        <f t="shared" si="31"/>
        <v xml:space="preserve">RINF </v>
      </c>
    </row>
    <row r="509" spans="1:14" ht="24.95" customHeight="1" x14ac:dyDescent="0.2">
      <c r="A509" s="2" t="s">
        <v>703</v>
      </c>
      <c r="B509" s="3">
        <v>43866</v>
      </c>
      <c r="C509" s="2">
        <v>13411</v>
      </c>
      <c r="D509" s="2" t="s">
        <v>145</v>
      </c>
      <c r="E509" s="2" t="s">
        <v>706</v>
      </c>
      <c r="F509" s="2" t="s">
        <v>707</v>
      </c>
      <c r="G509" s="2" t="s">
        <v>68</v>
      </c>
      <c r="H509" s="13">
        <v>8068.65</v>
      </c>
      <c r="I509" s="4"/>
      <c r="J509" s="5">
        <f t="shared" si="28"/>
        <v>8068.65</v>
      </c>
      <c r="K509" s="5">
        <f t="shared" si="29"/>
        <v>0</v>
      </c>
      <c r="L509">
        <f t="shared" si="30"/>
        <v>2</v>
      </c>
      <c r="M509" t="str">
        <f>VLOOKUP(L509,mês!A:B,2,0)</f>
        <v>Fevereiro</v>
      </c>
      <c r="N509" t="str">
        <f t="shared" si="31"/>
        <v xml:space="preserve">RINF </v>
      </c>
    </row>
    <row r="510" spans="1:14" ht="24.95" customHeight="1" x14ac:dyDescent="0.2">
      <c r="A510" s="2" t="s">
        <v>703</v>
      </c>
      <c r="B510" s="3">
        <v>43991</v>
      </c>
      <c r="C510" s="2">
        <v>13791</v>
      </c>
      <c r="D510" s="2" t="s">
        <v>65</v>
      </c>
      <c r="E510" s="2" t="s">
        <v>163</v>
      </c>
      <c r="F510" s="2" t="s">
        <v>708</v>
      </c>
      <c r="G510" s="2" t="s">
        <v>68</v>
      </c>
      <c r="H510" s="13">
        <v>1324.41</v>
      </c>
      <c r="I510" s="4"/>
      <c r="J510" s="5">
        <f t="shared" si="28"/>
        <v>1324.41</v>
      </c>
      <c r="K510" s="5">
        <f t="shared" si="29"/>
        <v>0</v>
      </c>
      <c r="L510">
        <f t="shared" si="30"/>
        <v>6</v>
      </c>
      <c r="M510" t="str">
        <f>VLOOKUP(L510,mês!A:B,2,0)</f>
        <v>Junho</v>
      </c>
      <c r="N510" t="str">
        <f t="shared" si="31"/>
        <v xml:space="preserve">RINF </v>
      </c>
    </row>
    <row r="511" spans="1:14" ht="24.95" customHeight="1" x14ac:dyDescent="0.2">
      <c r="A511" s="2" t="s">
        <v>703</v>
      </c>
      <c r="B511" s="3">
        <v>44042</v>
      </c>
      <c r="C511" s="2">
        <v>13885</v>
      </c>
      <c r="D511" s="2" t="s">
        <v>65</v>
      </c>
      <c r="E511" s="2" t="s">
        <v>709</v>
      </c>
      <c r="F511" s="2" t="s">
        <v>710</v>
      </c>
      <c r="G511" s="2" t="s">
        <v>68</v>
      </c>
      <c r="H511" s="13">
        <v>11668</v>
      </c>
      <c r="I511" s="4"/>
      <c r="J511" s="5">
        <f t="shared" si="28"/>
        <v>11668</v>
      </c>
      <c r="K511" s="5">
        <f t="shared" si="29"/>
        <v>0</v>
      </c>
      <c r="L511">
        <f t="shared" si="30"/>
        <v>7</v>
      </c>
      <c r="M511" t="str">
        <f>VLOOKUP(L511,mês!A:B,2,0)</f>
        <v>Julho</v>
      </c>
      <c r="N511" t="str">
        <f t="shared" si="31"/>
        <v xml:space="preserve">RINF </v>
      </c>
    </row>
    <row r="512" spans="1:14" ht="24.95" customHeight="1" x14ac:dyDescent="0.2">
      <c r="A512" s="2" t="s">
        <v>703</v>
      </c>
      <c r="B512" s="3">
        <v>44067</v>
      </c>
      <c r="C512" s="2">
        <v>13924</v>
      </c>
      <c r="D512" s="2" t="s">
        <v>89</v>
      </c>
      <c r="E512" s="2" t="s">
        <v>163</v>
      </c>
      <c r="F512" s="2" t="s">
        <v>711</v>
      </c>
      <c r="G512" s="2" t="s">
        <v>68</v>
      </c>
      <c r="H512" s="13">
        <v>7375</v>
      </c>
      <c r="I512" s="4"/>
      <c r="J512" s="5">
        <f t="shared" si="28"/>
        <v>7375</v>
      </c>
      <c r="K512" s="5">
        <f t="shared" si="29"/>
        <v>0</v>
      </c>
      <c r="L512">
        <f t="shared" si="30"/>
        <v>8</v>
      </c>
      <c r="M512" t="str">
        <f>VLOOKUP(L512,mês!A:B,2,0)</f>
        <v>Agosto</v>
      </c>
      <c r="N512" t="str">
        <f t="shared" si="31"/>
        <v xml:space="preserve">RINF </v>
      </c>
    </row>
    <row r="513" spans="1:14" ht="24.95" customHeight="1" x14ac:dyDescent="0.2">
      <c r="A513" s="2" t="s">
        <v>703</v>
      </c>
      <c r="B513" s="3">
        <v>44112</v>
      </c>
      <c r="C513" s="2">
        <v>14030</v>
      </c>
      <c r="D513" s="2" t="s">
        <v>428</v>
      </c>
      <c r="E513" s="2" t="s">
        <v>712</v>
      </c>
      <c r="F513" s="2" t="s">
        <v>713</v>
      </c>
      <c r="G513" s="2" t="s">
        <v>68</v>
      </c>
      <c r="H513" s="2">
        <v>891</v>
      </c>
      <c r="I513" s="4"/>
      <c r="J513" s="5">
        <f t="shared" si="28"/>
        <v>891</v>
      </c>
      <c r="K513" s="5">
        <f t="shared" si="29"/>
        <v>0</v>
      </c>
      <c r="L513">
        <f t="shared" si="30"/>
        <v>10</v>
      </c>
      <c r="M513" t="str">
        <f>VLOOKUP(L513,mês!A:B,2,0)</f>
        <v>Outubro</v>
      </c>
      <c r="N513" t="str">
        <f t="shared" si="31"/>
        <v xml:space="preserve">RINF </v>
      </c>
    </row>
    <row r="514" spans="1:14" ht="24.95" customHeight="1" x14ac:dyDescent="0.2">
      <c r="A514" s="2" t="s">
        <v>703</v>
      </c>
      <c r="B514" s="3">
        <v>44112</v>
      </c>
      <c r="C514" s="2">
        <v>14036</v>
      </c>
      <c r="D514" s="2" t="s">
        <v>145</v>
      </c>
      <c r="E514" s="2" t="s">
        <v>119</v>
      </c>
      <c r="F514" s="2" t="s">
        <v>714</v>
      </c>
      <c r="G514" s="2" t="s">
        <v>68</v>
      </c>
      <c r="H514" s="13">
        <v>20353.12</v>
      </c>
      <c r="I514" s="4"/>
      <c r="J514" s="5">
        <f t="shared" si="28"/>
        <v>20353.12</v>
      </c>
      <c r="K514" s="5">
        <f t="shared" si="29"/>
        <v>0</v>
      </c>
      <c r="L514">
        <f t="shared" si="30"/>
        <v>10</v>
      </c>
      <c r="M514" t="str">
        <f>VLOOKUP(L514,mês!A:B,2,0)</f>
        <v>Outubro</v>
      </c>
      <c r="N514" t="str">
        <f t="shared" si="31"/>
        <v xml:space="preserve">RINF </v>
      </c>
    </row>
    <row r="515" spans="1:14" ht="24.95" customHeight="1" x14ac:dyDescent="0.2">
      <c r="A515" s="2" t="s">
        <v>703</v>
      </c>
      <c r="B515" s="3">
        <v>44113</v>
      </c>
      <c r="C515" s="2">
        <v>14041</v>
      </c>
      <c r="D515" s="2" t="s">
        <v>145</v>
      </c>
      <c r="E515" s="2" t="s">
        <v>715</v>
      </c>
      <c r="F515" s="2" t="s">
        <v>716</v>
      </c>
      <c r="G515" s="2" t="s">
        <v>68</v>
      </c>
      <c r="H515" s="2">
        <v>780</v>
      </c>
      <c r="I515" s="4"/>
      <c r="J515" s="5">
        <f t="shared" ref="J515:J578" si="32">IF(G515="Não",0,H515)</f>
        <v>780</v>
      </c>
      <c r="K515" s="5">
        <f t="shared" ref="K515:K578" si="33">IF(G515="Não",H515,0)</f>
        <v>0</v>
      </c>
      <c r="L515">
        <f t="shared" ref="L515:L578" si="34">MONTH(B515)</f>
        <v>10</v>
      </c>
      <c r="M515" t="str">
        <f>VLOOKUP(L515,mês!A:B,2,0)</f>
        <v>Outubro</v>
      </c>
      <c r="N515" t="str">
        <f t="shared" ref="N515:N578" si="35">LEFT(A515,SEARCH("-",A515)-1)</f>
        <v xml:space="preserve">RINF </v>
      </c>
    </row>
    <row r="516" spans="1:14" ht="24.95" customHeight="1" x14ac:dyDescent="0.2">
      <c r="A516" s="2" t="s">
        <v>703</v>
      </c>
      <c r="B516" s="3">
        <v>44117</v>
      </c>
      <c r="C516" s="2">
        <v>14049</v>
      </c>
      <c r="D516" s="2" t="s">
        <v>65</v>
      </c>
      <c r="E516" s="2" t="s">
        <v>717</v>
      </c>
      <c r="F516" s="2" t="s">
        <v>718</v>
      </c>
      <c r="G516" s="2" t="s">
        <v>68</v>
      </c>
      <c r="H516" s="13">
        <v>43290</v>
      </c>
      <c r="I516" s="4"/>
      <c r="J516" s="5">
        <f t="shared" si="32"/>
        <v>43290</v>
      </c>
      <c r="K516" s="5">
        <f t="shared" si="33"/>
        <v>0</v>
      </c>
      <c r="L516">
        <f t="shared" si="34"/>
        <v>10</v>
      </c>
      <c r="M516" t="str">
        <f>VLOOKUP(L516,mês!A:B,2,0)</f>
        <v>Outubro</v>
      </c>
      <c r="N516" t="str">
        <f t="shared" si="35"/>
        <v xml:space="preserve">RINF </v>
      </c>
    </row>
    <row r="517" spans="1:14" ht="24.95" customHeight="1" x14ac:dyDescent="0.2">
      <c r="A517" s="2" t="s">
        <v>703</v>
      </c>
      <c r="B517" s="3">
        <v>44117</v>
      </c>
      <c r="C517" s="2">
        <v>14059</v>
      </c>
      <c r="D517" s="2" t="s">
        <v>145</v>
      </c>
      <c r="E517" s="2" t="s">
        <v>717</v>
      </c>
      <c r="F517" s="2" t="s">
        <v>719</v>
      </c>
      <c r="G517" s="2" t="s">
        <v>68</v>
      </c>
      <c r="H517" s="13">
        <v>135875</v>
      </c>
      <c r="I517" s="4"/>
      <c r="J517" s="5">
        <f t="shared" si="32"/>
        <v>135875</v>
      </c>
      <c r="K517" s="5">
        <f t="shared" si="33"/>
        <v>0</v>
      </c>
      <c r="L517">
        <f t="shared" si="34"/>
        <v>10</v>
      </c>
      <c r="M517" t="str">
        <f>VLOOKUP(L517,mês!A:B,2,0)</f>
        <v>Outubro</v>
      </c>
      <c r="N517" t="str">
        <f t="shared" si="35"/>
        <v xml:space="preserve">RINF </v>
      </c>
    </row>
    <row r="518" spans="1:14" ht="24.95" customHeight="1" x14ac:dyDescent="0.2">
      <c r="A518" s="2" t="s">
        <v>703</v>
      </c>
      <c r="B518" s="3">
        <v>44166</v>
      </c>
      <c r="C518" s="2">
        <v>14191</v>
      </c>
      <c r="D518" s="2" t="s">
        <v>145</v>
      </c>
      <c r="E518" s="2" t="s">
        <v>720</v>
      </c>
      <c r="F518" s="2" t="s">
        <v>721</v>
      </c>
      <c r="G518" s="2" t="s">
        <v>68</v>
      </c>
      <c r="H518" s="2">
        <v>312.51</v>
      </c>
      <c r="I518" s="4"/>
      <c r="J518" s="5">
        <f t="shared" si="32"/>
        <v>312.51</v>
      </c>
      <c r="K518" s="5">
        <f t="shared" si="33"/>
        <v>0</v>
      </c>
      <c r="L518">
        <f t="shared" si="34"/>
        <v>12</v>
      </c>
      <c r="M518" t="str">
        <f>VLOOKUP(L518,mês!A:B,2,0)</f>
        <v>Dezembro</v>
      </c>
      <c r="N518" t="str">
        <f t="shared" si="35"/>
        <v xml:space="preserve">RINF </v>
      </c>
    </row>
    <row r="519" spans="1:14" ht="24.95" customHeight="1" x14ac:dyDescent="0.2">
      <c r="A519" s="2" t="s">
        <v>703</v>
      </c>
      <c r="B519" s="3">
        <v>44175</v>
      </c>
      <c r="C519" s="2">
        <v>14208</v>
      </c>
      <c r="D519" s="2" t="s">
        <v>65</v>
      </c>
      <c r="E519" s="2" t="s">
        <v>722</v>
      </c>
      <c r="F519" s="2" t="s">
        <v>723</v>
      </c>
      <c r="G519" s="2" t="s">
        <v>68</v>
      </c>
      <c r="H519" s="13">
        <v>2300</v>
      </c>
      <c r="I519" s="4"/>
      <c r="J519" s="5">
        <f t="shared" si="32"/>
        <v>2300</v>
      </c>
      <c r="K519" s="5">
        <f t="shared" si="33"/>
        <v>0</v>
      </c>
      <c r="L519">
        <f t="shared" si="34"/>
        <v>12</v>
      </c>
      <c r="M519" t="str">
        <f>VLOOKUP(L519,mês!A:B,2,0)</f>
        <v>Dezembro</v>
      </c>
      <c r="N519" t="str">
        <f t="shared" si="35"/>
        <v xml:space="preserve">RINF </v>
      </c>
    </row>
    <row r="520" spans="1:14" ht="24.95" customHeight="1" x14ac:dyDescent="0.2">
      <c r="A520" s="2" t="s">
        <v>703</v>
      </c>
      <c r="B520" s="3">
        <v>44175</v>
      </c>
      <c r="C520" s="2">
        <v>14211</v>
      </c>
      <c r="D520" s="2" t="s">
        <v>65</v>
      </c>
      <c r="E520" s="2" t="s">
        <v>119</v>
      </c>
      <c r="F520" s="2" t="s">
        <v>724</v>
      </c>
      <c r="G520" s="2" t="s">
        <v>68</v>
      </c>
      <c r="H520" s="13">
        <v>21407.84</v>
      </c>
      <c r="I520" s="4"/>
      <c r="J520" s="5">
        <f t="shared" si="32"/>
        <v>21407.84</v>
      </c>
      <c r="K520" s="5">
        <f t="shared" si="33"/>
        <v>0</v>
      </c>
      <c r="L520">
        <f t="shared" si="34"/>
        <v>12</v>
      </c>
      <c r="M520" t="str">
        <f>VLOOKUP(L520,mês!A:B,2,0)</f>
        <v>Dezembro</v>
      </c>
      <c r="N520" t="str">
        <f t="shared" si="35"/>
        <v xml:space="preserve">RINF </v>
      </c>
    </row>
    <row r="521" spans="1:14" ht="24.95" customHeight="1" x14ac:dyDescent="0.2">
      <c r="A521" s="2" t="s">
        <v>725</v>
      </c>
      <c r="B521" s="3">
        <v>43893</v>
      </c>
      <c r="C521" s="2">
        <v>13561</v>
      </c>
      <c r="D521" s="2" t="s">
        <v>89</v>
      </c>
      <c r="E521" s="2" t="s">
        <v>726</v>
      </c>
      <c r="F521" s="2" t="s">
        <v>727</v>
      </c>
      <c r="G521" s="2" t="s">
        <v>68</v>
      </c>
      <c r="H521" s="13">
        <v>17538</v>
      </c>
      <c r="I521" s="4"/>
      <c r="J521" s="5">
        <f t="shared" si="32"/>
        <v>17538</v>
      </c>
      <c r="K521" s="5">
        <f t="shared" si="33"/>
        <v>0</v>
      </c>
      <c r="L521">
        <f t="shared" si="34"/>
        <v>3</v>
      </c>
      <c r="M521" t="str">
        <f>VLOOKUP(L521,mês!A:B,2,0)</f>
        <v>Março</v>
      </c>
      <c r="N521" t="str">
        <f t="shared" si="35"/>
        <v xml:space="preserve">SEG </v>
      </c>
    </row>
    <row r="522" spans="1:14" ht="24.95" customHeight="1" x14ac:dyDescent="0.2">
      <c r="A522" s="2" t="s">
        <v>725</v>
      </c>
      <c r="B522" s="3">
        <v>44120</v>
      </c>
      <c r="C522" s="2">
        <v>14077</v>
      </c>
      <c r="D522" s="2" t="s">
        <v>89</v>
      </c>
      <c r="E522" s="2" t="s">
        <v>728</v>
      </c>
      <c r="F522" s="2" t="s">
        <v>729</v>
      </c>
      <c r="G522" s="2" t="s">
        <v>68</v>
      </c>
      <c r="H522" s="13">
        <v>33999.49</v>
      </c>
      <c r="I522" s="4"/>
      <c r="J522" s="5">
        <f t="shared" si="32"/>
        <v>33999.49</v>
      </c>
      <c r="K522" s="5">
        <f t="shared" si="33"/>
        <v>0</v>
      </c>
      <c r="L522">
        <f t="shared" si="34"/>
        <v>10</v>
      </c>
      <c r="M522" t="str">
        <f>VLOOKUP(L522,mês!A:B,2,0)</f>
        <v>Outubro</v>
      </c>
      <c r="N522" t="str">
        <f t="shared" si="35"/>
        <v xml:space="preserve">SEG </v>
      </c>
    </row>
    <row r="523" spans="1:14" ht="24.95" customHeight="1" x14ac:dyDescent="0.2">
      <c r="A523" s="2" t="s">
        <v>725</v>
      </c>
      <c r="B523" s="3">
        <v>44138</v>
      </c>
      <c r="C523" s="2">
        <v>14117</v>
      </c>
      <c r="D523" s="2" t="s">
        <v>89</v>
      </c>
      <c r="E523" s="2" t="s">
        <v>728</v>
      </c>
      <c r="F523" s="2" t="s">
        <v>730</v>
      </c>
      <c r="G523" s="2" t="s">
        <v>68</v>
      </c>
      <c r="H523" s="13">
        <v>31842.76</v>
      </c>
      <c r="I523" s="4"/>
      <c r="J523" s="5">
        <f t="shared" si="32"/>
        <v>31842.76</v>
      </c>
      <c r="K523" s="5">
        <f t="shared" si="33"/>
        <v>0</v>
      </c>
      <c r="L523">
        <f t="shared" si="34"/>
        <v>11</v>
      </c>
      <c r="M523" t="str">
        <f>VLOOKUP(L523,mês!A:B,2,0)</f>
        <v>Novembro</v>
      </c>
      <c r="N523" t="str">
        <f t="shared" si="35"/>
        <v xml:space="preserve">SEG </v>
      </c>
    </row>
    <row r="524" spans="1:14" ht="24.95" customHeight="1" x14ac:dyDescent="0.2">
      <c r="A524" s="2" t="s">
        <v>725</v>
      </c>
      <c r="B524" s="3">
        <v>44175</v>
      </c>
      <c r="C524" s="2">
        <v>14210</v>
      </c>
      <c r="D524" s="2" t="s">
        <v>65</v>
      </c>
      <c r="E524" s="2" t="s">
        <v>119</v>
      </c>
      <c r="F524" s="2" t="s">
        <v>731</v>
      </c>
      <c r="G524" s="2" t="s">
        <v>68</v>
      </c>
      <c r="H524" s="13">
        <v>11177.72</v>
      </c>
      <c r="I524" s="4"/>
      <c r="J524" s="5">
        <f t="shared" si="32"/>
        <v>11177.72</v>
      </c>
      <c r="K524" s="5">
        <f t="shared" si="33"/>
        <v>0</v>
      </c>
      <c r="L524">
        <f t="shared" si="34"/>
        <v>12</v>
      </c>
      <c r="M524" t="str">
        <f>VLOOKUP(L524,mês!A:B,2,0)</f>
        <v>Dezembro</v>
      </c>
      <c r="N524" t="str">
        <f t="shared" si="35"/>
        <v xml:space="preserve">SEG </v>
      </c>
    </row>
    <row r="525" spans="1:14" ht="24.95" customHeight="1" x14ac:dyDescent="0.2">
      <c r="A525" s="2" t="s">
        <v>732</v>
      </c>
      <c r="B525" s="3">
        <v>43852</v>
      </c>
      <c r="C525" s="2">
        <v>13311</v>
      </c>
      <c r="D525" s="2" t="s">
        <v>123</v>
      </c>
      <c r="E525" s="2" t="s">
        <v>124</v>
      </c>
      <c r="F525" s="2" t="s">
        <v>733</v>
      </c>
      <c r="G525" s="2" t="s">
        <v>68</v>
      </c>
      <c r="H525" s="2">
        <v>227.2</v>
      </c>
      <c r="I525" s="4"/>
      <c r="J525" s="5">
        <f t="shared" si="32"/>
        <v>227.2</v>
      </c>
      <c r="K525" s="5">
        <f t="shared" si="33"/>
        <v>0</v>
      </c>
      <c r="L525">
        <f t="shared" si="34"/>
        <v>1</v>
      </c>
      <c r="M525" t="str">
        <f>VLOOKUP(L525,mês!A:B,2,0)</f>
        <v>Janeiro</v>
      </c>
      <c r="N525" t="str">
        <f t="shared" si="35"/>
        <v xml:space="preserve">RD </v>
      </c>
    </row>
    <row r="526" spans="1:14" ht="24.95" customHeight="1" x14ac:dyDescent="0.2">
      <c r="A526" s="2" t="s">
        <v>732</v>
      </c>
      <c r="B526" s="3">
        <v>43860</v>
      </c>
      <c r="C526" s="2">
        <v>13381</v>
      </c>
      <c r="D526" s="2" t="s">
        <v>123</v>
      </c>
      <c r="E526" s="2" t="s">
        <v>124</v>
      </c>
      <c r="F526" s="2" t="s">
        <v>734</v>
      </c>
      <c r="G526" s="2" t="s">
        <v>68</v>
      </c>
      <c r="H526" s="2">
        <v>237.1</v>
      </c>
      <c r="I526" s="4"/>
      <c r="J526" s="5">
        <f t="shared" si="32"/>
        <v>237.1</v>
      </c>
      <c r="K526" s="5">
        <f t="shared" si="33"/>
        <v>0</v>
      </c>
      <c r="L526">
        <f t="shared" si="34"/>
        <v>1</v>
      </c>
      <c r="M526" t="str">
        <f>VLOOKUP(L526,mês!A:B,2,0)</f>
        <v>Janeiro</v>
      </c>
      <c r="N526" t="str">
        <f t="shared" si="35"/>
        <v xml:space="preserve">RD </v>
      </c>
    </row>
    <row r="527" spans="1:14" ht="24.95" customHeight="1" x14ac:dyDescent="0.2">
      <c r="A527" s="2" t="s">
        <v>732</v>
      </c>
      <c r="B527" s="3">
        <v>43881</v>
      </c>
      <c r="C527" s="2">
        <v>13517</v>
      </c>
      <c r="D527" s="2" t="s">
        <v>123</v>
      </c>
      <c r="E527" s="2" t="s">
        <v>124</v>
      </c>
      <c r="F527" s="2" t="s">
        <v>735</v>
      </c>
      <c r="G527" s="2" t="s">
        <v>68</v>
      </c>
      <c r="H527" s="2">
        <v>642.27</v>
      </c>
      <c r="I527" s="4"/>
      <c r="J527" s="5">
        <f t="shared" si="32"/>
        <v>642.27</v>
      </c>
      <c r="K527" s="5">
        <f t="shared" si="33"/>
        <v>0</v>
      </c>
      <c r="L527">
        <f t="shared" si="34"/>
        <v>2</v>
      </c>
      <c r="M527" t="str">
        <f>VLOOKUP(L527,mês!A:B,2,0)</f>
        <v>Fevereiro</v>
      </c>
      <c r="N527" t="str">
        <f t="shared" si="35"/>
        <v xml:space="preserve">RD </v>
      </c>
    </row>
    <row r="528" spans="1:14" ht="24.95" customHeight="1" x14ac:dyDescent="0.2">
      <c r="A528" s="2" t="s">
        <v>732</v>
      </c>
      <c r="B528" s="3">
        <v>43903</v>
      </c>
      <c r="C528" s="2">
        <v>13645</v>
      </c>
      <c r="D528" s="2" t="s">
        <v>123</v>
      </c>
      <c r="E528" s="2" t="s">
        <v>124</v>
      </c>
      <c r="F528" s="2" t="s">
        <v>736</v>
      </c>
      <c r="G528" s="2" t="s">
        <v>68</v>
      </c>
      <c r="H528" s="2">
        <v>983.56</v>
      </c>
      <c r="I528" s="4"/>
      <c r="J528" s="5">
        <f t="shared" si="32"/>
        <v>983.56</v>
      </c>
      <c r="K528" s="5">
        <f t="shared" si="33"/>
        <v>0</v>
      </c>
      <c r="L528">
        <f t="shared" si="34"/>
        <v>3</v>
      </c>
      <c r="M528" t="str">
        <f>VLOOKUP(L528,mês!A:B,2,0)</f>
        <v>Março</v>
      </c>
      <c r="N528" t="str">
        <f t="shared" si="35"/>
        <v xml:space="preserve">RD </v>
      </c>
    </row>
    <row r="529" spans="1:14" ht="24.95" customHeight="1" x14ac:dyDescent="0.2">
      <c r="A529" s="2" t="s">
        <v>732</v>
      </c>
      <c r="B529" s="3">
        <v>43908</v>
      </c>
      <c r="C529" s="2">
        <v>13664</v>
      </c>
      <c r="D529" s="2" t="s">
        <v>123</v>
      </c>
      <c r="E529" s="2" t="s">
        <v>124</v>
      </c>
      <c r="F529" s="2" t="s">
        <v>737</v>
      </c>
      <c r="G529" s="2" t="s">
        <v>68</v>
      </c>
      <c r="H529" s="2">
        <v>877.96</v>
      </c>
      <c r="I529" s="4"/>
      <c r="J529" s="5">
        <f t="shared" si="32"/>
        <v>877.96</v>
      </c>
      <c r="K529" s="5">
        <f t="shared" si="33"/>
        <v>0</v>
      </c>
      <c r="L529">
        <f t="shared" si="34"/>
        <v>3</v>
      </c>
      <c r="M529" t="str">
        <f>VLOOKUP(L529,mês!A:B,2,0)</f>
        <v>Março</v>
      </c>
      <c r="N529" t="str">
        <f t="shared" si="35"/>
        <v xml:space="preserve">RD </v>
      </c>
    </row>
    <row r="530" spans="1:14" ht="24.95" customHeight="1" x14ac:dyDescent="0.2">
      <c r="A530" s="2" t="s">
        <v>732</v>
      </c>
      <c r="B530" s="3">
        <v>44144</v>
      </c>
      <c r="C530" s="2">
        <v>14152</v>
      </c>
      <c r="D530" s="2" t="s">
        <v>123</v>
      </c>
      <c r="E530" s="2" t="s">
        <v>124</v>
      </c>
      <c r="F530" s="2" t="s">
        <v>738</v>
      </c>
      <c r="G530" s="2" t="s">
        <v>68</v>
      </c>
      <c r="H530" s="2">
        <v>122.7</v>
      </c>
      <c r="I530" s="4"/>
      <c r="J530" s="5">
        <f t="shared" si="32"/>
        <v>122.7</v>
      </c>
      <c r="K530" s="5">
        <f t="shared" si="33"/>
        <v>0</v>
      </c>
      <c r="L530">
        <f t="shared" si="34"/>
        <v>11</v>
      </c>
      <c r="M530" t="str">
        <f>VLOOKUP(L530,mês!A:B,2,0)</f>
        <v>Novembro</v>
      </c>
      <c r="N530" t="str">
        <f t="shared" si="35"/>
        <v xml:space="preserve">RD </v>
      </c>
    </row>
    <row r="531" spans="1:14" ht="24.95" customHeight="1" x14ac:dyDescent="0.2">
      <c r="A531" s="2" t="s">
        <v>739</v>
      </c>
      <c r="B531" s="3">
        <v>44117</v>
      </c>
      <c r="C531" s="2">
        <v>14057</v>
      </c>
      <c r="D531" s="2" t="s">
        <v>154</v>
      </c>
      <c r="E531" s="2" t="s">
        <v>163</v>
      </c>
      <c r="F531" s="2" t="s">
        <v>740</v>
      </c>
      <c r="G531" s="2" t="s">
        <v>68</v>
      </c>
      <c r="H531" s="13">
        <v>10120</v>
      </c>
      <c r="I531" s="4"/>
      <c r="J531" s="5">
        <f t="shared" si="32"/>
        <v>10120</v>
      </c>
      <c r="K531" s="5">
        <f t="shared" si="33"/>
        <v>0</v>
      </c>
      <c r="L531">
        <f t="shared" si="34"/>
        <v>10</v>
      </c>
      <c r="M531" t="str">
        <f>VLOOKUP(L531,mês!A:B,2,0)</f>
        <v>Outubro</v>
      </c>
      <c r="N531" t="str">
        <f t="shared" si="35"/>
        <v xml:space="preserve">RINF </v>
      </c>
    </row>
    <row r="532" spans="1:14" ht="24.95" customHeight="1" x14ac:dyDescent="0.2">
      <c r="A532" s="2" t="s">
        <v>739</v>
      </c>
      <c r="B532" s="3">
        <v>44188</v>
      </c>
      <c r="C532" s="2">
        <v>14239</v>
      </c>
      <c r="D532" s="2" t="s">
        <v>154</v>
      </c>
      <c r="E532" s="2" t="s">
        <v>190</v>
      </c>
      <c r="F532" s="2" t="s">
        <v>191</v>
      </c>
      <c r="G532" s="2" t="s">
        <v>68</v>
      </c>
      <c r="H532" s="13">
        <v>2287.91</v>
      </c>
      <c r="I532" s="4"/>
      <c r="J532" s="5">
        <f t="shared" si="32"/>
        <v>2287.91</v>
      </c>
      <c r="K532" s="5">
        <f t="shared" si="33"/>
        <v>0</v>
      </c>
      <c r="L532">
        <f t="shared" si="34"/>
        <v>12</v>
      </c>
      <c r="M532" t="str">
        <f>VLOOKUP(L532,mês!A:B,2,0)</f>
        <v>Dezembro</v>
      </c>
      <c r="N532" t="str">
        <f t="shared" si="35"/>
        <v xml:space="preserve">RINF </v>
      </c>
    </row>
    <row r="533" spans="1:14" ht="24.95" customHeight="1" x14ac:dyDescent="0.2">
      <c r="A533" s="2" t="s">
        <v>741</v>
      </c>
      <c r="B533" s="3">
        <v>44117</v>
      </c>
      <c r="C533" s="2">
        <v>14054</v>
      </c>
      <c r="D533" s="2" t="s">
        <v>203</v>
      </c>
      <c r="E533" s="2" t="s">
        <v>163</v>
      </c>
      <c r="F533" s="2" t="s">
        <v>740</v>
      </c>
      <c r="G533" s="2" t="s">
        <v>68</v>
      </c>
      <c r="H533" s="13">
        <v>11150</v>
      </c>
      <c r="I533" s="4"/>
      <c r="J533" s="5">
        <f t="shared" si="32"/>
        <v>11150</v>
      </c>
      <c r="K533" s="5">
        <f t="shared" si="33"/>
        <v>0</v>
      </c>
      <c r="L533">
        <f t="shared" si="34"/>
        <v>10</v>
      </c>
      <c r="M533" t="str">
        <f>VLOOKUP(L533,mês!A:B,2,0)</f>
        <v>Outubro</v>
      </c>
      <c r="N533" t="str">
        <f t="shared" si="35"/>
        <v xml:space="preserve">RINF </v>
      </c>
    </row>
    <row r="534" spans="1:14" ht="24.95" customHeight="1" x14ac:dyDescent="0.2">
      <c r="A534" s="2" t="s">
        <v>742</v>
      </c>
      <c r="B534" s="3">
        <v>44117</v>
      </c>
      <c r="C534" s="2">
        <v>14053</v>
      </c>
      <c r="D534" s="2" t="s">
        <v>85</v>
      </c>
      <c r="E534" s="2" t="s">
        <v>717</v>
      </c>
      <c r="F534" s="2" t="s">
        <v>718</v>
      </c>
      <c r="G534" s="2" t="s">
        <v>68</v>
      </c>
      <c r="H534" s="13">
        <v>6090</v>
      </c>
      <c r="I534" s="4"/>
      <c r="J534" s="5">
        <f t="shared" si="32"/>
        <v>6090</v>
      </c>
      <c r="K534" s="5">
        <f t="shared" si="33"/>
        <v>0</v>
      </c>
      <c r="L534">
        <f t="shared" si="34"/>
        <v>10</v>
      </c>
      <c r="M534" t="str">
        <f>VLOOKUP(L534,mês!A:B,2,0)</f>
        <v>Outubro</v>
      </c>
      <c r="N534" t="str">
        <f t="shared" si="35"/>
        <v xml:space="preserve">RINF </v>
      </c>
    </row>
    <row r="535" spans="1:14" ht="24.95" customHeight="1" x14ac:dyDescent="0.2">
      <c r="A535" s="2" t="s">
        <v>742</v>
      </c>
      <c r="B535" s="3">
        <v>44188</v>
      </c>
      <c r="C535" s="2">
        <v>14237</v>
      </c>
      <c r="D535" s="2" t="s">
        <v>85</v>
      </c>
      <c r="E535" s="2" t="s">
        <v>190</v>
      </c>
      <c r="F535" s="2" t="s">
        <v>191</v>
      </c>
      <c r="G535" s="2" t="s">
        <v>68</v>
      </c>
      <c r="H535" s="13">
        <v>4699.49</v>
      </c>
      <c r="I535" s="4"/>
      <c r="J535" s="5">
        <f t="shared" si="32"/>
        <v>4699.49</v>
      </c>
      <c r="K535" s="5">
        <f t="shared" si="33"/>
        <v>0</v>
      </c>
      <c r="L535">
        <f t="shared" si="34"/>
        <v>12</v>
      </c>
      <c r="M535" t="str">
        <f>VLOOKUP(L535,mês!A:B,2,0)</f>
        <v>Dezembro</v>
      </c>
      <c r="N535" t="str">
        <f t="shared" si="35"/>
        <v xml:space="preserve">RINF </v>
      </c>
    </row>
    <row r="536" spans="1:14" ht="24.95" customHeight="1" x14ac:dyDescent="0.2">
      <c r="A536" s="2" t="s">
        <v>743</v>
      </c>
      <c r="B536" s="3">
        <v>43866</v>
      </c>
      <c r="C536" s="2">
        <v>13403</v>
      </c>
      <c r="D536" s="2" t="s">
        <v>207</v>
      </c>
      <c r="E536" s="2" t="s">
        <v>744</v>
      </c>
      <c r="F536" s="2" t="s">
        <v>745</v>
      </c>
      <c r="G536" s="2" t="s">
        <v>68</v>
      </c>
      <c r="H536" s="2">
        <v>630.87</v>
      </c>
      <c r="I536" s="4"/>
      <c r="J536" s="5">
        <f t="shared" si="32"/>
        <v>630.87</v>
      </c>
      <c r="K536" s="5">
        <f t="shared" si="33"/>
        <v>0</v>
      </c>
      <c r="L536">
        <f t="shared" si="34"/>
        <v>2</v>
      </c>
      <c r="M536" t="str">
        <f>VLOOKUP(L536,mês!A:B,2,0)</f>
        <v>Fevereiro</v>
      </c>
      <c r="N536" t="str">
        <f t="shared" si="35"/>
        <v xml:space="preserve">RINF </v>
      </c>
    </row>
    <row r="537" spans="1:14" ht="24.95" customHeight="1" x14ac:dyDescent="0.2">
      <c r="A537" s="2" t="s">
        <v>743</v>
      </c>
      <c r="B537" s="3">
        <v>44117</v>
      </c>
      <c r="C537" s="2">
        <v>14056</v>
      </c>
      <c r="D537" s="2" t="s">
        <v>207</v>
      </c>
      <c r="E537" s="2" t="s">
        <v>717</v>
      </c>
      <c r="F537" s="2" t="s">
        <v>740</v>
      </c>
      <c r="G537" s="2" t="s">
        <v>68</v>
      </c>
      <c r="H537" s="13">
        <v>10120</v>
      </c>
      <c r="I537" s="4"/>
      <c r="J537" s="5">
        <f t="shared" si="32"/>
        <v>10120</v>
      </c>
      <c r="K537" s="5">
        <f t="shared" si="33"/>
        <v>0</v>
      </c>
      <c r="L537">
        <f t="shared" si="34"/>
        <v>10</v>
      </c>
      <c r="M537" t="str">
        <f>VLOOKUP(L537,mês!A:B,2,0)</f>
        <v>Outubro</v>
      </c>
      <c r="N537" t="str">
        <f t="shared" si="35"/>
        <v xml:space="preserve">RINF </v>
      </c>
    </row>
    <row r="538" spans="1:14" ht="24.95" customHeight="1" x14ac:dyDescent="0.2">
      <c r="A538" s="2" t="s">
        <v>743</v>
      </c>
      <c r="B538" s="3">
        <v>44188</v>
      </c>
      <c r="C538" s="2">
        <v>14240</v>
      </c>
      <c r="D538" s="2" t="s">
        <v>207</v>
      </c>
      <c r="E538" s="2" t="s">
        <v>190</v>
      </c>
      <c r="F538" s="2" t="s">
        <v>191</v>
      </c>
      <c r="G538" s="2" t="s">
        <v>68</v>
      </c>
      <c r="H538" s="13">
        <v>4354.42</v>
      </c>
      <c r="I538" s="4"/>
      <c r="J538" s="5">
        <f t="shared" si="32"/>
        <v>4354.42</v>
      </c>
      <c r="K538" s="5">
        <f t="shared" si="33"/>
        <v>0</v>
      </c>
      <c r="L538">
        <f t="shared" si="34"/>
        <v>12</v>
      </c>
      <c r="M538" t="str">
        <f>VLOOKUP(L538,mês!A:B,2,0)</f>
        <v>Dezembro</v>
      </c>
      <c r="N538" t="str">
        <f t="shared" si="35"/>
        <v xml:space="preserve">RINF </v>
      </c>
    </row>
    <row r="539" spans="1:14" ht="24.95" customHeight="1" x14ac:dyDescent="0.2">
      <c r="A539" s="2" t="s">
        <v>746</v>
      </c>
      <c r="B539" s="3">
        <v>43866</v>
      </c>
      <c r="C539" s="2">
        <v>13402</v>
      </c>
      <c r="D539" s="2" t="s">
        <v>432</v>
      </c>
      <c r="E539" s="2" t="s">
        <v>744</v>
      </c>
      <c r="F539" s="2" t="s">
        <v>747</v>
      </c>
      <c r="G539" s="2" t="s">
        <v>68</v>
      </c>
      <c r="H539" s="2">
        <v>322.69</v>
      </c>
      <c r="I539" s="4"/>
      <c r="J539" s="5">
        <f t="shared" si="32"/>
        <v>322.69</v>
      </c>
      <c r="K539" s="5">
        <f t="shared" si="33"/>
        <v>0</v>
      </c>
      <c r="L539">
        <f t="shared" si="34"/>
        <v>2</v>
      </c>
      <c r="M539" t="str">
        <f>VLOOKUP(L539,mês!A:B,2,0)</f>
        <v>Fevereiro</v>
      </c>
      <c r="N539" t="str">
        <f t="shared" si="35"/>
        <v xml:space="preserve">RINF </v>
      </c>
    </row>
    <row r="540" spans="1:14" ht="24.95" customHeight="1" x14ac:dyDescent="0.2">
      <c r="A540" s="2" t="s">
        <v>746</v>
      </c>
      <c r="B540" s="3">
        <v>44117</v>
      </c>
      <c r="C540" s="2">
        <v>14051</v>
      </c>
      <c r="D540" s="2" t="s">
        <v>432</v>
      </c>
      <c r="E540" s="2" t="s">
        <v>717</v>
      </c>
      <c r="F540" s="2" t="s">
        <v>718</v>
      </c>
      <c r="G540" s="2" t="s">
        <v>68</v>
      </c>
      <c r="H540" s="13">
        <v>4990</v>
      </c>
      <c r="I540" s="4"/>
      <c r="J540" s="5">
        <f t="shared" si="32"/>
        <v>4990</v>
      </c>
      <c r="K540" s="5">
        <f t="shared" si="33"/>
        <v>0</v>
      </c>
      <c r="L540">
        <f t="shared" si="34"/>
        <v>10</v>
      </c>
      <c r="M540" t="str">
        <f>VLOOKUP(L540,mês!A:B,2,0)</f>
        <v>Outubro</v>
      </c>
      <c r="N540" t="str">
        <f t="shared" si="35"/>
        <v xml:space="preserve">RINF </v>
      </c>
    </row>
    <row r="541" spans="1:14" ht="24.95" customHeight="1" x14ac:dyDescent="0.2">
      <c r="A541" s="2" t="s">
        <v>746</v>
      </c>
      <c r="B541" s="3">
        <v>44158</v>
      </c>
      <c r="C541" s="2">
        <v>14170</v>
      </c>
      <c r="D541" s="2" t="s">
        <v>432</v>
      </c>
      <c r="E541" s="2" t="s">
        <v>720</v>
      </c>
      <c r="F541" s="2" t="s">
        <v>748</v>
      </c>
      <c r="G541" s="2" t="s">
        <v>68</v>
      </c>
      <c r="H541" s="2">
        <v>293.88</v>
      </c>
      <c r="I541" s="4"/>
      <c r="J541" s="5">
        <f t="shared" si="32"/>
        <v>293.88</v>
      </c>
      <c r="K541" s="5">
        <f t="shared" si="33"/>
        <v>0</v>
      </c>
      <c r="L541">
        <f t="shared" si="34"/>
        <v>11</v>
      </c>
      <c r="M541" t="str">
        <f>VLOOKUP(L541,mês!A:B,2,0)</f>
        <v>Novembro</v>
      </c>
      <c r="N541" t="str">
        <f t="shared" si="35"/>
        <v xml:space="preserve">RINF </v>
      </c>
    </row>
    <row r="542" spans="1:14" ht="24.95" customHeight="1" x14ac:dyDescent="0.2">
      <c r="A542" s="2" t="s">
        <v>746</v>
      </c>
      <c r="B542" s="3">
        <v>44158</v>
      </c>
      <c r="C542" s="2">
        <v>14171</v>
      </c>
      <c r="D542" s="2" t="s">
        <v>432</v>
      </c>
      <c r="E542" s="2" t="s">
        <v>720</v>
      </c>
      <c r="F542" s="2" t="s">
        <v>749</v>
      </c>
      <c r="G542" s="2" t="s">
        <v>68</v>
      </c>
      <c r="H542" s="2">
        <v>312.51</v>
      </c>
      <c r="I542" s="4"/>
      <c r="J542" s="5">
        <f t="shared" si="32"/>
        <v>312.51</v>
      </c>
      <c r="K542" s="5">
        <f t="shared" si="33"/>
        <v>0</v>
      </c>
      <c r="L542">
        <f t="shared" si="34"/>
        <v>11</v>
      </c>
      <c r="M542" t="str">
        <f>VLOOKUP(L542,mês!A:B,2,0)</f>
        <v>Novembro</v>
      </c>
      <c r="N542" t="str">
        <f t="shared" si="35"/>
        <v xml:space="preserve">RINF </v>
      </c>
    </row>
    <row r="543" spans="1:14" ht="24.95" customHeight="1" x14ac:dyDescent="0.2">
      <c r="A543" s="2" t="s">
        <v>746</v>
      </c>
      <c r="B543" s="3">
        <v>44160</v>
      </c>
      <c r="C543" s="2">
        <v>14176</v>
      </c>
      <c r="D543" s="2" t="s">
        <v>432</v>
      </c>
      <c r="E543" s="2" t="s">
        <v>750</v>
      </c>
      <c r="F543" s="2" t="s">
        <v>751</v>
      </c>
      <c r="G543" s="2" t="s">
        <v>68</v>
      </c>
      <c r="H543" s="13">
        <v>3240</v>
      </c>
      <c r="I543" s="4"/>
      <c r="J543" s="5">
        <f t="shared" si="32"/>
        <v>3240</v>
      </c>
      <c r="K543" s="5">
        <f t="shared" si="33"/>
        <v>0</v>
      </c>
      <c r="L543">
        <f t="shared" si="34"/>
        <v>11</v>
      </c>
      <c r="M543" t="str">
        <f>VLOOKUP(L543,mês!A:B,2,0)</f>
        <v>Novembro</v>
      </c>
      <c r="N543" t="str">
        <f t="shared" si="35"/>
        <v xml:space="preserve">RINF </v>
      </c>
    </row>
    <row r="544" spans="1:14" ht="24.95" customHeight="1" x14ac:dyDescent="0.2">
      <c r="A544" s="2" t="s">
        <v>746</v>
      </c>
      <c r="B544" s="3">
        <v>44173</v>
      </c>
      <c r="C544" s="2">
        <v>14201</v>
      </c>
      <c r="D544" s="2" t="s">
        <v>432</v>
      </c>
      <c r="E544" s="2" t="s">
        <v>720</v>
      </c>
      <c r="F544" s="2" t="s">
        <v>752</v>
      </c>
      <c r="G544" s="2" t="s">
        <v>68</v>
      </c>
      <c r="H544" s="2">
        <v>293.88</v>
      </c>
      <c r="I544" s="4"/>
      <c r="J544" s="5">
        <f t="shared" si="32"/>
        <v>293.88</v>
      </c>
      <c r="K544" s="5">
        <f t="shared" si="33"/>
        <v>0</v>
      </c>
      <c r="L544">
        <f t="shared" si="34"/>
        <v>12</v>
      </c>
      <c r="M544" t="str">
        <f>VLOOKUP(L544,mês!A:B,2,0)</f>
        <v>Dezembro</v>
      </c>
      <c r="N544" t="str">
        <f t="shared" si="35"/>
        <v xml:space="preserve">RINF </v>
      </c>
    </row>
    <row r="545" spans="1:14" ht="24.95" customHeight="1" x14ac:dyDescent="0.2">
      <c r="A545" s="2" t="s">
        <v>753</v>
      </c>
      <c r="B545" s="3">
        <v>43874</v>
      </c>
      <c r="C545" s="2">
        <v>13462</v>
      </c>
      <c r="D545" s="2" t="s">
        <v>270</v>
      </c>
      <c r="E545" s="2" t="s">
        <v>182</v>
      </c>
      <c r="F545" s="2" t="s">
        <v>183</v>
      </c>
      <c r="G545" s="2" t="s">
        <v>68</v>
      </c>
      <c r="H545" s="2">
        <v>151.57</v>
      </c>
      <c r="I545" s="4"/>
      <c r="J545" s="5">
        <f t="shared" si="32"/>
        <v>151.57</v>
      </c>
      <c r="K545" s="5">
        <f t="shared" si="33"/>
        <v>0</v>
      </c>
      <c r="L545">
        <f t="shared" si="34"/>
        <v>2</v>
      </c>
      <c r="M545" t="str">
        <f>VLOOKUP(L545,mês!A:B,2,0)</f>
        <v>Fevereiro</v>
      </c>
      <c r="N545" t="str">
        <f t="shared" si="35"/>
        <v xml:space="preserve">RORÇ </v>
      </c>
    </row>
    <row r="546" spans="1:14" ht="24.95" customHeight="1" x14ac:dyDescent="0.2">
      <c r="A546" s="2" t="s">
        <v>753</v>
      </c>
      <c r="B546" s="3">
        <v>43874</v>
      </c>
      <c r="C546" s="2">
        <v>13464</v>
      </c>
      <c r="D546" s="2" t="s">
        <v>270</v>
      </c>
      <c r="E546" s="2" t="s">
        <v>182</v>
      </c>
      <c r="F546" s="2" t="s">
        <v>183</v>
      </c>
      <c r="G546" s="2" t="s">
        <v>68</v>
      </c>
      <c r="H546" s="2">
        <v>16.62</v>
      </c>
      <c r="I546" s="4"/>
      <c r="J546" s="5">
        <f t="shared" si="32"/>
        <v>16.62</v>
      </c>
      <c r="K546" s="5">
        <f t="shared" si="33"/>
        <v>0</v>
      </c>
      <c r="L546">
        <f t="shared" si="34"/>
        <v>2</v>
      </c>
      <c r="M546" t="str">
        <f>VLOOKUP(L546,mês!A:B,2,0)</f>
        <v>Fevereiro</v>
      </c>
      <c r="N546" t="str">
        <f t="shared" si="35"/>
        <v xml:space="preserve">RORÇ </v>
      </c>
    </row>
    <row r="547" spans="1:14" ht="24.95" customHeight="1" x14ac:dyDescent="0.2">
      <c r="A547" s="2" t="s">
        <v>753</v>
      </c>
      <c r="B547" s="3">
        <v>43874</v>
      </c>
      <c r="C547" s="2">
        <v>13484</v>
      </c>
      <c r="D547" s="2" t="s">
        <v>203</v>
      </c>
      <c r="E547" s="2" t="s">
        <v>182</v>
      </c>
      <c r="F547" s="2" t="s">
        <v>183</v>
      </c>
      <c r="G547" s="2" t="s">
        <v>68</v>
      </c>
      <c r="H547" s="2">
        <v>279.17</v>
      </c>
      <c r="I547" s="4"/>
      <c r="J547" s="5">
        <f t="shared" si="32"/>
        <v>279.17</v>
      </c>
      <c r="K547" s="5">
        <f t="shared" si="33"/>
        <v>0</v>
      </c>
      <c r="L547">
        <f t="shared" si="34"/>
        <v>2</v>
      </c>
      <c r="M547" t="str">
        <f>VLOOKUP(L547,mês!A:B,2,0)</f>
        <v>Fevereiro</v>
      </c>
      <c r="N547" t="str">
        <f t="shared" si="35"/>
        <v xml:space="preserve">RORÇ </v>
      </c>
    </row>
    <row r="548" spans="1:14" ht="24.95" customHeight="1" x14ac:dyDescent="0.2">
      <c r="A548" s="2" t="s">
        <v>753</v>
      </c>
      <c r="B548" s="3">
        <v>43874</v>
      </c>
      <c r="C548" s="2">
        <v>13485</v>
      </c>
      <c r="D548" s="2" t="s">
        <v>270</v>
      </c>
      <c r="E548" s="2" t="s">
        <v>182</v>
      </c>
      <c r="F548" s="2" t="s">
        <v>183</v>
      </c>
      <c r="G548" s="2" t="s">
        <v>68</v>
      </c>
      <c r="H548" s="2">
        <v>112.27</v>
      </c>
      <c r="I548" s="4"/>
      <c r="J548" s="5">
        <f t="shared" si="32"/>
        <v>112.27</v>
      </c>
      <c r="K548" s="5">
        <f t="shared" si="33"/>
        <v>0</v>
      </c>
      <c r="L548">
        <f t="shared" si="34"/>
        <v>2</v>
      </c>
      <c r="M548" t="str">
        <f>VLOOKUP(L548,mês!A:B,2,0)</f>
        <v>Fevereiro</v>
      </c>
      <c r="N548" t="str">
        <f t="shared" si="35"/>
        <v xml:space="preserve">RORÇ </v>
      </c>
    </row>
    <row r="549" spans="1:14" ht="24.95" customHeight="1" x14ac:dyDescent="0.2">
      <c r="A549" s="2" t="s">
        <v>753</v>
      </c>
      <c r="B549" s="3">
        <v>43881</v>
      </c>
      <c r="C549" s="2">
        <v>13518</v>
      </c>
      <c r="D549" s="2" t="s">
        <v>270</v>
      </c>
      <c r="E549" s="2" t="s">
        <v>754</v>
      </c>
      <c r="F549" s="2" t="s">
        <v>755</v>
      </c>
      <c r="G549" s="2" t="s">
        <v>68</v>
      </c>
      <c r="H549" s="13">
        <v>5630.4</v>
      </c>
      <c r="I549" s="4"/>
      <c r="J549" s="5">
        <f t="shared" si="32"/>
        <v>5630.4</v>
      </c>
      <c r="K549" s="5">
        <f t="shared" si="33"/>
        <v>0</v>
      </c>
      <c r="L549">
        <f t="shared" si="34"/>
        <v>2</v>
      </c>
      <c r="M549" t="str">
        <f>VLOOKUP(L549,mês!A:B,2,0)</f>
        <v>Fevereiro</v>
      </c>
      <c r="N549" t="str">
        <f t="shared" si="35"/>
        <v xml:space="preserve">RORÇ </v>
      </c>
    </row>
    <row r="550" spans="1:14" ht="24.95" customHeight="1" x14ac:dyDescent="0.2">
      <c r="A550" s="2" t="s">
        <v>753</v>
      </c>
      <c r="B550" s="3">
        <v>43899</v>
      </c>
      <c r="C550" s="2">
        <v>13605</v>
      </c>
      <c r="D550" s="2" t="s">
        <v>270</v>
      </c>
      <c r="E550" s="2" t="s">
        <v>182</v>
      </c>
      <c r="F550" s="2" t="s">
        <v>187</v>
      </c>
      <c r="G550" s="2" t="s">
        <v>68</v>
      </c>
      <c r="H550" s="2">
        <v>140.37</v>
      </c>
      <c r="I550" s="4"/>
      <c r="J550" s="5">
        <f t="shared" si="32"/>
        <v>140.37</v>
      </c>
      <c r="K550" s="5">
        <f t="shared" si="33"/>
        <v>0</v>
      </c>
      <c r="L550">
        <f t="shared" si="34"/>
        <v>3</v>
      </c>
      <c r="M550" t="str">
        <f>VLOOKUP(L550,mês!A:B,2,0)</f>
        <v>Março</v>
      </c>
      <c r="N550" t="str">
        <f t="shared" si="35"/>
        <v xml:space="preserve">RORÇ </v>
      </c>
    </row>
    <row r="551" spans="1:14" ht="24.95" customHeight="1" x14ac:dyDescent="0.2">
      <c r="A551" s="2" t="s">
        <v>753</v>
      </c>
      <c r="B551" s="3">
        <v>43907</v>
      </c>
      <c r="C551" s="2">
        <v>13652</v>
      </c>
      <c r="D551" s="2" t="s">
        <v>270</v>
      </c>
      <c r="E551" s="2" t="s">
        <v>756</v>
      </c>
      <c r="F551" s="2" t="s">
        <v>757</v>
      </c>
      <c r="G551" s="2" t="s">
        <v>68</v>
      </c>
      <c r="H551" s="2">
        <v>53.14</v>
      </c>
      <c r="I551" s="4"/>
      <c r="J551" s="5">
        <f t="shared" si="32"/>
        <v>53.14</v>
      </c>
      <c r="K551" s="5">
        <f t="shared" si="33"/>
        <v>0</v>
      </c>
      <c r="L551">
        <f t="shared" si="34"/>
        <v>3</v>
      </c>
      <c r="M551" t="str">
        <f>VLOOKUP(L551,mês!A:B,2,0)</f>
        <v>Março</v>
      </c>
      <c r="N551" t="str">
        <f t="shared" si="35"/>
        <v xml:space="preserve">RORÇ </v>
      </c>
    </row>
    <row r="552" spans="1:14" ht="24.95" customHeight="1" x14ac:dyDescent="0.2">
      <c r="A552" s="2" t="s">
        <v>753</v>
      </c>
      <c r="B552" s="3">
        <v>44110</v>
      </c>
      <c r="C552" s="2">
        <v>14025</v>
      </c>
      <c r="D552" s="2" t="s">
        <v>270</v>
      </c>
      <c r="E552" s="2" t="s">
        <v>179</v>
      </c>
      <c r="F552" s="2" t="s">
        <v>758</v>
      </c>
      <c r="G552" s="2" t="s">
        <v>68</v>
      </c>
      <c r="H552" s="2">
        <v>11.68</v>
      </c>
      <c r="I552" s="4"/>
      <c r="J552" s="5">
        <f t="shared" si="32"/>
        <v>11.68</v>
      </c>
      <c r="K552" s="5">
        <f t="shared" si="33"/>
        <v>0</v>
      </c>
      <c r="L552">
        <f t="shared" si="34"/>
        <v>10</v>
      </c>
      <c r="M552" t="str">
        <f>VLOOKUP(L552,mês!A:B,2,0)</f>
        <v>Outubro</v>
      </c>
      <c r="N552" t="str">
        <f t="shared" si="35"/>
        <v xml:space="preserve">RORÇ </v>
      </c>
    </row>
    <row r="553" spans="1:14" ht="24.95" customHeight="1" x14ac:dyDescent="0.2">
      <c r="A553" s="2" t="s">
        <v>753</v>
      </c>
      <c r="B553" s="3">
        <v>44140</v>
      </c>
      <c r="C553" s="2">
        <v>14122</v>
      </c>
      <c r="D553" s="2" t="s">
        <v>270</v>
      </c>
      <c r="E553" s="2" t="s">
        <v>182</v>
      </c>
      <c r="F553" s="2" t="s">
        <v>183</v>
      </c>
      <c r="G553" s="2" t="s">
        <v>68</v>
      </c>
      <c r="H553" s="2">
        <v>0.2</v>
      </c>
      <c r="I553" s="4"/>
      <c r="J553" s="5">
        <f t="shared" si="32"/>
        <v>0.2</v>
      </c>
      <c r="K553" s="5">
        <f t="shared" si="33"/>
        <v>0</v>
      </c>
      <c r="L553">
        <f t="shared" si="34"/>
        <v>11</v>
      </c>
      <c r="M553" t="str">
        <f>VLOOKUP(L553,mês!A:B,2,0)</f>
        <v>Novembro</v>
      </c>
      <c r="N553" t="str">
        <f t="shared" si="35"/>
        <v xml:space="preserve">RORÇ </v>
      </c>
    </row>
    <row r="554" spans="1:14" ht="24.95" customHeight="1" x14ac:dyDescent="0.2">
      <c r="A554" s="2" t="s">
        <v>753</v>
      </c>
      <c r="B554" s="3">
        <v>44140</v>
      </c>
      <c r="C554" s="2">
        <v>14132</v>
      </c>
      <c r="D554" s="2" t="s">
        <v>270</v>
      </c>
      <c r="E554" s="2" t="s">
        <v>182</v>
      </c>
      <c r="F554" s="2" t="s">
        <v>183</v>
      </c>
      <c r="G554" s="2" t="s">
        <v>68</v>
      </c>
      <c r="H554" s="2">
        <v>103.49</v>
      </c>
      <c r="I554" s="4"/>
      <c r="J554" s="5">
        <f t="shared" si="32"/>
        <v>103.49</v>
      </c>
      <c r="K554" s="5">
        <f t="shared" si="33"/>
        <v>0</v>
      </c>
      <c r="L554">
        <f t="shared" si="34"/>
        <v>11</v>
      </c>
      <c r="M554" t="str">
        <f>VLOOKUP(L554,mês!A:B,2,0)</f>
        <v>Novembro</v>
      </c>
      <c r="N554" t="str">
        <f t="shared" si="35"/>
        <v xml:space="preserve">RORÇ </v>
      </c>
    </row>
    <row r="555" spans="1:14" ht="24.95" customHeight="1" x14ac:dyDescent="0.2">
      <c r="A555" s="2" t="s">
        <v>753</v>
      </c>
      <c r="B555" s="3">
        <v>44161</v>
      </c>
      <c r="C555" s="2">
        <v>14181</v>
      </c>
      <c r="D555" s="2" t="s">
        <v>270</v>
      </c>
      <c r="E555" s="2" t="s">
        <v>684</v>
      </c>
      <c r="F555" s="2" t="s">
        <v>759</v>
      </c>
      <c r="G555" s="2" t="s">
        <v>68</v>
      </c>
      <c r="H555" s="2">
        <v>144</v>
      </c>
      <c r="I555" s="4"/>
      <c r="J555" s="5">
        <f t="shared" si="32"/>
        <v>144</v>
      </c>
      <c r="K555" s="5">
        <f t="shared" si="33"/>
        <v>0</v>
      </c>
      <c r="L555">
        <f t="shared" si="34"/>
        <v>11</v>
      </c>
      <c r="M555" t="str">
        <f>VLOOKUP(L555,mês!A:B,2,0)</f>
        <v>Novembro</v>
      </c>
      <c r="N555" t="str">
        <f t="shared" si="35"/>
        <v xml:space="preserve">RORÇ </v>
      </c>
    </row>
    <row r="556" spans="1:14" ht="24.95" customHeight="1" x14ac:dyDescent="0.2">
      <c r="A556" s="2" t="s">
        <v>753</v>
      </c>
      <c r="B556" s="3">
        <v>44161</v>
      </c>
      <c r="C556" s="2">
        <v>14183</v>
      </c>
      <c r="D556" s="2" t="s">
        <v>433</v>
      </c>
      <c r="E556" s="2" t="s">
        <v>684</v>
      </c>
      <c r="F556" s="2" t="s">
        <v>686</v>
      </c>
      <c r="G556" s="2" t="s">
        <v>68</v>
      </c>
      <c r="H556" s="2">
        <v>120</v>
      </c>
      <c r="I556" s="4"/>
      <c r="J556" s="5">
        <f t="shared" si="32"/>
        <v>120</v>
      </c>
      <c r="K556" s="5">
        <f t="shared" si="33"/>
        <v>0</v>
      </c>
      <c r="L556">
        <f t="shared" si="34"/>
        <v>11</v>
      </c>
      <c r="M556" t="str">
        <f>VLOOKUP(L556,mês!A:B,2,0)</f>
        <v>Novembro</v>
      </c>
      <c r="N556" t="str">
        <f t="shared" si="35"/>
        <v xml:space="preserve">RORÇ </v>
      </c>
    </row>
    <row r="557" spans="1:14" ht="24.95" customHeight="1" x14ac:dyDescent="0.2">
      <c r="A557" s="2" t="s">
        <v>753</v>
      </c>
      <c r="B557" s="3">
        <v>44187</v>
      </c>
      <c r="C557" s="2">
        <v>14227</v>
      </c>
      <c r="D557" s="2" t="s">
        <v>270</v>
      </c>
      <c r="E557" s="2" t="s">
        <v>760</v>
      </c>
      <c r="F557" s="2" t="s">
        <v>761</v>
      </c>
      <c r="G557" s="2" t="s">
        <v>68</v>
      </c>
      <c r="H557" s="2">
        <v>65</v>
      </c>
      <c r="I557" s="4"/>
      <c r="J557" s="5">
        <f t="shared" si="32"/>
        <v>65</v>
      </c>
      <c r="K557" s="5">
        <f t="shared" si="33"/>
        <v>0</v>
      </c>
      <c r="L557">
        <f t="shared" si="34"/>
        <v>12</v>
      </c>
      <c r="M557" t="str">
        <f>VLOOKUP(L557,mês!A:B,2,0)</f>
        <v>Dezembro</v>
      </c>
      <c r="N557" t="str">
        <f t="shared" si="35"/>
        <v xml:space="preserve">RORÇ </v>
      </c>
    </row>
    <row r="558" spans="1:14" ht="24.95" customHeight="1" x14ac:dyDescent="0.2">
      <c r="A558" s="2" t="s">
        <v>753</v>
      </c>
      <c r="B558" s="3">
        <v>44188</v>
      </c>
      <c r="C558" s="2">
        <v>14233</v>
      </c>
      <c r="D558" s="2" t="s">
        <v>270</v>
      </c>
      <c r="E558" s="2" t="s">
        <v>190</v>
      </c>
      <c r="F558" s="2" t="s">
        <v>191</v>
      </c>
      <c r="G558" s="2" t="s">
        <v>68</v>
      </c>
      <c r="H558" s="13">
        <v>24276.32</v>
      </c>
      <c r="I558" s="4"/>
      <c r="J558" s="5">
        <f t="shared" si="32"/>
        <v>24276.32</v>
      </c>
      <c r="K558" s="5">
        <f t="shared" si="33"/>
        <v>0</v>
      </c>
      <c r="L558">
        <f t="shared" si="34"/>
        <v>12</v>
      </c>
      <c r="M558" t="str">
        <f>VLOOKUP(L558,mês!A:B,2,0)</f>
        <v>Dezembro</v>
      </c>
      <c r="N558" t="str">
        <f t="shared" si="35"/>
        <v xml:space="preserve">RORÇ </v>
      </c>
    </row>
    <row r="559" spans="1:14" ht="24.95" customHeight="1" x14ac:dyDescent="0.2">
      <c r="A559" s="2" t="s">
        <v>762</v>
      </c>
      <c r="B559" s="3">
        <v>44117</v>
      </c>
      <c r="C559" s="2">
        <v>14055</v>
      </c>
      <c r="D559" s="2" t="s">
        <v>270</v>
      </c>
      <c r="E559" s="2" t="s">
        <v>163</v>
      </c>
      <c r="F559" s="2" t="s">
        <v>740</v>
      </c>
      <c r="G559" s="2" t="s">
        <v>68</v>
      </c>
      <c r="H559" s="13">
        <v>6090</v>
      </c>
      <c r="I559" s="4"/>
      <c r="J559" s="5">
        <f t="shared" si="32"/>
        <v>6090</v>
      </c>
      <c r="K559" s="5">
        <f t="shared" si="33"/>
        <v>0</v>
      </c>
      <c r="L559">
        <f t="shared" si="34"/>
        <v>10</v>
      </c>
      <c r="M559" t="str">
        <f>VLOOKUP(L559,mês!A:B,2,0)</f>
        <v>Outubro</v>
      </c>
      <c r="N559" t="str">
        <f t="shared" si="35"/>
        <v xml:space="preserve">RINF </v>
      </c>
    </row>
    <row r="560" spans="1:14" ht="24.95" customHeight="1" x14ac:dyDescent="0.2">
      <c r="A560" s="2" t="s">
        <v>762</v>
      </c>
      <c r="B560" s="3">
        <v>44188</v>
      </c>
      <c r="C560" s="2">
        <v>14238</v>
      </c>
      <c r="D560" s="2" t="s">
        <v>270</v>
      </c>
      <c r="E560" s="2" t="s">
        <v>190</v>
      </c>
      <c r="F560" s="2" t="s">
        <v>191</v>
      </c>
      <c r="G560" s="2" t="s">
        <v>68</v>
      </c>
      <c r="H560" s="13">
        <v>2541.59</v>
      </c>
      <c r="I560" s="4"/>
      <c r="J560" s="5">
        <f t="shared" si="32"/>
        <v>2541.59</v>
      </c>
      <c r="K560" s="5">
        <f t="shared" si="33"/>
        <v>0</v>
      </c>
      <c r="L560">
        <f t="shared" si="34"/>
        <v>12</v>
      </c>
      <c r="M560" t="str">
        <f>VLOOKUP(L560,mês!A:B,2,0)</f>
        <v>Dezembro</v>
      </c>
      <c r="N560" t="str">
        <f t="shared" si="35"/>
        <v xml:space="preserve">RINF </v>
      </c>
    </row>
    <row r="561" spans="1:14" ht="24.95" customHeight="1" x14ac:dyDescent="0.2">
      <c r="A561" s="2" t="s">
        <v>763</v>
      </c>
      <c r="B561" s="4"/>
      <c r="C561" s="2">
        <v>13580</v>
      </c>
      <c r="D561" s="2" t="s">
        <v>85</v>
      </c>
      <c r="E561" s="2" t="s">
        <v>483</v>
      </c>
      <c r="F561" s="2" t="s">
        <v>764</v>
      </c>
      <c r="G561" s="2" t="s">
        <v>68</v>
      </c>
      <c r="H561" s="2">
        <v>54.78</v>
      </c>
      <c r="I561" s="4"/>
      <c r="J561" s="5">
        <f t="shared" si="32"/>
        <v>54.78</v>
      </c>
      <c r="K561" s="5">
        <f t="shared" si="33"/>
        <v>0</v>
      </c>
      <c r="L561">
        <f t="shared" si="34"/>
        <v>1</v>
      </c>
      <c r="M561" t="str">
        <f>VLOOKUP(L561,mês!A:B,2,0)</f>
        <v>Janeiro</v>
      </c>
      <c r="N561" t="str">
        <f t="shared" si="35"/>
        <v xml:space="preserve">RORÇ </v>
      </c>
    </row>
    <row r="562" spans="1:14" ht="24.95" customHeight="1" x14ac:dyDescent="0.2">
      <c r="A562" s="2" t="s">
        <v>763</v>
      </c>
      <c r="B562" s="3">
        <v>43853</v>
      </c>
      <c r="C562" s="2">
        <v>13303</v>
      </c>
      <c r="D562" s="2" t="s">
        <v>85</v>
      </c>
      <c r="E562" s="2" t="s">
        <v>179</v>
      </c>
      <c r="F562" s="2" t="s">
        <v>765</v>
      </c>
      <c r="G562" s="2" t="s">
        <v>68</v>
      </c>
      <c r="H562" s="2">
        <v>32.69</v>
      </c>
      <c r="I562" s="4"/>
      <c r="J562" s="5">
        <f t="shared" si="32"/>
        <v>32.69</v>
      </c>
      <c r="K562" s="5">
        <f t="shared" si="33"/>
        <v>0</v>
      </c>
      <c r="L562">
        <f t="shared" si="34"/>
        <v>1</v>
      </c>
      <c r="M562" t="str">
        <f>VLOOKUP(L562,mês!A:B,2,0)</f>
        <v>Janeiro</v>
      </c>
      <c r="N562" t="str">
        <f t="shared" si="35"/>
        <v xml:space="preserve">RORÇ </v>
      </c>
    </row>
    <row r="563" spans="1:14" ht="24.95" customHeight="1" x14ac:dyDescent="0.2">
      <c r="A563" s="2" t="s">
        <v>763</v>
      </c>
      <c r="B563" s="3">
        <v>43874</v>
      </c>
      <c r="C563" s="2">
        <v>13475</v>
      </c>
      <c r="D563" s="2" t="s">
        <v>85</v>
      </c>
      <c r="E563" s="2" t="s">
        <v>182</v>
      </c>
      <c r="F563" s="2" t="s">
        <v>183</v>
      </c>
      <c r="G563" s="2" t="s">
        <v>68</v>
      </c>
      <c r="H563" s="2">
        <v>68.3</v>
      </c>
      <c r="I563" s="4"/>
      <c r="J563" s="5">
        <f t="shared" si="32"/>
        <v>68.3</v>
      </c>
      <c r="K563" s="5">
        <f t="shared" si="33"/>
        <v>0</v>
      </c>
      <c r="L563">
        <f t="shared" si="34"/>
        <v>2</v>
      </c>
      <c r="M563" t="str">
        <f>VLOOKUP(L563,mês!A:B,2,0)</f>
        <v>Fevereiro</v>
      </c>
      <c r="N563" t="str">
        <f t="shared" si="35"/>
        <v xml:space="preserve">RORÇ </v>
      </c>
    </row>
    <row r="564" spans="1:14" ht="24.95" customHeight="1" x14ac:dyDescent="0.2">
      <c r="A564" s="2" t="s">
        <v>763</v>
      </c>
      <c r="B564" s="3">
        <v>43874</v>
      </c>
      <c r="C564" s="2">
        <v>13476</v>
      </c>
      <c r="D564" s="2" t="s">
        <v>85</v>
      </c>
      <c r="E564" s="2" t="s">
        <v>182</v>
      </c>
      <c r="F564" s="2" t="s">
        <v>183</v>
      </c>
      <c r="G564" s="2" t="s">
        <v>68</v>
      </c>
      <c r="H564" s="2">
        <v>121.02</v>
      </c>
      <c r="I564" s="4"/>
      <c r="J564" s="5">
        <f t="shared" si="32"/>
        <v>121.02</v>
      </c>
      <c r="K564" s="5">
        <f t="shared" si="33"/>
        <v>0</v>
      </c>
      <c r="L564">
        <f t="shared" si="34"/>
        <v>2</v>
      </c>
      <c r="M564" t="str">
        <f>VLOOKUP(L564,mês!A:B,2,0)</f>
        <v>Fevereiro</v>
      </c>
      <c r="N564" t="str">
        <f t="shared" si="35"/>
        <v xml:space="preserve">RORÇ </v>
      </c>
    </row>
    <row r="565" spans="1:14" ht="24.95" customHeight="1" x14ac:dyDescent="0.2">
      <c r="A565" s="2" t="s">
        <v>763</v>
      </c>
      <c r="B565" s="3">
        <v>43880</v>
      </c>
      <c r="C565" s="2">
        <v>13407</v>
      </c>
      <c r="D565" s="2" t="s">
        <v>85</v>
      </c>
      <c r="E565" s="2" t="s">
        <v>224</v>
      </c>
      <c r="F565" s="2" t="s">
        <v>225</v>
      </c>
      <c r="G565" s="2" t="s">
        <v>68</v>
      </c>
      <c r="H565" s="2">
        <v>180</v>
      </c>
      <c r="I565" s="4"/>
      <c r="J565" s="5">
        <f t="shared" si="32"/>
        <v>180</v>
      </c>
      <c r="K565" s="5">
        <f t="shared" si="33"/>
        <v>0</v>
      </c>
      <c r="L565">
        <f t="shared" si="34"/>
        <v>2</v>
      </c>
      <c r="M565" t="str">
        <f>VLOOKUP(L565,mês!A:B,2,0)</f>
        <v>Fevereiro</v>
      </c>
      <c r="N565" t="str">
        <f t="shared" si="35"/>
        <v xml:space="preserve">RORÇ </v>
      </c>
    </row>
    <row r="566" spans="1:14" ht="24.95" customHeight="1" x14ac:dyDescent="0.2">
      <c r="A566" s="2" t="s">
        <v>763</v>
      </c>
      <c r="B566" s="3">
        <v>43880</v>
      </c>
      <c r="C566" s="2">
        <v>13512</v>
      </c>
      <c r="D566" s="2" t="s">
        <v>85</v>
      </c>
      <c r="E566" s="2" t="s">
        <v>483</v>
      </c>
      <c r="F566" s="2" t="s">
        <v>766</v>
      </c>
      <c r="G566" s="2" t="s">
        <v>68</v>
      </c>
      <c r="H566" s="2">
        <v>296.93</v>
      </c>
      <c r="I566" s="4"/>
      <c r="J566" s="5">
        <f t="shared" si="32"/>
        <v>296.93</v>
      </c>
      <c r="K566" s="5">
        <f t="shared" si="33"/>
        <v>0</v>
      </c>
      <c r="L566">
        <f t="shared" si="34"/>
        <v>2</v>
      </c>
      <c r="M566" t="str">
        <f>VLOOKUP(L566,mês!A:B,2,0)</f>
        <v>Fevereiro</v>
      </c>
      <c r="N566" t="str">
        <f t="shared" si="35"/>
        <v xml:space="preserve">RORÇ </v>
      </c>
    </row>
    <row r="567" spans="1:14" ht="24.95" customHeight="1" x14ac:dyDescent="0.2">
      <c r="A567" s="2" t="s">
        <v>763</v>
      </c>
      <c r="B567" s="3">
        <v>43899</v>
      </c>
      <c r="C567" s="2">
        <v>13597</v>
      </c>
      <c r="D567" s="2" t="s">
        <v>85</v>
      </c>
      <c r="E567" s="2" t="s">
        <v>182</v>
      </c>
      <c r="F567" s="2" t="s">
        <v>187</v>
      </c>
      <c r="G567" s="2" t="s">
        <v>68</v>
      </c>
      <c r="H567" s="2">
        <v>100.45</v>
      </c>
      <c r="I567" s="4"/>
      <c r="J567" s="5">
        <f t="shared" si="32"/>
        <v>100.45</v>
      </c>
      <c r="K567" s="5">
        <f t="shared" si="33"/>
        <v>0</v>
      </c>
      <c r="L567">
        <f t="shared" si="34"/>
        <v>3</v>
      </c>
      <c r="M567" t="str">
        <f>VLOOKUP(L567,mês!A:B,2,0)</f>
        <v>Março</v>
      </c>
      <c r="N567" t="str">
        <f t="shared" si="35"/>
        <v xml:space="preserve">RORÇ </v>
      </c>
    </row>
    <row r="568" spans="1:14" ht="24.95" customHeight="1" x14ac:dyDescent="0.2">
      <c r="A568" s="2" t="s">
        <v>763</v>
      </c>
      <c r="B568" s="3">
        <v>43899</v>
      </c>
      <c r="C568" s="2">
        <v>13603</v>
      </c>
      <c r="D568" s="2" t="s">
        <v>85</v>
      </c>
      <c r="E568" s="2" t="s">
        <v>182</v>
      </c>
      <c r="F568" s="2" t="s">
        <v>187</v>
      </c>
      <c r="G568" s="2" t="s">
        <v>68</v>
      </c>
      <c r="H568" s="2">
        <v>278.47000000000003</v>
      </c>
      <c r="I568" s="4"/>
      <c r="J568" s="5">
        <f t="shared" si="32"/>
        <v>278.47000000000003</v>
      </c>
      <c r="K568" s="5">
        <f t="shared" si="33"/>
        <v>0</v>
      </c>
      <c r="L568">
        <f t="shared" si="34"/>
        <v>3</v>
      </c>
      <c r="M568" t="str">
        <f>VLOOKUP(L568,mês!A:B,2,0)</f>
        <v>Março</v>
      </c>
      <c r="N568" t="str">
        <f t="shared" si="35"/>
        <v xml:space="preserve">RORÇ </v>
      </c>
    </row>
    <row r="569" spans="1:14" ht="24.95" customHeight="1" x14ac:dyDescent="0.2">
      <c r="A569" s="2" t="s">
        <v>763</v>
      </c>
      <c r="B569" s="3">
        <v>43899</v>
      </c>
      <c r="C569" s="2">
        <v>13607</v>
      </c>
      <c r="D569" s="2" t="s">
        <v>85</v>
      </c>
      <c r="E569" s="2" t="s">
        <v>182</v>
      </c>
      <c r="F569" s="2" t="s">
        <v>187</v>
      </c>
      <c r="G569" s="2" t="s">
        <v>68</v>
      </c>
      <c r="H569" s="2">
        <v>66.91</v>
      </c>
      <c r="I569" s="4"/>
      <c r="J569" s="5">
        <f t="shared" si="32"/>
        <v>66.91</v>
      </c>
      <c r="K569" s="5">
        <f t="shared" si="33"/>
        <v>0</v>
      </c>
      <c r="L569">
        <f t="shared" si="34"/>
        <v>3</v>
      </c>
      <c r="M569" t="str">
        <f>VLOOKUP(L569,mês!A:B,2,0)</f>
        <v>Março</v>
      </c>
      <c r="N569" t="str">
        <f t="shared" si="35"/>
        <v xml:space="preserve">RORÇ </v>
      </c>
    </row>
    <row r="570" spans="1:14" ht="24.95" customHeight="1" x14ac:dyDescent="0.2">
      <c r="A570" s="2" t="s">
        <v>763</v>
      </c>
      <c r="B570" s="3">
        <v>43966</v>
      </c>
      <c r="C570" s="2">
        <v>13759</v>
      </c>
      <c r="D570" s="2" t="s">
        <v>85</v>
      </c>
      <c r="E570" s="2" t="s">
        <v>182</v>
      </c>
      <c r="F570" s="2" t="s">
        <v>183</v>
      </c>
      <c r="G570" s="2" t="s">
        <v>68</v>
      </c>
      <c r="H570" s="2">
        <v>120.44</v>
      </c>
      <c r="I570" s="4"/>
      <c r="J570" s="5">
        <f t="shared" si="32"/>
        <v>120.44</v>
      </c>
      <c r="K570" s="5">
        <f t="shared" si="33"/>
        <v>0</v>
      </c>
      <c r="L570">
        <f t="shared" si="34"/>
        <v>5</v>
      </c>
      <c r="M570" t="str">
        <f>VLOOKUP(L570,mês!A:B,2,0)</f>
        <v>Maio</v>
      </c>
      <c r="N570" t="str">
        <f t="shared" si="35"/>
        <v xml:space="preserve">RORÇ </v>
      </c>
    </row>
    <row r="571" spans="1:14" ht="24.95" customHeight="1" x14ac:dyDescent="0.2">
      <c r="A571" s="2" t="s">
        <v>763</v>
      </c>
      <c r="B571" s="3">
        <v>43966</v>
      </c>
      <c r="C571" s="2">
        <v>13761</v>
      </c>
      <c r="D571" s="2" t="s">
        <v>85</v>
      </c>
      <c r="E571" s="2" t="s">
        <v>182</v>
      </c>
      <c r="F571" s="2" t="s">
        <v>183</v>
      </c>
      <c r="G571" s="2" t="s">
        <v>68</v>
      </c>
      <c r="H571" s="2">
        <v>586.71</v>
      </c>
      <c r="I571" s="4"/>
      <c r="J571" s="5">
        <f t="shared" si="32"/>
        <v>586.71</v>
      </c>
      <c r="K571" s="5">
        <f t="shared" si="33"/>
        <v>0</v>
      </c>
      <c r="L571">
        <f t="shared" si="34"/>
        <v>5</v>
      </c>
      <c r="M571" t="str">
        <f>VLOOKUP(L571,mês!A:B,2,0)</f>
        <v>Maio</v>
      </c>
      <c r="N571" t="str">
        <f t="shared" si="35"/>
        <v xml:space="preserve">RORÇ </v>
      </c>
    </row>
    <row r="572" spans="1:14" ht="24.95" customHeight="1" x14ac:dyDescent="0.2">
      <c r="A572" s="2" t="s">
        <v>763</v>
      </c>
      <c r="B572" s="3">
        <v>43991</v>
      </c>
      <c r="C572" s="2">
        <v>13787</v>
      </c>
      <c r="D572" s="2" t="s">
        <v>65</v>
      </c>
      <c r="E572" s="2" t="s">
        <v>179</v>
      </c>
      <c r="F572" s="2" t="s">
        <v>767</v>
      </c>
      <c r="G572" s="2" t="s">
        <v>68</v>
      </c>
      <c r="H572" s="2">
        <v>200.7</v>
      </c>
      <c r="I572" s="4"/>
      <c r="J572" s="5">
        <f t="shared" si="32"/>
        <v>200.7</v>
      </c>
      <c r="K572" s="5">
        <f t="shared" si="33"/>
        <v>0</v>
      </c>
      <c r="L572">
        <f t="shared" si="34"/>
        <v>6</v>
      </c>
      <c r="M572" t="str">
        <f>VLOOKUP(L572,mês!A:B,2,0)</f>
        <v>Junho</v>
      </c>
      <c r="N572" t="str">
        <f t="shared" si="35"/>
        <v xml:space="preserve">RORÇ </v>
      </c>
    </row>
    <row r="573" spans="1:14" ht="24.95" customHeight="1" x14ac:dyDescent="0.2">
      <c r="A573" s="2" t="s">
        <v>763</v>
      </c>
      <c r="B573" s="3">
        <v>44015</v>
      </c>
      <c r="C573" s="2">
        <v>13824</v>
      </c>
      <c r="D573" s="2" t="s">
        <v>85</v>
      </c>
      <c r="E573" s="2" t="s">
        <v>558</v>
      </c>
      <c r="F573" s="2" t="s">
        <v>768</v>
      </c>
      <c r="G573" s="2" t="s">
        <v>68</v>
      </c>
      <c r="H573" s="13">
        <v>18350</v>
      </c>
      <c r="I573" s="4"/>
      <c r="J573" s="5">
        <f t="shared" si="32"/>
        <v>18350</v>
      </c>
      <c r="K573" s="5">
        <f t="shared" si="33"/>
        <v>0</v>
      </c>
      <c r="L573">
        <f t="shared" si="34"/>
        <v>7</v>
      </c>
      <c r="M573" t="str">
        <f>VLOOKUP(L573,mês!A:B,2,0)</f>
        <v>Julho</v>
      </c>
      <c r="N573" t="str">
        <f t="shared" si="35"/>
        <v xml:space="preserve">RORÇ </v>
      </c>
    </row>
    <row r="574" spans="1:14" ht="24.95" customHeight="1" x14ac:dyDescent="0.2">
      <c r="A574" s="2" t="s">
        <v>763</v>
      </c>
      <c r="B574" s="3">
        <v>44082</v>
      </c>
      <c r="C574" s="2">
        <v>13959</v>
      </c>
      <c r="D574" s="2" t="s">
        <v>85</v>
      </c>
      <c r="E574" s="2" t="s">
        <v>769</v>
      </c>
      <c r="F574" s="2" t="s">
        <v>770</v>
      </c>
      <c r="G574" s="2" t="s">
        <v>68</v>
      </c>
      <c r="H574" s="13">
        <v>1472.69</v>
      </c>
      <c r="I574" s="4"/>
      <c r="J574" s="5">
        <f t="shared" si="32"/>
        <v>1472.69</v>
      </c>
      <c r="K574" s="5">
        <f t="shared" si="33"/>
        <v>0</v>
      </c>
      <c r="L574">
        <f t="shared" si="34"/>
        <v>9</v>
      </c>
      <c r="M574" t="str">
        <f>VLOOKUP(L574,mês!A:B,2,0)</f>
        <v>Setembro</v>
      </c>
      <c r="N574" t="str">
        <f t="shared" si="35"/>
        <v xml:space="preserve">RORÇ </v>
      </c>
    </row>
    <row r="575" spans="1:14" ht="24.95" customHeight="1" x14ac:dyDescent="0.2">
      <c r="A575" s="2" t="s">
        <v>763</v>
      </c>
      <c r="B575" s="3">
        <v>44105</v>
      </c>
      <c r="C575" s="2">
        <v>13977</v>
      </c>
      <c r="D575" s="2" t="s">
        <v>85</v>
      </c>
      <c r="E575" s="2" t="s">
        <v>495</v>
      </c>
      <c r="F575" s="2" t="s">
        <v>771</v>
      </c>
      <c r="G575" s="2" t="s">
        <v>68</v>
      </c>
      <c r="H575" s="2">
        <v>9.73</v>
      </c>
      <c r="I575" s="4"/>
      <c r="J575" s="5">
        <f t="shared" si="32"/>
        <v>9.73</v>
      </c>
      <c r="K575" s="5">
        <f t="shared" si="33"/>
        <v>0</v>
      </c>
      <c r="L575">
        <f t="shared" si="34"/>
        <v>10</v>
      </c>
      <c r="M575" t="str">
        <f>VLOOKUP(L575,mês!A:B,2,0)</f>
        <v>Outubro</v>
      </c>
      <c r="N575" t="str">
        <f t="shared" si="35"/>
        <v xml:space="preserve">RORÇ </v>
      </c>
    </row>
    <row r="576" spans="1:14" ht="24.95" customHeight="1" x14ac:dyDescent="0.2">
      <c r="A576" s="2" t="s">
        <v>763</v>
      </c>
      <c r="B576" s="3">
        <v>44117</v>
      </c>
      <c r="C576" s="2">
        <v>14005</v>
      </c>
      <c r="D576" s="2" t="s">
        <v>85</v>
      </c>
      <c r="E576" s="2" t="s">
        <v>179</v>
      </c>
      <c r="F576" s="2" t="s">
        <v>772</v>
      </c>
      <c r="G576" s="2" t="s">
        <v>68</v>
      </c>
      <c r="H576" s="2">
        <v>211.4</v>
      </c>
      <c r="I576" s="4"/>
      <c r="J576" s="5">
        <f t="shared" si="32"/>
        <v>211.4</v>
      </c>
      <c r="K576" s="5">
        <f t="shared" si="33"/>
        <v>0</v>
      </c>
      <c r="L576">
        <f t="shared" si="34"/>
        <v>10</v>
      </c>
      <c r="M576" t="str">
        <f>VLOOKUP(L576,mês!A:B,2,0)</f>
        <v>Outubro</v>
      </c>
      <c r="N576" t="str">
        <f t="shared" si="35"/>
        <v xml:space="preserve">RORÇ </v>
      </c>
    </row>
    <row r="577" spans="1:14" ht="24.95" customHeight="1" x14ac:dyDescent="0.2">
      <c r="A577" s="2" t="s">
        <v>763</v>
      </c>
      <c r="B577" s="3">
        <v>44117</v>
      </c>
      <c r="C577" s="2">
        <v>14006</v>
      </c>
      <c r="D577" s="2" t="s">
        <v>85</v>
      </c>
      <c r="E577" s="2" t="s">
        <v>179</v>
      </c>
      <c r="F577" s="2" t="s">
        <v>773</v>
      </c>
      <c r="G577" s="2" t="s">
        <v>68</v>
      </c>
      <c r="H577" s="2">
        <v>19.46</v>
      </c>
      <c r="I577" s="4"/>
      <c r="J577" s="5">
        <f t="shared" si="32"/>
        <v>19.46</v>
      </c>
      <c r="K577" s="5">
        <f t="shared" si="33"/>
        <v>0</v>
      </c>
      <c r="L577">
        <f t="shared" si="34"/>
        <v>10</v>
      </c>
      <c r="M577" t="str">
        <f>VLOOKUP(L577,mês!A:B,2,0)</f>
        <v>Outubro</v>
      </c>
      <c r="N577" t="str">
        <f t="shared" si="35"/>
        <v xml:space="preserve">RORÇ </v>
      </c>
    </row>
    <row r="578" spans="1:14" ht="24.95" customHeight="1" x14ac:dyDescent="0.2">
      <c r="A578" s="2" t="s">
        <v>763</v>
      </c>
      <c r="B578" s="3">
        <v>44126</v>
      </c>
      <c r="C578" s="2">
        <v>14095</v>
      </c>
      <c r="D578" s="2" t="s">
        <v>85</v>
      </c>
      <c r="E578" s="2" t="s">
        <v>774</v>
      </c>
      <c r="F578" s="2" t="s">
        <v>775</v>
      </c>
      <c r="G578" s="2" t="s">
        <v>68</v>
      </c>
      <c r="H578" s="2">
        <v>200</v>
      </c>
      <c r="I578" s="4"/>
      <c r="J578" s="5">
        <f t="shared" si="32"/>
        <v>200</v>
      </c>
      <c r="K578" s="5">
        <f t="shared" si="33"/>
        <v>0</v>
      </c>
      <c r="L578">
        <f t="shared" si="34"/>
        <v>10</v>
      </c>
      <c r="M578" t="str">
        <f>VLOOKUP(L578,mês!A:B,2,0)</f>
        <v>Outubro</v>
      </c>
      <c r="N578" t="str">
        <f t="shared" si="35"/>
        <v xml:space="preserve">RORÇ </v>
      </c>
    </row>
    <row r="579" spans="1:14" ht="24.95" customHeight="1" x14ac:dyDescent="0.2">
      <c r="A579" s="2" t="s">
        <v>763</v>
      </c>
      <c r="B579" s="3">
        <v>44155</v>
      </c>
      <c r="C579" s="2">
        <v>14167</v>
      </c>
      <c r="D579" s="2" t="s">
        <v>85</v>
      </c>
      <c r="E579" s="2" t="s">
        <v>776</v>
      </c>
      <c r="F579" s="2" t="s">
        <v>777</v>
      </c>
      <c r="G579" s="2" t="s">
        <v>68</v>
      </c>
      <c r="H579" s="2">
        <v>350</v>
      </c>
      <c r="I579" s="4"/>
      <c r="J579" s="5">
        <f t="shared" ref="J579:J642" si="36">IF(G579="Não",0,H579)</f>
        <v>350</v>
      </c>
      <c r="K579" s="5">
        <f t="shared" ref="K579:K642" si="37">IF(G579="Não",H579,0)</f>
        <v>0</v>
      </c>
      <c r="L579">
        <f t="shared" ref="L579:L642" si="38">MONTH(B579)</f>
        <v>11</v>
      </c>
      <c r="M579" t="str">
        <f>VLOOKUP(L579,mês!A:B,2,0)</f>
        <v>Novembro</v>
      </c>
      <c r="N579" t="str">
        <f t="shared" ref="N579:N642" si="39">LEFT(A579,SEARCH("-",A579)-1)</f>
        <v xml:space="preserve">RORÇ </v>
      </c>
    </row>
    <row r="580" spans="1:14" ht="24.95" customHeight="1" x14ac:dyDescent="0.2">
      <c r="A580" s="2" t="s">
        <v>763</v>
      </c>
      <c r="B580" s="3">
        <v>44166</v>
      </c>
      <c r="C580" s="2">
        <v>14164</v>
      </c>
      <c r="D580" s="2" t="s">
        <v>85</v>
      </c>
      <c r="E580" s="2" t="s">
        <v>179</v>
      </c>
      <c r="F580" s="2" t="s">
        <v>778</v>
      </c>
      <c r="G580" s="2" t="s">
        <v>68</v>
      </c>
      <c r="H580" s="2">
        <v>14.67</v>
      </c>
      <c r="I580" s="4"/>
      <c r="J580" s="5">
        <f t="shared" si="36"/>
        <v>14.67</v>
      </c>
      <c r="K580" s="5">
        <f t="shared" si="37"/>
        <v>0</v>
      </c>
      <c r="L580">
        <f t="shared" si="38"/>
        <v>12</v>
      </c>
      <c r="M580" t="str">
        <f>VLOOKUP(L580,mês!A:B,2,0)</f>
        <v>Dezembro</v>
      </c>
      <c r="N580" t="str">
        <f t="shared" si="39"/>
        <v xml:space="preserve">RORÇ </v>
      </c>
    </row>
    <row r="581" spans="1:14" ht="24.95" customHeight="1" x14ac:dyDescent="0.2">
      <c r="A581" s="2" t="s">
        <v>763</v>
      </c>
      <c r="B581" s="3">
        <v>44174</v>
      </c>
      <c r="C581" s="2">
        <v>14202</v>
      </c>
      <c r="D581" s="2" t="s">
        <v>85</v>
      </c>
      <c r="E581" s="2" t="s">
        <v>779</v>
      </c>
      <c r="F581" s="2" t="s">
        <v>780</v>
      </c>
      <c r="G581" s="2" t="s">
        <v>68</v>
      </c>
      <c r="H581" s="2">
        <v>9.73</v>
      </c>
      <c r="I581" s="4"/>
      <c r="J581" s="5">
        <f t="shared" si="36"/>
        <v>9.73</v>
      </c>
      <c r="K581" s="5">
        <f t="shared" si="37"/>
        <v>0</v>
      </c>
      <c r="L581">
        <f t="shared" si="38"/>
        <v>12</v>
      </c>
      <c r="M581" t="str">
        <f>VLOOKUP(L581,mês!A:B,2,0)</f>
        <v>Dezembro</v>
      </c>
      <c r="N581" t="str">
        <f t="shared" si="39"/>
        <v xml:space="preserve">RORÇ </v>
      </c>
    </row>
    <row r="582" spans="1:14" ht="24.95" customHeight="1" x14ac:dyDescent="0.2">
      <c r="A582" s="2" t="s">
        <v>763</v>
      </c>
      <c r="B582" s="3">
        <v>44183</v>
      </c>
      <c r="C582" s="2">
        <v>14219</v>
      </c>
      <c r="D582" s="2" t="s">
        <v>85</v>
      </c>
      <c r="E582" s="2" t="s">
        <v>298</v>
      </c>
      <c r="F582" s="2" t="s">
        <v>781</v>
      </c>
      <c r="G582" s="2" t="s">
        <v>68</v>
      </c>
      <c r="H582" s="2">
        <v>9.73</v>
      </c>
      <c r="I582" s="4"/>
      <c r="J582" s="5">
        <f t="shared" si="36"/>
        <v>9.73</v>
      </c>
      <c r="K582" s="5">
        <f t="shared" si="37"/>
        <v>0</v>
      </c>
      <c r="L582">
        <f t="shared" si="38"/>
        <v>12</v>
      </c>
      <c r="M582" t="str">
        <f>VLOOKUP(L582,mês!A:B,2,0)</f>
        <v>Dezembro</v>
      </c>
      <c r="N582" t="str">
        <f t="shared" si="39"/>
        <v xml:space="preserve">RORÇ </v>
      </c>
    </row>
    <row r="583" spans="1:14" ht="24.95" customHeight="1" x14ac:dyDescent="0.2">
      <c r="A583" s="2" t="s">
        <v>763</v>
      </c>
      <c r="B583" s="3">
        <v>44188</v>
      </c>
      <c r="C583" s="2">
        <v>14232</v>
      </c>
      <c r="D583" s="2" t="s">
        <v>85</v>
      </c>
      <c r="E583" s="2" t="s">
        <v>190</v>
      </c>
      <c r="F583" s="2" t="s">
        <v>191</v>
      </c>
      <c r="G583" s="2" t="s">
        <v>68</v>
      </c>
      <c r="H583" s="13">
        <v>6810.42</v>
      </c>
      <c r="I583" s="4"/>
      <c r="J583" s="5">
        <f t="shared" si="36"/>
        <v>6810.42</v>
      </c>
      <c r="K583" s="5">
        <f t="shared" si="37"/>
        <v>0</v>
      </c>
      <c r="L583">
        <f t="shared" si="38"/>
        <v>12</v>
      </c>
      <c r="M583" t="str">
        <f>VLOOKUP(L583,mês!A:B,2,0)</f>
        <v>Dezembro</v>
      </c>
      <c r="N583" t="str">
        <f t="shared" si="39"/>
        <v xml:space="preserve">RORÇ </v>
      </c>
    </row>
    <row r="584" spans="1:14" ht="24.95" customHeight="1" x14ac:dyDescent="0.2">
      <c r="A584" s="2" t="s">
        <v>782</v>
      </c>
      <c r="B584" s="3">
        <v>43879</v>
      </c>
      <c r="C584" s="2">
        <v>13505</v>
      </c>
      <c r="D584" s="2" t="s">
        <v>371</v>
      </c>
      <c r="E584" s="2" t="s">
        <v>783</v>
      </c>
      <c r="F584" s="2" t="s">
        <v>784</v>
      </c>
      <c r="G584" s="2" t="s">
        <v>68</v>
      </c>
      <c r="H584" s="13">
        <v>1982.4</v>
      </c>
      <c r="I584" s="4"/>
      <c r="J584" s="5">
        <f t="shared" si="36"/>
        <v>1982.4</v>
      </c>
      <c r="K584" s="5">
        <f t="shared" si="37"/>
        <v>0</v>
      </c>
      <c r="L584">
        <f t="shared" si="38"/>
        <v>2</v>
      </c>
      <c r="M584" t="str">
        <f>VLOOKUP(L584,mês!A:B,2,0)</f>
        <v>Fevereiro</v>
      </c>
      <c r="N584" t="str">
        <f t="shared" si="39"/>
        <v xml:space="preserve">TREIN </v>
      </c>
    </row>
    <row r="585" spans="1:14" ht="24.95" customHeight="1" x14ac:dyDescent="0.2">
      <c r="A585" s="2" t="s">
        <v>782</v>
      </c>
      <c r="B585" s="3">
        <v>43879</v>
      </c>
      <c r="C585" s="2">
        <v>13506</v>
      </c>
      <c r="D585" s="2" t="s">
        <v>371</v>
      </c>
      <c r="E585" s="2" t="s">
        <v>785</v>
      </c>
      <c r="F585" s="2" t="s">
        <v>786</v>
      </c>
      <c r="G585" s="2" t="s">
        <v>68</v>
      </c>
      <c r="H585" s="13">
        <v>2642.97</v>
      </c>
      <c r="I585" s="4"/>
      <c r="J585" s="5">
        <f t="shared" si="36"/>
        <v>2642.97</v>
      </c>
      <c r="K585" s="5">
        <f t="shared" si="37"/>
        <v>0</v>
      </c>
      <c r="L585">
        <f t="shared" si="38"/>
        <v>2</v>
      </c>
      <c r="M585" t="str">
        <f>VLOOKUP(L585,mês!A:B,2,0)</f>
        <v>Fevereiro</v>
      </c>
      <c r="N585" t="str">
        <f t="shared" si="39"/>
        <v xml:space="preserve">TREIN </v>
      </c>
    </row>
    <row r="586" spans="1:14" ht="24.95" customHeight="1" x14ac:dyDescent="0.2">
      <c r="A586" s="2" t="s">
        <v>782</v>
      </c>
      <c r="B586" s="3">
        <v>43893</v>
      </c>
      <c r="C586" s="2">
        <v>13562</v>
      </c>
      <c r="D586" s="2" t="s">
        <v>371</v>
      </c>
      <c r="E586" s="2" t="s">
        <v>787</v>
      </c>
      <c r="F586" s="2" t="s">
        <v>788</v>
      </c>
      <c r="G586" s="2" t="s">
        <v>68</v>
      </c>
      <c r="H586" s="13">
        <v>1200</v>
      </c>
      <c r="I586" s="4"/>
      <c r="J586" s="5">
        <f t="shared" si="36"/>
        <v>1200</v>
      </c>
      <c r="K586" s="5">
        <f t="shared" si="37"/>
        <v>0</v>
      </c>
      <c r="L586">
        <f t="shared" si="38"/>
        <v>3</v>
      </c>
      <c r="M586" t="str">
        <f>VLOOKUP(L586,mês!A:B,2,0)</f>
        <v>Março</v>
      </c>
      <c r="N586" t="str">
        <f t="shared" si="39"/>
        <v xml:space="preserve">TREIN </v>
      </c>
    </row>
    <row r="587" spans="1:14" ht="24.95" customHeight="1" x14ac:dyDescent="0.2">
      <c r="A587" s="2" t="s">
        <v>782</v>
      </c>
      <c r="B587" s="3">
        <v>44046</v>
      </c>
      <c r="C587" s="2">
        <v>13887</v>
      </c>
      <c r="D587" s="2" t="s">
        <v>602</v>
      </c>
      <c r="E587" s="2" t="s">
        <v>789</v>
      </c>
      <c r="F587" s="2" t="s">
        <v>790</v>
      </c>
      <c r="G587" s="2" t="s">
        <v>68</v>
      </c>
      <c r="H587" s="13">
        <v>1418.4</v>
      </c>
      <c r="I587" s="4"/>
      <c r="J587" s="5">
        <f t="shared" si="36"/>
        <v>1418.4</v>
      </c>
      <c r="K587" s="5">
        <f t="shared" si="37"/>
        <v>0</v>
      </c>
      <c r="L587">
        <f t="shared" si="38"/>
        <v>8</v>
      </c>
      <c r="M587" t="str">
        <f>VLOOKUP(L587,mês!A:B,2,0)</f>
        <v>Agosto</v>
      </c>
      <c r="N587" t="str">
        <f t="shared" si="39"/>
        <v xml:space="preserve">TREIN </v>
      </c>
    </row>
    <row r="588" spans="1:14" ht="24.95" customHeight="1" x14ac:dyDescent="0.2">
      <c r="A588" s="2" t="s">
        <v>782</v>
      </c>
      <c r="B588" s="3">
        <v>44046</v>
      </c>
      <c r="C588" s="2">
        <v>13888</v>
      </c>
      <c r="D588" s="2" t="s">
        <v>602</v>
      </c>
      <c r="E588" s="2" t="s">
        <v>791</v>
      </c>
      <c r="F588" s="2" t="s">
        <v>792</v>
      </c>
      <c r="G588" s="2" t="s">
        <v>68</v>
      </c>
      <c r="H588" s="13">
        <v>2642.97</v>
      </c>
      <c r="I588" s="4"/>
      <c r="J588" s="5">
        <f t="shared" si="36"/>
        <v>2642.97</v>
      </c>
      <c r="K588" s="5">
        <f t="shared" si="37"/>
        <v>0</v>
      </c>
      <c r="L588">
        <f t="shared" si="38"/>
        <v>8</v>
      </c>
      <c r="M588" t="str">
        <f>VLOOKUP(L588,mês!A:B,2,0)</f>
        <v>Agosto</v>
      </c>
      <c r="N588" t="str">
        <f t="shared" si="39"/>
        <v xml:space="preserve">TREIN </v>
      </c>
    </row>
    <row r="589" spans="1:14" ht="24.95" customHeight="1" x14ac:dyDescent="0.2">
      <c r="A589" s="2" t="s">
        <v>793</v>
      </c>
      <c r="B589" s="3">
        <v>43838</v>
      </c>
      <c r="C589" s="2">
        <v>13252</v>
      </c>
      <c r="D589" s="2" t="s">
        <v>432</v>
      </c>
      <c r="E589" s="2" t="s">
        <v>794</v>
      </c>
      <c r="F589" s="2" t="s">
        <v>795</v>
      </c>
      <c r="G589" s="2" t="s">
        <v>68</v>
      </c>
      <c r="H589" s="2">
        <v>106.6</v>
      </c>
      <c r="I589" s="4"/>
      <c r="J589" s="5">
        <f t="shared" si="36"/>
        <v>106.6</v>
      </c>
      <c r="K589" s="5">
        <f t="shared" si="37"/>
        <v>0</v>
      </c>
      <c r="L589">
        <f t="shared" si="38"/>
        <v>1</v>
      </c>
      <c r="M589" t="str">
        <f>VLOOKUP(L589,mês!A:B,2,0)</f>
        <v>Janeiro</v>
      </c>
      <c r="N589" t="str">
        <f t="shared" si="39"/>
        <v xml:space="preserve">RORÇ </v>
      </c>
    </row>
    <row r="590" spans="1:14" ht="24.95" customHeight="1" x14ac:dyDescent="0.2">
      <c r="A590" s="2" t="s">
        <v>793</v>
      </c>
      <c r="B590" s="3">
        <v>43866</v>
      </c>
      <c r="C590" s="2">
        <v>13406</v>
      </c>
      <c r="D590" s="2" t="s">
        <v>432</v>
      </c>
      <c r="E590" s="2" t="s">
        <v>796</v>
      </c>
      <c r="F590" s="2" t="s">
        <v>797</v>
      </c>
      <c r="G590" s="2" t="s">
        <v>68</v>
      </c>
      <c r="H590" s="2">
        <v>390.6</v>
      </c>
      <c r="I590" s="4"/>
      <c r="J590" s="5">
        <f t="shared" si="36"/>
        <v>390.6</v>
      </c>
      <c r="K590" s="5">
        <f t="shared" si="37"/>
        <v>0</v>
      </c>
      <c r="L590">
        <f t="shared" si="38"/>
        <v>2</v>
      </c>
      <c r="M590" t="str">
        <f>VLOOKUP(L590,mês!A:B,2,0)</f>
        <v>Fevereiro</v>
      </c>
      <c r="N590" t="str">
        <f t="shared" si="39"/>
        <v xml:space="preserve">RORÇ </v>
      </c>
    </row>
    <row r="591" spans="1:14" ht="24.95" customHeight="1" x14ac:dyDescent="0.2">
      <c r="A591" s="2" t="s">
        <v>793</v>
      </c>
      <c r="B591" s="3">
        <v>43881</v>
      </c>
      <c r="C591" s="2">
        <v>13429</v>
      </c>
      <c r="D591" s="2" t="s">
        <v>432</v>
      </c>
      <c r="E591" s="2" t="s">
        <v>179</v>
      </c>
      <c r="F591" s="2" t="s">
        <v>798</v>
      </c>
      <c r="G591" s="2" t="s">
        <v>68</v>
      </c>
      <c r="H591" s="2">
        <v>200.7</v>
      </c>
      <c r="I591" s="4"/>
      <c r="J591" s="5">
        <f t="shared" si="36"/>
        <v>200.7</v>
      </c>
      <c r="K591" s="5">
        <f t="shared" si="37"/>
        <v>0</v>
      </c>
      <c r="L591">
        <f t="shared" si="38"/>
        <v>2</v>
      </c>
      <c r="M591" t="str">
        <f>VLOOKUP(L591,mês!A:B,2,0)</f>
        <v>Fevereiro</v>
      </c>
      <c r="N591" t="str">
        <f t="shared" si="39"/>
        <v xml:space="preserve">RORÇ </v>
      </c>
    </row>
    <row r="592" spans="1:14" ht="24.95" customHeight="1" x14ac:dyDescent="0.2">
      <c r="A592" s="2" t="s">
        <v>793</v>
      </c>
      <c r="B592" s="3">
        <v>43882</v>
      </c>
      <c r="C592" s="2">
        <v>13526</v>
      </c>
      <c r="D592" s="2" t="s">
        <v>432</v>
      </c>
      <c r="E592" s="2" t="s">
        <v>799</v>
      </c>
      <c r="F592" s="2" t="s">
        <v>800</v>
      </c>
      <c r="G592" s="2" t="s">
        <v>68</v>
      </c>
      <c r="H592" s="2">
        <v>0</v>
      </c>
      <c r="I592" s="4"/>
      <c r="J592" s="5">
        <f t="shared" si="36"/>
        <v>0</v>
      </c>
      <c r="K592" s="5">
        <f t="shared" si="37"/>
        <v>0</v>
      </c>
      <c r="L592">
        <f t="shared" si="38"/>
        <v>2</v>
      </c>
      <c r="M592" t="str">
        <f>VLOOKUP(L592,mês!A:B,2,0)</f>
        <v>Fevereiro</v>
      </c>
      <c r="N592" t="str">
        <f t="shared" si="39"/>
        <v xml:space="preserve">RORÇ </v>
      </c>
    </row>
    <row r="593" spans="1:14" ht="24.95" customHeight="1" x14ac:dyDescent="0.2">
      <c r="A593" s="2" t="s">
        <v>793</v>
      </c>
      <c r="B593" s="3">
        <v>43882</v>
      </c>
      <c r="C593" s="2">
        <v>13527</v>
      </c>
      <c r="D593" s="2" t="s">
        <v>432</v>
      </c>
      <c r="E593" s="2" t="s">
        <v>801</v>
      </c>
      <c r="F593" s="2" t="s">
        <v>802</v>
      </c>
      <c r="G593" s="2" t="s">
        <v>68</v>
      </c>
      <c r="H593" s="2">
        <v>0</v>
      </c>
      <c r="I593" s="4"/>
      <c r="J593" s="5">
        <f t="shared" si="36"/>
        <v>0</v>
      </c>
      <c r="K593" s="5">
        <f t="shared" si="37"/>
        <v>0</v>
      </c>
      <c r="L593">
        <f t="shared" si="38"/>
        <v>2</v>
      </c>
      <c r="M593" t="str">
        <f>VLOOKUP(L593,mês!A:B,2,0)</f>
        <v>Fevereiro</v>
      </c>
      <c r="N593" t="str">
        <f t="shared" si="39"/>
        <v xml:space="preserve">RORÇ </v>
      </c>
    </row>
    <row r="594" spans="1:14" ht="24.95" customHeight="1" x14ac:dyDescent="0.2">
      <c r="A594" s="2" t="s">
        <v>793</v>
      </c>
      <c r="B594" s="3">
        <v>43894</v>
      </c>
      <c r="C594" s="2">
        <v>13551</v>
      </c>
      <c r="D594" s="2" t="s">
        <v>432</v>
      </c>
      <c r="E594" s="2" t="s">
        <v>179</v>
      </c>
      <c r="F594" s="2" t="s">
        <v>803</v>
      </c>
      <c r="G594" s="2" t="s">
        <v>68</v>
      </c>
      <c r="H594" s="2">
        <v>166.8</v>
      </c>
      <c r="I594" s="4"/>
      <c r="J594" s="5">
        <f t="shared" si="36"/>
        <v>166.8</v>
      </c>
      <c r="K594" s="5">
        <f t="shared" si="37"/>
        <v>0</v>
      </c>
      <c r="L594">
        <f t="shared" si="38"/>
        <v>3</v>
      </c>
      <c r="M594" t="str">
        <f>VLOOKUP(L594,mês!A:B,2,0)</f>
        <v>Março</v>
      </c>
      <c r="N594" t="str">
        <f t="shared" si="39"/>
        <v xml:space="preserve">RORÇ </v>
      </c>
    </row>
    <row r="595" spans="1:14" ht="24.95" customHeight="1" x14ac:dyDescent="0.2">
      <c r="A595" s="2" t="s">
        <v>793</v>
      </c>
      <c r="B595" s="3">
        <v>44104</v>
      </c>
      <c r="C595" s="2">
        <v>14015</v>
      </c>
      <c r="D595" s="2" t="s">
        <v>432</v>
      </c>
      <c r="E595" s="2" t="s">
        <v>143</v>
      </c>
      <c r="F595" s="2" t="s">
        <v>804</v>
      </c>
      <c r="G595" s="2" t="s">
        <v>68</v>
      </c>
      <c r="H595" s="2">
        <v>500</v>
      </c>
      <c r="I595" s="4"/>
      <c r="J595" s="5">
        <f t="shared" si="36"/>
        <v>500</v>
      </c>
      <c r="K595" s="5">
        <f t="shared" si="37"/>
        <v>0</v>
      </c>
      <c r="L595">
        <f t="shared" si="38"/>
        <v>9</v>
      </c>
      <c r="M595" t="str">
        <f>VLOOKUP(L595,mês!A:B,2,0)</f>
        <v>Setembro</v>
      </c>
      <c r="N595" t="str">
        <f t="shared" si="39"/>
        <v xml:space="preserve">RORÇ </v>
      </c>
    </row>
    <row r="596" spans="1:14" ht="24.95" customHeight="1" x14ac:dyDescent="0.2">
      <c r="A596" s="2" t="s">
        <v>793</v>
      </c>
      <c r="B596" s="3">
        <v>44109</v>
      </c>
      <c r="C596" s="2">
        <v>14023</v>
      </c>
      <c r="D596" s="2" t="s">
        <v>432</v>
      </c>
      <c r="E596" s="2" t="s">
        <v>805</v>
      </c>
      <c r="F596" s="2" t="s">
        <v>806</v>
      </c>
      <c r="G596" s="2" t="s">
        <v>68</v>
      </c>
      <c r="H596" s="2">
        <v>250</v>
      </c>
      <c r="I596" s="4"/>
      <c r="J596" s="5">
        <f t="shared" si="36"/>
        <v>250</v>
      </c>
      <c r="K596" s="5">
        <f t="shared" si="37"/>
        <v>0</v>
      </c>
      <c r="L596">
        <f t="shared" si="38"/>
        <v>10</v>
      </c>
      <c r="M596" t="str">
        <f>VLOOKUP(L596,mês!A:B,2,0)</f>
        <v>Outubro</v>
      </c>
      <c r="N596" t="str">
        <f t="shared" si="39"/>
        <v xml:space="preserve">RORÇ </v>
      </c>
    </row>
    <row r="597" spans="1:14" ht="24.95" customHeight="1" x14ac:dyDescent="0.2">
      <c r="A597" s="2" t="s">
        <v>793</v>
      </c>
      <c r="B597" s="3">
        <v>44124</v>
      </c>
      <c r="C597" s="2">
        <v>14089</v>
      </c>
      <c r="D597" s="2" t="s">
        <v>432</v>
      </c>
      <c r="E597" s="2" t="s">
        <v>807</v>
      </c>
      <c r="F597" s="2" t="s">
        <v>808</v>
      </c>
      <c r="G597" s="2" t="s">
        <v>68</v>
      </c>
      <c r="H597" s="2">
        <v>250</v>
      </c>
      <c r="I597" s="4"/>
      <c r="J597" s="5">
        <f t="shared" si="36"/>
        <v>250</v>
      </c>
      <c r="K597" s="5">
        <f t="shared" si="37"/>
        <v>0</v>
      </c>
      <c r="L597">
        <f t="shared" si="38"/>
        <v>10</v>
      </c>
      <c r="M597" t="str">
        <f>VLOOKUP(L597,mês!A:B,2,0)</f>
        <v>Outubro</v>
      </c>
      <c r="N597" t="str">
        <f t="shared" si="39"/>
        <v xml:space="preserve">RORÇ </v>
      </c>
    </row>
    <row r="598" spans="1:14" ht="24.95" customHeight="1" x14ac:dyDescent="0.2">
      <c r="A598" s="2" t="s">
        <v>793</v>
      </c>
      <c r="B598" s="3">
        <v>44124</v>
      </c>
      <c r="C598" s="2">
        <v>14090</v>
      </c>
      <c r="D598" s="2" t="s">
        <v>432</v>
      </c>
      <c r="E598" s="2" t="s">
        <v>809</v>
      </c>
      <c r="F598" s="2" t="s">
        <v>810</v>
      </c>
      <c r="G598" s="2" t="s">
        <v>68</v>
      </c>
      <c r="H598" s="2">
        <v>250</v>
      </c>
      <c r="I598" s="4"/>
      <c r="J598" s="5">
        <f t="shared" si="36"/>
        <v>250</v>
      </c>
      <c r="K598" s="5">
        <f t="shared" si="37"/>
        <v>0</v>
      </c>
      <c r="L598">
        <f t="shared" si="38"/>
        <v>10</v>
      </c>
      <c r="M598" t="str">
        <f>VLOOKUP(L598,mês!A:B,2,0)</f>
        <v>Outubro</v>
      </c>
      <c r="N598" t="str">
        <f t="shared" si="39"/>
        <v xml:space="preserve">RORÇ </v>
      </c>
    </row>
    <row r="599" spans="1:14" ht="24.95" customHeight="1" x14ac:dyDescent="0.2">
      <c r="A599" s="2" t="s">
        <v>793</v>
      </c>
      <c r="B599" s="3">
        <v>44124</v>
      </c>
      <c r="C599" s="2">
        <v>14091</v>
      </c>
      <c r="D599" s="2" t="s">
        <v>432</v>
      </c>
      <c r="E599" s="2" t="s">
        <v>811</v>
      </c>
      <c r="F599" s="2" t="s">
        <v>812</v>
      </c>
      <c r="G599" s="2" t="s">
        <v>68</v>
      </c>
      <c r="H599" s="2">
        <v>250</v>
      </c>
      <c r="I599" s="4"/>
      <c r="J599" s="5">
        <f t="shared" si="36"/>
        <v>250</v>
      </c>
      <c r="K599" s="5">
        <f t="shared" si="37"/>
        <v>0</v>
      </c>
      <c r="L599">
        <f t="shared" si="38"/>
        <v>10</v>
      </c>
      <c r="M599" t="str">
        <f>VLOOKUP(L599,mês!A:B,2,0)</f>
        <v>Outubro</v>
      </c>
      <c r="N599" t="str">
        <f t="shared" si="39"/>
        <v xml:space="preserve">RORÇ </v>
      </c>
    </row>
    <row r="600" spans="1:14" ht="24.95" customHeight="1" x14ac:dyDescent="0.2">
      <c r="A600" s="2" t="s">
        <v>793</v>
      </c>
      <c r="B600" s="3">
        <v>44139</v>
      </c>
      <c r="C600" s="2">
        <v>14120</v>
      </c>
      <c r="D600" s="2" t="s">
        <v>432</v>
      </c>
      <c r="E600" s="2" t="s">
        <v>813</v>
      </c>
      <c r="F600" s="2" t="s">
        <v>814</v>
      </c>
      <c r="G600" s="2" t="s">
        <v>68</v>
      </c>
      <c r="H600" s="2">
        <v>250</v>
      </c>
      <c r="I600" s="4"/>
      <c r="J600" s="5">
        <f t="shared" si="36"/>
        <v>250</v>
      </c>
      <c r="K600" s="5">
        <f t="shared" si="37"/>
        <v>0</v>
      </c>
      <c r="L600">
        <f t="shared" si="38"/>
        <v>11</v>
      </c>
      <c r="M600" t="str">
        <f>VLOOKUP(L600,mês!A:B,2,0)</f>
        <v>Novembro</v>
      </c>
      <c r="N600" t="str">
        <f t="shared" si="39"/>
        <v xml:space="preserve">RORÇ </v>
      </c>
    </row>
    <row r="601" spans="1:14" ht="24.95" customHeight="1" x14ac:dyDescent="0.2">
      <c r="A601" s="2" t="s">
        <v>793</v>
      </c>
      <c r="B601" s="3">
        <v>44147</v>
      </c>
      <c r="C601" s="2">
        <v>14101</v>
      </c>
      <c r="D601" s="2" t="s">
        <v>432</v>
      </c>
      <c r="E601" s="2" t="s">
        <v>354</v>
      </c>
      <c r="F601" s="2" t="s">
        <v>815</v>
      </c>
      <c r="G601" s="2" t="s">
        <v>68</v>
      </c>
      <c r="H601" s="2">
        <v>9.73</v>
      </c>
      <c r="I601" s="4"/>
      <c r="J601" s="5">
        <f t="shared" si="36"/>
        <v>9.73</v>
      </c>
      <c r="K601" s="5">
        <f t="shared" si="37"/>
        <v>0</v>
      </c>
      <c r="L601">
        <f t="shared" si="38"/>
        <v>11</v>
      </c>
      <c r="M601" t="str">
        <f>VLOOKUP(L601,mês!A:B,2,0)</f>
        <v>Novembro</v>
      </c>
      <c r="N601" t="str">
        <f t="shared" si="39"/>
        <v xml:space="preserve">RORÇ </v>
      </c>
    </row>
    <row r="602" spans="1:14" ht="24.95" customHeight="1" x14ac:dyDescent="0.2">
      <c r="A602" s="2" t="s">
        <v>793</v>
      </c>
      <c r="B602" s="3">
        <v>44147</v>
      </c>
      <c r="C602" s="2">
        <v>14107</v>
      </c>
      <c r="D602" s="2" t="s">
        <v>432</v>
      </c>
      <c r="E602" s="2" t="s">
        <v>565</v>
      </c>
      <c r="F602" s="2" t="s">
        <v>816</v>
      </c>
      <c r="G602" s="2" t="s">
        <v>68</v>
      </c>
      <c r="H602" s="2">
        <v>9.73</v>
      </c>
      <c r="I602" s="4"/>
      <c r="J602" s="5">
        <f t="shared" si="36"/>
        <v>9.73</v>
      </c>
      <c r="K602" s="5">
        <f t="shared" si="37"/>
        <v>0</v>
      </c>
      <c r="L602">
        <f t="shared" si="38"/>
        <v>11</v>
      </c>
      <c r="M602" t="str">
        <f>VLOOKUP(L602,mês!A:B,2,0)</f>
        <v>Novembro</v>
      </c>
      <c r="N602" t="str">
        <f t="shared" si="39"/>
        <v xml:space="preserve">RORÇ </v>
      </c>
    </row>
    <row r="603" spans="1:14" ht="24.95" customHeight="1" x14ac:dyDescent="0.2">
      <c r="A603" s="2" t="s">
        <v>793</v>
      </c>
      <c r="B603" s="3">
        <v>44165</v>
      </c>
      <c r="C603" s="2">
        <v>14187</v>
      </c>
      <c r="D603" s="2" t="s">
        <v>432</v>
      </c>
      <c r="E603" s="2" t="s">
        <v>237</v>
      </c>
      <c r="F603" s="2" t="s">
        <v>817</v>
      </c>
      <c r="G603" s="2" t="s">
        <v>68</v>
      </c>
      <c r="H603" s="13">
        <v>15662</v>
      </c>
      <c r="I603" s="4"/>
      <c r="J603" s="5">
        <f t="shared" si="36"/>
        <v>15662</v>
      </c>
      <c r="K603" s="5">
        <f t="shared" si="37"/>
        <v>0</v>
      </c>
      <c r="L603">
        <f t="shared" si="38"/>
        <v>11</v>
      </c>
      <c r="M603" t="str">
        <f>VLOOKUP(L603,mês!A:B,2,0)</f>
        <v>Novembro</v>
      </c>
      <c r="N603" t="str">
        <f t="shared" si="39"/>
        <v xml:space="preserve">RORÇ </v>
      </c>
    </row>
    <row r="604" spans="1:14" ht="24.95" customHeight="1" x14ac:dyDescent="0.2">
      <c r="A604" s="2" t="s">
        <v>793</v>
      </c>
      <c r="B604" s="3">
        <v>44166</v>
      </c>
      <c r="C604" s="2">
        <v>14180</v>
      </c>
      <c r="D604" s="2" t="s">
        <v>432</v>
      </c>
      <c r="E604" s="2" t="s">
        <v>179</v>
      </c>
      <c r="F604" s="2" t="s">
        <v>818</v>
      </c>
      <c r="G604" s="2" t="s">
        <v>68</v>
      </c>
      <c r="H604" s="2">
        <v>9.73</v>
      </c>
      <c r="I604" s="4"/>
      <c r="J604" s="5">
        <f t="shared" si="36"/>
        <v>9.73</v>
      </c>
      <c r="K604" s="5">
        <f t="shared" si="37"/>
        <v>0</v>
      </c>
      <c r="L604">
        <f t="shared" si="38"/>
        <v>12</v>
      </c>
      <c r="M604" t="str">
        <f>VLOOKUP(L604,mês!A:B,2,0)</f>
        <v>Dezembro</v>
      </c>
      <c r="N604" t="str">
        <f t="shared" si="39"/>
        <v xml:space="preserve">RORÇ </v>
      </c>
    </row>
    <row r="605" spans="1:14" ht="24.95" customHeight="1" x14ac:dyDescent="0.2">
      <c r="A605" s="2" t="s">
        <v>793</v>
      </c>
      <c r="B605" s="3">
        <v>44188</v>
      </c>
      <c r="C605" s="2">
        <v>14234</v>
      </c>
      <c r="D605" s="2" t="s">
        <v>432</v>
      </c>
      <c r="E605" s="2" t="s">
        <v>190</v>
      </c>
      <c r="F605" s="2" t="s">
        <v>191</v>
      </c>
      <c r="G605" s="2" t="s">
        <v>68</v>
      </c>
      <c r="H605" s="13">
        <v>5571.29</v>
      </c>
      <c r="I605" s="4"/>
      <c r="J605" s="5">
        <f t="shared" si="36"/>
        <v>5571.29</v>
      </c>
      <c r="K605" s="5">
        <f t="shared" si="37"/>
        <v>0</v>
      </c>
      <c r="L605">
        <f t="shared" si="38"/>
        <v>12</v>
      </c>
      <c r="M605" t="str">
        <f>VLOOKUP(L605,mês!A:B,2,0)</f>
        <v>Dezembro</v>
      </c>
      <c r="N605" t="str">
        <f t="shared" si="39"/>
        <v xml:space="preserve">RORÇ </v>
      </c>
    </row>
    <row r="606" spans="1:14" ht="24.95" customHeight="1" x14ac:dyDescent="0.2">
      <c r="A606" s="2" t="s">
        <v>819</v>
      </c>
      <c r="B606" s="3">
        <v>44071</v>
      </c>
      <c r="C606" s="2">
        <v>13935</v>
      </c>
      <c r="D606" s="2" t="s">
        <v>410</v>
      </c>
      <c r="E606" s="2" t="s">
        <v>143</v>
      </c>
      <c r="F606" s="2" t="s">
        <v>820</v>
      </c>
      <c r="G606" s="2" t="s">
        <v>68</v>
      </c>
      <c r="H606" s="13">
        <v>11349.4</v>
      </c>
      <c r="I606" s="4"/>
      <c r="J606" s="5">
        <f t="shared" si="36"/>
        <v>11349.4</v>
      </c>
      <c r="K606" s="5">
        <f t="shared" si="37"/>
        <v>0</v>
      </c>
      <c r="L606">
        <f t="shared" si="38"/>
        <v>8</v>
      </c>
      <c r="M606" t="str">
        <f>VLOOKUP(L606,mês!A:B,2,0)</f>
        <v>Agosto</v>
      </c>
      <c r="N606" t="str">
        <f t="shared" si="39"/>
        <v xml:space="preserve">RD </v>
      </c>
    </row>
    <row r="607" spans="1:14" ht="24.95" customHeight="1" x14ac:dyDescent="0.2">
      <c r="A607" s="2" t="s">
        <v>821</v>
      </c>
      <c r="B607" s="4"/>
      <c r="C607" s="2">
        <v>13728</v>
      </c>
      <c r="D607" s="2" t="s">
        <v>341</v>
      </c>
      <c r="E607" s="2" t="s">
        <v>822</v>
      </c>
      <c r="F607" s="2" t="s">
        <v>823</v>
      </c>
      <c r="G607" s="2" t="s">
        <v>68</v>
      </c>
      <c r="H607" s="2">
        <v>150</v>
      </c>
      <c r="I607" s="4"/>
      <c r="J607" s="5">
        <f t="shared" si="36"/>
        <v>150</v>
      </c>
      <c r="K607" s="5">
        <f t="shared" si="37"/>
        <v>0</v>
      </c>
      <c r="L607">
        <f t="shared" si="38"/>
        <v>1</v>
      </c>
      <c r="M607" t="str">
        <f>VLOOKUP(L607,mês!A:B,2,0)</f>
        <v>Janeiro</v>
      </c>
      <c r="N607" t="str">
        <f t="shared" si="39"/>
        <v xml:space="preserve">RD </v>
      </c>
    </row>
    <row r="608" spans="1:14" ht="24.95" customHeight="1" x14ac:dyDescent="0.2">
      <c r="A608" s="2" t="s">
        <v>821</v>
      </c>
      <c r="B608" s="4"/>
      <c r="C608" s="2">
        <v>13856</v>
      </c>
      <c r="D608" s="2" t="s">
        <v>341</v>
      </c>
      <c r="E608" s="2" t="s">
        <v>824</v>
      </c>
      <c r="F608" s="2" t="s">
        <v>825</v>
      </c>
      <c r="G608" s="2" t="s">
        <v>68</v>
      </c>
      <c r="H608" s="2">
        <v>30</v>
      </c>
      <c r="I608" s="4"/>
      <c r="J608" s="5">
        <f t="shared" si="36"/>
        <v>30</v>
      </c>
      <c r="K608" s="5">
        <f t="shared" si="37"/>
        <v>0</v>
      </c>
      <c r="L608">
        <f t="shared" si="38"/>
        <v>1</v>
      </c>
      <c r="M608" t="str">
        <f>VLOOKUP(L608,mês!A:B,2,0)</f>
        <v>Janeiro</v>
      </c>
      <c r="N608" t="str">
        <f t="shared" si="39"/>
        <v xml:space="preserve">RD </v>
      </c>
    </row>
    <row r="609" spans="1:14" ht="24.95" customHeight="1" x14ac:dyDescent="0.2">
      <c r="A609" s="2" t="s">
        <v>821</v>
      </c>
      <c r="B609" s="3">
        <v>43857</v>
      </c>
      <c r="C609" s="2">
        <v>13352</v>
      </c>
      <c r="D609" s="2" t="s">
        <v>341</v>
      </c>
      <c r="E609" s="2" t="s">
        <v>826</v>
      </c>
      <c r="F609" s="2" t="s">
        <v>827</v>
      </c>
      <c r="G609" s="2" t="s">
        <v>68</v>
      </c>
      <c r="H609" s="2">
        <v>150</v>
      </c>
      <c r="I609" s="4"/>
      <c r="J609" s="5">
        <f t="shared" si="36"/>
        <v>150</v>
      </c>
      <c r="K609" s="5">
        <f t="shared" si="37"/>
        <v>0</v>
      </c>
      <c r="L609">
        <f t="shared" si="38"/>
        <v>1</v>
      </c>
      <c r="M609" t="str">
        <f>VLOOKUP(L609,mês!A:B,2,0)</f>
        <v>Janeiro</v>
      </c>
      <c r="N609" t="str">
        <f t="shared" si="39"/>
        <v xml:space="preserve">RD </v>
      </c>
    </row>
    <row r="610" spans="1:14" ht="24.95" customHeight="1" x14ac:dyDescent="0.2">
      <c r="A610" s="2" t="s">
        <v>821</v>
      </c>
      <c r="B610" s="3">
        <v>43857</v>
      </c>
      <c r="C610" s="2">
        <v>13353</v>
      </c>
      <c r="D610" s="2" t="s">
        <v>341</v>
      </c>
      <c r="E610" s="2" t="s">
        <v>826</v>
      </c>
      <c r="F610" s="2" t="s">
        <v>828</v>
      </c>
      <c r="G610" s="2" t="s">
        <v>68</v>
      </c>
      <c r="H610" s="2">
        <v>150</v>
      </c>
      <c r="I610" s="4"/>
      <c r="J610" s="5">
        <f t="shared" si="36"/>
        <v>150</v>
      </c>
      <c r="K610" s="5">
        <f t="shared" si="37"/>
        <v>0</v>
      </c>
      <c r="L610">
        <f t="shared" si="38"/>
        <v>1</v>
      </c>
      <c r="M610" t="str">
        <f>VLOOKUP(L610,mês!A:B,2,0)</f>
        <v>Janeiro</v>
      </c>
      <c r="N610" t="str">
        <f t="shared" si="39"/>
        <v xml:space="preserve">RD </v>
      </c>
    </row>
    <row r="611" spans="1:14" ht="24.95" customHeight="1" x14ac:dyDescent="0.2">
      <c r="A611" s="2" t="s">
        <v>821</v>
      </c>
      <c r="B611" s="3">
        <v>43858</v>
      </c>
      <c r="C611" s="2">
        <v>13365</v>
      </c>
      <c r="D611" s="2" t="s">
        <v>341</v>
      </c>
      <c r="E611" s="2" t="s">
        <v>826</v>
      </c>
      <c r="F611" s="2" t="s">
        <v>829</v>
      </c>
      <c r="G611" s="2" t="s">
        <v>68</v>
      </c>
      <c r="H611" s="2">
        <v>150</v>
      </c>
      <c r="I611" s="4"/>
      <c r="J611" s="5">
        <f t="shared" si="36"/>
        <v>150</v>
      </c>
      <c r="K611" s="5">
        <f t="shared" si="37"/>
        <v>0</v>
      </c>
      <c r="L611">
        <f t="shared" si="38"/>
        <v>1</v>
      </c>
      <c r="M611" t="str">
        <f>VLOOKUP(L611,mês!A:B,2,0)</f>
        <v>Janeiro</v>
      </c>
      <c r="N611" t="str">
        <f t="shared" si="39"/>
        <v xml:space="preserve">RD </v>
      </c>
    </row>
    <row r="612" spans="1:14" ht="24.95" customHeight="1" x14ac:dyDescent="0.2">
      <c r="A612" s="2" t="s">
        <v>821</v>
      </c>
      <c r="B612" s="3">
        <v>43861</v>
      </c>
      <c r="C612" s="2">
        <v>13382</v>
      </c>
      <c r="D612" s="2" t="s">
        <v>341</v>
      </c>
      <c r="E612" s="2" t="s">
        <v>830</v>
      </c>
      <c r="F612" s="2" t="s">
        <v>831</v>
      </c>
      <c r="G612" s="2" t="s">
        <v>68</v>
      </c>
      <c r="H612" s="2">
        <v>15.42</v>
      </c>
      <c r="I612" s="4"/>
      <c r="J612" s="5">
        <f t="shared" si="36"/>
        <v>15.42</v>
      </c>
      <c r="K612" s="5">
        <f t="shared" si="37"/>
        <v>0</v>
      </c>
      <c r="L612">
        <f t="shared" si="38"/>
        <v>1</v>
      </c>
      <c r="M612" t="str">
        <f>VLOOKUP(L612,mês!A:B,2,0)</f>
        <v>Janeiro</v>
      </c>
      <c r="N612" t="str">
        <f t="shared" si="39"/>
        <v xml:space="preserve">RD </v>
      </c>
    </row>
    <row r="613" spans="1:14" ht="24.95" customHeight="1" x14ac:dyDescent="0.2">
      <c r="A613" s="2" t="s">
        <v>821</v>
      </c>
      <c r="B613" s="3">
        <v>43881</v>
      </c>
      <c r="C613" s="2">
        <v>13521</v>
      </c>
      <c r="D613" s="2" t="s">
        <v>203</v>
      </c>
      <c r="E613" s="2" t="s">
        <v>832</v>
      </c>
      <c r="F613" s="2" t="s">
        <v>833</v>
      </c>
      <c r="G613" s="2" t="s">
        <v>68</v>
      </c>
      <c r="H613" s="13">
        <v>2208.8000000000002</v>
      </c>
      <c r="I613" s="4"/>
      <c r="J613" s="5">
        <f t="shared" si="36"/>
        <v>2208.8000000000002</v>
      </c>
      <c r="K613" s="5">
        <f t="shared" si="37"/>
        <v>0</v>
      </c>
      <c r="L613">
        <f t="shared" si="38"/>
        <v>2</v>
      </c>
      <c r="M613" t="str">
        <f>VLOOKUP(L613,mês!A:B,2,0)</f>
        <v>Fevereiro</v>
      </c>
      <c r="N613" t="str">
        <f t="shared" si="39"/>
        <v xml:space="preserve">RD </v>
      </c>
    </row>
    <row r="614" spans="1:14" ht="24.95" customHeight="1" x14ac:dyDescent="0.2">
      <c r="A614" s="2" t="s">
        <v>821</v>
      </c>
      <c r="B614" s="3">
        <v>43882</v>
      </c>
      <c r="C614" s="2">
        <v>13530</v>
      </c>
      <c r="D614" s="2" t="s">
        <v>65</v>
      </c>
      <c r="E614" s="2" t="s">
        <v>193</v>
      </c>
      <c r="F614" s="2" t="s">
        <v>834</v>
      </c>
      <c r="G614" s="2" t="s">
        <v>68</v>
      </c>
      <c r="H614" s="2">
        <v>719.09</v>
      </c>
      <c r="I614" s="4"/>
      <c r="J614" s="5">
        <f t="shared" si="36"/>
        <v>719.09</v>
      </c>
      <c r="K614" s="5">
        <f t="shared" si="37"/>
        <v>0</v>
      </c>
      <c r="L614">
        <f t="shared" si="38"/>
        <v>2</v>
      </c>
      <c r="M614" t="str">
        <f>VLOOKUP(L614,mês!A:B,2,0)</f>
        <v>Fevereiro</v>
      </c>
      <c r="N614" t="str">
        <f t="shared" si="39"/>
        <v xml:space="preserve">RD </v>
      </c>
    </row>
    <row r="615" spans="1:14" ht="24.95" customHeight="1" x14ac:dyDescent="0.2">
      <c r="A615" s="2" t="s">
        <v>821</v>
      </c>
      <c r="B615" s="3">
        <v>43889</v>
      </c>
      <c r="C615" s="2">
        <v>13544</v>
      </c>
      <c r="D615" s="2" t="s">
        <v>341</v>
      </c>
      <c r="E615" s="2" t="s">
        <v>835</v>
      </c>
      <c r="F615" s="2" t="s">
        <v>836</v>
      </c>
      <c r="G615" s="2" t="s">
        <v>68</v>
      </c>
      <c r="H615" s="2">
        <v>150</v>
      </c>
      <c r="I615" s="4"/>
      <c r="J615" s="5">
        <f t="shared" si="36"/>
        <v>150</v>
      </c>
      <c r="K615" s="5">
        <f t="shared" si="37"/>
        <v>0</v>
      </c>
      <c r="L615">
        <f t="shared" si="38"/>
        <v>2</v>
      </c>
      <c r="M615" t="str">
        <f>VLOOKUP(L615,mês!A:B,2,0)</f>
        <v>Fevereiro</v>
      </c>
      <c r="N615" t="str">
        <f t="shared" si="39"/>
        <v xml:space="preserve">RD </v>
      </c>
    </row>
    <row r="616" spans="1:14" ht="24.95" customHeight="1" x14ac:dyDescent="0.2">
      <c r="A616" s="2" t="s">
        <v>821</v>
      </c>
      <c r="B616" s="3">
        <v>43889</v>
      </c>
      <c r="C616" s="2">
        <v>13545</v>
      </c>
      <c r="D616" s="2" t="s">
        <v>341</v>
      </c>
      <c r="E616" s="2" t="s">
        <v>837</v>
      </c>
      <c r="F616" s="2" t="s">
        <v>838</v>
      </c>
      <c r="G616" s="2" t="s">
        <v>68</v>
      </c>
      <c r="H616" s="2">
        <v>150</v>
      </c>
      <c r="I616" s="4"/>
      <c r="J616" s="5">
        <f t="shared" si="36"/>
        <v>150</v>
      </c>
      <c r="K616" s="5">
        <f t="shared" si="37"/>
        <v>0</v>
      </c>
      <c r="L616">
        <f t="shared" si="38"/>
        <v>2</v>
      </c>
      <c r="M616" t="str">
        <f>VLOOKUP(L616,mês!A:B,2,0)</f>
        <v>Fevereiro</v>
      </c>
      <c r="N616" t="str">
        <f t="shared" si="39"/>
        <v xml:space="preserve">RD </v>
      </c>
    </row>
    <row r="617" spans="1:14" ht="24.95" customHeight="1" x14ac:dyDescent="0.2">
      <c r="A617" s="2" t="s">
        <v>821</v>
      </c>
      <c r="B617" s="3">
        <v>43889</v>
      </c>
      <c r="C617" s="2">
        <v>13548</v>
      </c>
      <c r="D617" s="2" t="s">
        <v>341</v>
      </c>
      <c r="E617" s="2" t="s">
        <v>839</v>
      </c>
      <c r="F617" s="2" t="s">
        <v>840</v>
      </c>
      <c r="G617" s="2" t="s">
        <v>68</v>
      </c>
      <c r="H617" s="2">
        <v>30</v>
      </c>
      <c r="I617" s="4"/>
      <c r="J617" s="5">
        <f t="shared" si="36"/>
        <v>30</v>
      </c>
      <c r="K617" s="5">
        <f t="shared" si="37"/>
        <v>0</v>
      </c>
      <c r="L617">
        <f t="shared" si="38"/>
        <v>2</v>
      </c>
      <c r="M617" t="str">
        <f>VLOOKUP(L617,mês!A:B,2,0)</f>
        <v>Fevereiro</v>
      </c>
      <c r="N617" t="str">
        <f t="shared" si="39"/>
        <v xml:space="preserve">RD </v>
      </c>
    </row>
    <row r="618" spans="1:14" ht="24.95" customHeight="1" x14ac:dyDescent="0.2">
      <c r="A618" s="2" t="s">
        <v>821</v>
      </c>
      <c r="B618" s="3">
        <v>43892</v>
      </c>
      <c r="C618" s="2">
        <v>13554</v>
      </c>
      <c r="D618" s="2" t="s">
        <v>341</v>
      </c>
      <c r="E618" s="2" t="s">
        <v>841</v>
      </c>
      <c r="F618" s="2" t="s">
        <v>842</v>
      </c>
      <c r="G618" s="2" t="s">
        <v>68</v>
      </c>
      <c r="H618" s="2">
        <v>150</v>
      </c>
      <c r="I618" s="4"/>
      <c r="J618" s="5">
        <f t="shared" si="36"/>
        <v>150</v>
      </c>
      <c r="K618" s="5">
        <f t="shared" si="37"/>
        <v>0</v>
      </c>
      <c r="L618">
        <f t="shared" si="38"/>
        <v>3</v>
      </c>
      <c r="M618" t="str">
        <f>VLOOKUP(L618,mês!A:B,2,0)</f>
        <v>Março</v>
      </c>
      <c r="N618" t="str">
        <f t="shared" si="39"/>
        <v xml:space="preserve">RD </v>
      </c>
    </row>
    <row r="619" spans="1:14" ht="24.95" customHeight="1" x14ac:dyDescent="0.2">
      <c r="A619" s="2" t="s">
        <v>821</v>
      </c>
      <c r="B619" s="3">
        <v>43895</v>
      </c>
      <c r="C619" s="2">
        <v>13574</v>
      </c>
      <c r="D619" s="2" t="s">
        <v>341</v>
      </c>
      <c r="E619" s="2" t="s">
        <v>843</v>
      </c>
      <c r="F619" s="2" t="s">
        <v>844</v>
      </c>
      <c r="G619" s="2" t="s">
        <v>68</v>
      </c>
      <c r="H619" s="2">
        <v>150</v>
      </c>
      <c r="I619" s="4"/>
      <c r="J619" s="5">
        <f t="shared" si="36"/>
        <v>150</v>
      </c>
      <c r="K619" s="5">
        <f t="shared" si="37"/>
        <v>0</v>
      </c>
      <c r="L619">
        <f t="shared" si="38"/>
        <v>3</v>
      </c>
      <c r="M619" t="str">
        <f>VLOOKUP(L619,mês!A:B,2,0)</f>
        <v>Março</v>
      </c>
      <c r="N619" t="str">
        <f t="shared" si="39"/>
        <v xml:space="preserve">RD </v>
      </c>
    </row>
    <row r="620" spans="1:14" ht="24.95" customHeight="1" x14ac:dyDescent="0.2">
      <c r="A620" s="2" t="s">
        <v>821</v>
      </c>
      <c r="B620" s="3">
        <v>43896</v>
      </c>
      <c r="C620" s="2">
        <v>13582</v>
      </c>
      <c r="D620" s="2" t="s">
        <v>341</v>
      </c>
      <c r="E620" s="2" t="s">
        <v>845</v>
      </c>
      <c r="F620" s="2" t="s">
        <v>846</v>
      </c>
      <c r="G620" s="2" t="s">
        <v>68</v>
      </c>
      <c r="H620" s="2">
        <v>150</v>
      </c>
      <c r="I620" s="4"/>
      <c r="J620" s="5">
        <f t="shared" si="36"/>
        <v>150</v>
      </c>
      <c r="K620" s="5">
        <f t="shared" si="37"/>
        <v>0</v>
      </c>
      <c r="L620">
        <f t="shared" si="38"/>
        <v>3</v>
      </c>
      <c r="M620" t="str">
        <f>VLOOKUP(L620,mês!A:B,2,0)</f>
        <v>Março</v>
      </c>
      <c r="N620" t="str">
        <f t="shared" si="39"/>
        <v xml:space="preserve">RD </v>
      </c>
    </row>
    <row r="621" spans="1:14" ht="24.95" customHeight="1" x14ac:dyDescent="0.2">
      <c r="A621" s="2" t="s">
        <v>821</v>
      </c>
      <c r="B621" s="3">
        <v>43907</v>
      </c>
      <c r="C621" s="2">
        <v>13655</v>
      </c>
      <c r="D621" s="2" t="s">
        <v>341</v>
      </c>
      <c r="E621" s="2" t="s">
        <v>847</v>
      </c>
      <c r="F621" s="2" t="s">
        <v>848</v>
      </c>
      <c r="G621" s="2" t="s">
        <v>68</v>
      </c>
      <c r="H621" s="2">
        <v>30</v>
      </c>
      <c r="I621" s="4"/>
      <c r="J621" s="5">
        <f t="shared" si="36"/>
        <v>30</v>
      </c>
      <c r="K621" s="5">
        <f t="shared" si="37"/>
        <v>0</v>
      </c>
      <c r="L621">
        <f t="shared" si="38"/>
        <v>3</v>
      </c>
      <c r="M621" t="str">
        <f>VLOOKUP(L621,mês!A:B,2,0)</f>
        <v>Março</v>
      </c>
      <c r="N621" t="str">
        <f t="shared" si="39"/>
        <v xml:space="preserve">RD </v>
      </c>
    </row>
    <row r="622" spans="1:14" ht="24.95" customHeight="1" x14ac:dyDescent="0.2">
      <c r="A622" s="2" t="s">
        <v>821</v>
      </c>
      <c r="B622" s="3">
        <v>43907</v>
      </c>
      <c r="C622" s="2">
        <v>13656</v>
      </c>
      <c r="D622" s="2" t="s">
        <v>341</v>
      </c>
      <c r="E622" s="2" t="s">
        <v>847</v>
      </c>
      <c r="F622" s="2" t="s">
        <v>849</v>
      </c>
      <c r="G622" s="2" t="s">
        <v>68</v>
      </c>
      <c r="H622" s="2">
        <v>30</v>
      </c>
      <c r="I622" s="4"/>
      <c r="J622" s="5">
        <f t="shared" si="36"/>
        <v>30</v>
      </c>
      <c r="K622" s="5">
        <f t="shared" si="37"/>
        <v>0</v>
      </c>
      <c r="L622">
        <f t="shared" si="38"/>
        <v>3</v>
      </c>
      <c r="M622" t="str">
        <f>VLOOKUP(L622,mês!A:B,2,0)</f>
        <v>Março</v>
      </c>
      <c r="N622" t="str">
        <f t="shared" si="39"/>
        <v xml:space="preserve">RD </v>
      </c>
    </row>
    <row r="623" spans="1:14" ht="24.95" customHeight="1" x14ac:dyDescent="0.2">
      <c r="A623" s="2" t="s">
        <v>821</v>
      </c>
      <c r="B623" s="3">
        <v>43907</v>
      </c>
      <c r="C623" s="2">
        <v>13658</v>
      </c>
      <c r="D623" s="2" t="s">
        <v>341</v>
      </c>
      <c r="E623" s="2" t="s">
        <v>847</v>
      </c>
      <c r="F623" s="2" t="s">
        <v>850</v>
      </c>
      <c r="G623" s="2" t="s">
        <v>68</v>
      </c>
      <c r="H623" s="2">
        <v>30</v>
      </c>
      <c r="I623" s="4"/>
      <c r="J623" s="5">
        <f t="shared" si="36"/>
        <v>30</v>
      </c>
      <c r="K623" s="5">
        <f t="shared" si="37"/>
        <v>0</v>
      </c>
      <c r="L623">
        <f t="shared" si="38"/>
        <v>3</v>
      </c>
      <c r="M623" t="str">
        <f>VLOOKUP(L623,mês!A:B,2,0)</f>
        <v>Março</v>
      </c>
      <c r="N623" t="str">
        <f t="shared" si="39"/>
        <v xml:space="preserve">RD </v>
      </c>
    </row>
    <row r="624" spans="1:14" ht="24.95" customHeight="1" x14ac:dyDescent="0.2">
      <c r="A624" s="2" t="s">
        <v>821</v>
      </c>
      <c r="B624" s="3">
        <v>43907</v>
      </c>
      <c r="C624" s="2">
        <v>13659</v>
      </c>
      <c r="D624" s="2" t="s">
        <v>341</v>
      </c>
      <c r="E624" s="2" t="s">
        <v>847</v>
      </c>
      <c r="F624" s="2" t="s">
        <v>851</v>
      </c>
      <c r="G624" s="2" t="s">
        <v>68</v>
      </c>
      <c r="H624" s="2">
        <v>30</v>
      </c>
      <c r="I624" s="4"/>
      <c r="J624" s="5">
        <f t="shared" si="36"/>
        <v>30</v>
      </c>
      <c r="K624" s="5">
        <f t="shared" si="37"/>
        <v>0</v>
      </c>
      <c r="L624">
        <f t="shared" si="38"/>
        <v>3</v>
      </c>
      <c r="M624" t="str">
        <f>VLOOKUP(L624,mês!A:B,2,0)</f>
        <v>Março</v>
      </c>
      <c r="N624" t="str">
        <f t="shared" si="39"/>
        <v xml:space="preserve">RD </v>
      </c>
    </row>
    <row r="625" spans="1:14" ht="24.95" customHeight="1" x14ac:dyDescent="0.2">
      <c r="A625" s="2" t="s">
        <v>821</v>
      </c>
      <c r="B625" s="3">
        <v>43907</v>
      </c>
      <c r="C625" s="2">
        <v>13660</v>
      </c>
      <c r="D625" s="2" t="s">
        <v>341</v>
      </c>
      <c r="E625" s="2" t="s">
        <v>847</v>
      </c>
      <c r="F625" s="2" t="s">
        <v>852</v>
      </c>
      <c r="G625" s="2" t="s">
        <v>68</v>
      </c>
      <c r="H625" s="2">
        <v>30</v>
      </c>
      <c r="I625" s="4"/>
      <c r="J625" s="5">
        <f t="shared" si="36"/>
        <v>30</v>
      </c>
      <c r="K625" s="5">
        <f t="shared" si="37"/>
        <v>0</v>
      </c>
      <c r="L625">
        <f t="shared" si="38"/>
        <v>3</v>
      </c>
      <c r="M625" t="str">
        <f>VLOOKUP(L625,mês!A:B,2,0)</f>
        <v>Março</v>
      </c>
      <c r="N625" t="str">
        <f t="shared" si="39"/>
        <v xml:space="preserve">RD </v>
      </c>
    </row>
    <row r="626" spans="1:14" ht="24.95" customHeight="1" x14ac:dyDescent="0.2">
      <c r="A626" s="2" t="s">
        <v>821</v>
      </c>
      <c r="B626" s="3">
        <v>43907</v>
      </c>
      <c r="C626" s="2">
        <v>13661</v>
      </c>
      <c r="D626" s="2" t="s">
        <v>341</v>
      </c>
      <c r="E626" s="2" t="s">
        <v>847</v>
      </c>
      <c r="F626" s="2" t="s">
        <v>853</v>
      </c>
      <c r="G626" s="2" t="s">
        <v>68</v>
      </c>
      <c r="H626" s="2">
        <v>30</v>
      </c>
      <c r="I626" s="4"/>
      <c r="J626" s="5">
        <f t="shared" si="36"/>
        <v>30</v>
      </c>
      <c r="K626" s="5">
        <f t="shared" si="37"/>
        <v>0</v>
      </c>
      <c r="L626">
        <f t="shared" si="38"/>
        <v>3</v>
      </c>
      <c r="M626" t="str">
        <f>VLOOKUP(L626,mês!A:B,2,0)</f>
        <v>Março</v>
      </c>
      <c r="N626" t="str">
        <f t="shared" si="39"/>
        <v xml:space="preserve">RD </v>
      </c>
    </row>
    <row r="627" spans="1:14" ht="24.95" customHeight="1" x14ac:dyDescent="0.2">
      <c r="A627" s="2" t="s">
        <v>821</v>
      </c>
      <c r="B627" s="3">
        <v>43917</v>
      </c>
      <c r="C627" s="2">
        <v>13693</v>
      </c>
      <c r="D627" s="2" t="s">
        <v>341</v>
      </c>
      <c r="E627" s="2" t="s">
        <v>826</v>
      </c>
      <c r="F627" s="2" t="s">
        <v>854</v>
      </c>
      <c r="G627" s="2" t="s">
        <v>68</v>
      </c>
      <c r="H627" s="2">
        <v>450</v>
      </c>
      <c r="I627" s="4"/>
      <c r="J627" s="5">
        <f t="shared" si="36"/>
        <v>450</v>
      </c>
      <c r="K627" s="5">
        <f t="shared" si="37"/>
        <v>0</v>
      </c>
      <c r="L627">
        <f t="shared" si="38"/>
        <v>3</v>
      </c>
      <c r="M627" t="str">
        <f>VLOOKUP(L627,mês!A:B,2,0)</f>
        <v>Março</v>
      </c>
      <c r="N627" t="str">
        <f t="shared" si="39"/>
        <v xml:space="preserve">RD </v>
      </c>
    </row>
    <row r="628" spans="1:14" ht="24.95" customHeight="1" x14ac:dyDescent="0.2">
      <c r="A628" s="2" t="s">
        <v>821</v>
      </c>
      <c r="B628" s="3">
        <v>43920</v>
      </c>
      <c r="C628" s="2">
        <v>13695</v>
      </c>
      <c r="D628" s="2" t="s">
        <v>65</v>
      </c>
      <c r="E628" s="2" t="s">
        <v>826</v>
      </c>
      <c r="F628" s="2" t="s">
        <v>855</v>
      </c>
      <c r="G628" s="2" t="s">
        <v>68</v>
      </c>
      <c r="H628" s="2">
        <v>150</v>
      </c>
      <c r="I628" s="4"/>
      <c r="J628" s="5">
        <f t="shared" si="36"/>
        <v>150</v>
      </c>
      <c r="K628" s="5">
        <f t="shared" si="37"/>
        <v>0</v>
      </c>
      <c r="L628">
        <f t="shared" si="38"/>
        <v>3</v>
      </c>
      <c r="M628" t="str">
        <f>VLOOKUP(L628,mês!A:B,2,0)</f>
        <v>Março</v>
      </c>
      <c r="N628" t="str">
        <f t="shared" si="39"/>
        <v xml:space="preserve">RD </v>
      </c>
    </row>
    <row r="629" spans="1:14" ht="24.95" customHeight="1" x14ac:dyDescent="0.2">
      <c r="A629" s="2" t="s">
        <v>821</v>
      </c>
      <c r="B629" s="3">
        <v>43920</v>
      </c>
      <c r="C629" s="2">
        <v>13694</v>
      </c>
      <c r="D629" s="2" t="s">
        <v>341</v>
      </c>
      <c r="E629" s="2" t="s">
        <v>847</v>
      </c>
      <c r="F629" s="2" t="s">
        <v>856</v>
      </c>
      <c r="G629" s="2" t="s">
        <v>68</v>
      </c>
      <c r="H629" s="2">
        <v>30</v>
      </c>
      <c r="I629" s="4"/>
      <c r="J629" s="5">
        <f t="shared" si="36"/>
        <v>30</v>
      </c>
      <c r="K629" s="5">
        <f t="shared" si="37"/>
        <v>0</v>
      </c>
      <c r="L629">
        <f t="shared" si="38"/>
        <v>3</v>
      </c>
      <c r="M629" t="str">
        <f>VLOOKUP(L629,mês!A:B,2,0)</f>
        <v>Março</v>
      </c>
      <c r="N629" t="str">
        <f t="shared" si="39"/>
        <v xml:space="preserve">RD </v>
      </c>
    </row>
    <row r="630" spans="1:14" ht="24.95" customHeight="1" x14ac:dyDescent="0.2">
      <c r="A630" s="2" t="s">
        <v>821</v>
      </c>
      <c r="B630" s="3">
        <v>43920</v>
      </c>
      <c r="C630" s="2">
        <v>13696</v>
      </c>
      <c r="D630" s="2" t="s">
        <v>341</v>
      </c>
      <c r="E630" s="2" t="s">
        <v>826</v>
      </c>
      <c r="F630" s="2" t="s">
        <v>857</v>
      </c>
      <c r="G630" s="2" t="s">
        <v>68</v>
      </c>
      <c r="H630" s="2">
        <v>180</v>
      </c>
      <c r="I630" s="4"/>
      <c r="J630" s="5">
        <f t="shared" si="36"/>
        <v>180</v>
      </c>
      <c r="K630" s="5">
        <f t="shared" si="37"/>
        <v>0</v>
      </c>
      <c r="L630">
        <f t="shared" si="38"/>
        <v>3</v>
      </c>
      <c r="M630" t="str">
        <f>VLOOKUP(L630,mês!A:B,2,0)</f>
        <v>Março</v>
      </c>
      <c r="N630" t="str">
        <f t="shared" si="39"/>
        <v xml:space="preserve">RD </v>
      </c>
    </row>
    <row r="631" spans="1:14" ht="24.95" customHeight="1" x14ac:dyDescent="0.2">
      <c r="A631" s="2" t="s">
        <v>821</v>
      </c>
      <c r="B631" s="3">
        <v>43927</v>
      </c>
      <c r="C631" s="2">
        <v>13703</v>
      </c>
      <c r="D631" s="2" t="s">
        <v>341</v>
      </c>
      <c r="E631" s="2" t="s">
        <v>824</v>
      </c>
      <c r="F631" s="2" t="s">
        <v>858</v>
      </c>
      <c r="G631" s="2" t="s">
        <v>68</v>
      </c>
      <c r="H631" s="2">
        <v>30</v>
      </c>
      <c r="I631" s="4"/>
      <c r="J631" s="5">
        <f t="shared" si="36"/>
        <v>30</v>
      </c>
      <c r="K631" s="5">
        <f t="shared" si="37"/>
        <v>0</v>
      </c>
      <c r="L631">
        <f t="shared" si="38"/>
        <v>4</v>
      </c>
      <c r="M631" t="str">
        <f>VLOOKUP(L631,mês!A:B,2,0)</f>
        <v>Abril</v>
      </c>
      <c r="N631" t="str">
        <f t="shared" si="39"/>
        <v xml:space="preserve">RD </v>
      </c>
    </row>
    <row r="632" spans="1:14" ht="24.95" customHeight="1" x14ac:dyDescent="0.2">
      <c r="A632" s="2" t="s">
        <v>821</v>
      </c>
      <c r="B632" s="3">
        <v>43927</v>
      </c>
      <c r="C632" s="2">
        <v>13704</v>
      </c>
      <c r="D632" s="2" t="s">
        <v>341</v>
      </c>
      <c r="E632" s="2" t="s">
        <v>824</v>
      </c>
      <c r="F632" s="2" t="s">
        <v>859</v>
      </c>
      <c r="G632" s="2" t="s">
        <v>68</v>
      </c>
      <c r="H632" s="2">
        <v>30</v>
      </c>
      <c r="I632" s="4"/>
      <c r="J632" s="5">
        <f t="shared" si="36"/>
        <v>30</v>
      </c>
      <c r="K632" s="5">
        <f t="shared" si="37"/>
        <v>0</v>
      </c>
      <c r="L632">
        <f t="shared" si="38"/>
        <v>4</v>
      </c>
      <c r="M632" t="str">
        <f>VLOOKUP(L632,mês!A:B,2,0)</f>
        <v>Abril</v>
      </c>
      <c r="N632" t="str">
        <f t="shared" si="39"/>
        <v xml:space="preserve">RD </v>
      </c>
    </row>
    <row r="633" spans="1:14" ht="24.95" customHeight="1" x14ac:dyDescent="0.2">
      <c r="A633" s="2" t="s">
        <v>821</v>
      </c>
      <c r="B633" s="3">
        <v>43927</v>
      </c>
      <c r="C633" s="2">
        <v>13705</v>
      </c>
      <c r="D633" s="2" t="s">
        <v>341</v>
      </c>
      <c r="E633" s="2" t="s">
        <v>824</v>
      </c>
      <c r="F633" s="2" t="s">
        <v>860</v>
      </c>
      <c r="G633" s="2" t="s">
        <v>68</v>
      </c>
      <c r="H633" s="2">
        <v>30</v>
      </c>
      <c r="I633" s="4"/>
      <c r="J633" s="5">
        <f t="shared" si="36"/>
        <v>30</v>
      </c>
      <c r="K633" s="5">
        <f t="shared" si="37"/>
        <v>0</v>
      </c>
      <c r="L633">
        <f t="shared" si="38"/>
        <v>4</v>
      </c>
      <c r="M633" t="str">
        <f>VLOOKUP(L633,mês!A:B,2,0)</f>
        <v>Abril</v>
      </c>
      <c r="N633" t="str">
        <f t="shared" si="39"/>
        <v xml:space="preserve">RD </v>
      </c>
    </row>
    <row r="634" spans="1:14" ht="24.95" customHeight="1" x14ac:dyDescent="0.2">
      <c r="A634" s="2" t="s">
        <v>821</v>
      </c>
      <c r="B634" s="3">
        <v>43936</v>
      </c>
      <c r="C634" s="2">
        <v>13708</v>
      </c>
      <c r="D634" s="2" t="s">
        <v>341</v>
      </c>
      <c r="E634" s="2" t="s">
        <v>826</v>
      </c>
      <c r="F634" s="2" t="s">
        <v>861</v>
      </c>
      <c r="G634" s="2" t="s">
        <v>68</v>
      </c>
      <c r="H634" s="2">
        <v>300</v>
      </c>
      <c r="I634" s="4"/>
      <c r="J634" s="5">
        <f t="shared" si="36"/>
        <v>300</v>
      </c>
      <c r="K634" s="5">
        <f t="shared" si="37"/>
        <v>0</v>
      </c>
      <c r="L634">
        <f t="shared" si="38"/>
        <v>4</v>
      </c>
      <c r="M634" t="str">
        <f>VLOOKUP(L634,mês!A:B,2,0)</f>
        <v>Abril</v>
      </c>
      <c r="N634" t="str">
        <f t="shared" si="39"/>
        <v xml:space="preserve">RD </v>
      </c>
    </row>
    <row r="635" spans="1:14" ht="24.95" customHeight="1" x14ac:dyDescent="0.2">
      <c r="A635" s="2" t="s">
        <v>821</v>
      </c>
      <c r="B635" s="3">
        <v>43938</v>
      </c>
      <c r="C635" s="2">
        <v>13709</v>
      </c>
      <c r="D635" s="2" t="s">
        <v>341</v>
      </c>
      <c r="E635" s="2" t="s">
        <v>824</v>
      </c>
      <c r="F635" s="2" t="s">
        <v>862</v>
      </c>
      <c r="G635" s="2" t="s">
        <v>68</v>
      </c>
      <c r="H635" s="2">
        <v>30</v>
      </c>
      <c r="I635" s="4"/>
      <c r="J635" s="5">
        <f t="shared" si="36"/>
        <v>30</v>
      </c>
      <c r="K635" s="5">
        <f t="shared" si="37"/>
        <v>0</v>
      </c>
      <c r="L635">
        <f t="shared" si="38"/>
        <v>4</v>
      </c>
      <c r="M635" t="str">
        <f>VLOOKUP(L635,mês!A:B,2,0)</f>
        <v>Abril</v>
      </c>
      <c r="N635" t="str">
        <f t="shared" si="39"/>
        <v xml:space="preserve">RD </v>
      </c>
    </row>
    <row r="636" spans="1:14" ht="24.95" customHeight="1" x14ac:dyDescent="0.2">
      <c r="A636" s="2" t="s">
        <v>821</v>
      </c>
      <c r="B636" s="3">
        <v>43943</v>
      </c>
      <c r="C636" s="2">
        <v>13711</v>
      </c>
      <c r="D636" s="2" t="s">
        <v>341</v>
      </c>
      <c r="E636" s="2" t="s">
        <v>863</v>
      </c>
      <c r="F636" s="2" t="s">
        <v>864</v>
      </c>
      <c r="G636" s="2" t="s">
        <v>68</v>
      </c>
      <c r="H636" s="2">
        <v>150</v>
      </c>
      <c r="I636" s="4"/>
      <c r="J636" s="5">
        <f t="shared" si="36"/>
        <v>150</v>
      </c>
      <c r="K636" s="5">
        <f t="shared" si="37"/>
        <v>0</v>
      </c>
      <c r="L636">
        <f t="shared" si="38"/>
        <v>4</v>
      </c>
      <c r="M636" t="str">
        <f>VLOOKUP(L636,mês!A:B,2,0)</f>
        <v>Abril</v>
      </c>
      <c r="N636" t="str">
        <f t="shared" si="39"/>
        <v xml:space="preserve">RD </v>
      </c>
    </row>
    <row r="637" spans="1:14" ht="24.95" customHeight="1" x14ac:dyDescent="0.2">
      <c r="A637" s="2" t="s">
        <v>821</v>
      </c>
      <c r="B637" s="3">
        <v>43944</v>
      </c>
      <c r="C637" s="2">
        <v>13713</v>
      </c>
      <c r="D637" s="2" t="s">
        <v>341</v>
      </c>
      <c r="E637" s="2" t="s">
        <v>824</v>
      </c>
      <c r="F637" s="2" t="s">
        <v>865</v>
      </c>
      <c r="G637" s="2" t="s">
        <v>68</v>
      </c>
      <c r="H637" s="2">
        <v>30</v>
      </c>
      <c r="I637" s="4"/>
      <c r="J637" s="5">
        <f t="shared" si="36"/>
        <v>30</v>
      </c>
      <c r="K637" s="5">
        <f t="shared" si="37"/>
        <v>0</v>
      </c>
      <c r="L637">
        <f t="shared" si="38"/>
        <v>4</v>
      </c>
      <c r="M637" t="str">
        <f>VLOOKUP(L637,mês!A:B,2,0)</f>
        <v>Abril</v>
      </c>
      <c r="N637" t="str">
        <f t="shared" si="39"/>
        <v xml:space="preserve">RD </v>
      </c>
    </row>
    <row r="638" spans="1:14" ht="24.95" customHeight="1" x14ac:dyDescent="0.2">
      <c r="A638" s="2" t="s">
        <v>821</v>
      </c>
      <c r="B638" s="3">
        <v>43944</v>
      </c>
      <c r="C638" s="2">
        <v>13714</v>
      </c>
      <c r="D638" s="2" t="s">
        <v>341</v>
      </c>
      <c r="E638" s="2" t="s">
        <v>824</v>
      </c>
      <c r="F638" s="2" t="s">
        <v>866</v>
      </c>
      <c r="G638" s="2" t="s">
        <v>68</v>
      </c>
      <c r="H638" s="2">
        <v>30</v>
      </c>
      <c r="I638" s="4"/>
      <c r="J638" s="5">
        <f t="shared" si="36"/>
        <v>30</v>
      </c>
      <c r="K638" s="5">
        <f t="shared" si="37"/>
        <v>0</v>
      </c>
      <c r="L638">
        <f t="shared" si="38"/>
        <v>4</v>
      </c>
      <c r="M638" t="str">
        <f>VLOOKUP(L638,mês!A:B,2,0)</f>
        <v>Abril</v>
      </c>
      <c r="N638" t="str">
        <f t="shared" si="39"/>
        <v xml:space="preserve">RD </v>
      </c>
    </row>
    <row r="639" spans="1:14" ht="24.95" customHeight="1" x14ac:dyDescent="0.2">
      <c r="A639" s="2" t="s">
        <v>821</v>
      </c>
      <c r="B639" s="3">
        <v>43944</v>
      </c>
      <c r="C639" s="2">
        <v>13715</v>
      </c>
      <c r="D639" s="2" t="s">
        <v>341</v>
      </c>
      <c r="E639" s="2" t="s">
        <v>867</v>
      </c>
      <c r="F639" s="2" t="s">
        <v>868</v>
      </c>
      <c r="G639" s="2" t="s">
        <v>68</v>
      </c>
      <c r="H639" s="2">
        <v>150</v>
      </c>
      <c r="I639" s="4"/>
      <c r="J639" s="5">
        <f t="shared" si="36"/>
        <v>150</v>
      </c>
      <c r="K639" s="5">
        <f t="shared" si="37"/>
        <v>0</v>
      </c>
      <c r="L639">
        <f t="shared" si="38"/>
        <v>4</v>
      </c>
      <c r="M639" t="str">
        <f>VLOOKUP(L639,mês!A:B,2,0)</f>
        <v>Abril</v>
      </c>
      <c r="N639" t="str">
        <f t="shared" si="39"/>
        <v xml:space="preserve">RD </v>
      </c>
    </row>
    <row r="640" spans="1:14" ht="24.95" customHeight="1" x14ac:dyDescent="0.2">
      <c r="A640" s="2" t="s">
        <v>821</v>
      </c>
      <c r="B640" s="3">
        <v>43945</v>
      </c>
      <c r="C640" s="2">
        <v>13717</v>
      </c>
      <c r="D640" s="2" t="s">
        <v>341</v>
      </c>
      <c r="E640" s="2" t="s">
        <v>826</v>
      </c>
      <c r="F640" s="2" t="s">
        <v>869</v>
      </c>
      <c r="G640" s="2" t="s">
        <v>68</v>
      </c>
      <c r="H640" s="2">
        <v>300</v>
      </c>
      <c r="I640" s="4"/>
      <c r="J640" s="5">
        <f t="shared" si="36"/>
        <v>300</v>
      </c>
      <c r="K640" s="5">
        <f t="shared" si="37"/>
        <v>0</v>
      </c>
      <c r="L640">
        <f t="shared" si="38"/>
        <v>4</v>
      </c>
      <c r="M640" t="str">
        <f>VLOOKUP(L640,mês!A:B,2,0)</f>
        <v>Abril</v>
      </c>
      <c r="N640" t="str">
        <f t="shared" si="39"/>
        <v xml:space="preserve">RD </v>
      </c>
    </row>
    <row r="641" spans="1:14" ht="24.95" customHeight="1" x14ac:dyDescent="0.2">
      <c r="A641" s="2" t="s">
        <v>821</v>
      </c>
      <c r="B641" s="3">
        <v>43948</v>
      </c>
      <c r="C641" s="2">
        <v>13719</v>
      </c>
      <c r="D641" s="2" t="s">
        <v>341</v>
      </c>
      <c r="E641" s="2" t="s">
        <v>870</v>
      </c>
      <c r="F641" s="2" t="s">
        <v>871</v>
      </c>
      <c r="G641" s="2" t="s">
        <v>68</v>
      </c>
      <c r="H641" s="2">
        <v>150</v>
      </c>
      <c r="I641" s="4"/>
      <c r="J641" s="5">
        <f t="shared" si="36"/>
        <v>150</v>
      </c>
      <c r="K641" s="5">
        <f t="shared" si="37"/>
        <v>0</v>
      </c>
      <c r="L641">
        <f t="shared" si="38"/>
        <v>4</v>
      </c>
      <c r="M641" t="str">
        <f>VLOOKUP(L641,mês!A:B,2,0)</f>
        <v>Abril</v>
      </c>
      <c r="N641" t="str">
        <f t="shared" si="39"/>
        <v xml:space="preserve">RD </v>
      </c>
    </row>
    <row r="642" spans="1:14" ht="24.95" customHeight="1" x14ac:dyDescent="0.2">
      <c r="A642" s="2" t="s">
        <v>821</v>
      </c>
      <c r="B642" s="3">
        <v>43948</v>
      </c>
      <c r="C642" s="2">
        <v>13720</v>
      </c>
      <c r="D642" s="2" t="s">
        <v>341</v>
      </c>
      <c r="E642" s="2" t="s">
        <v>872</v>
      </c>
      <c r="F642" s="2" t="s">
        <v>873</v>
      </c>
      <c r="G642" s="2" t="s">
        <v>68</v>
      </c>
      <c r="H642" s="2">
        <v>150</v>
      </c>
      <c r="I642" s="4"/>
      <c r="J642" s="5">
        <f t="shared" si="36"/>
        <v>150</v>
      </c>
      <c r="K642" s="5">
        <f t="shared" si="37"/>
        <v>0</v>
      </c>
      <c r="L642">
        <f t="shared" si="38"/>
        <v>4</v>
      </c>
      <c r="M642" t="str">
        <f>VLOOKUP(L642,mês!A:B,2,0)</f>
        <v>Abril</v>
      </c>
      <c r="N642" t="str">
        <f t="shared" si="39"/>
        <v xml:space="preserve">RD </v>
      </c>
    </row>
    <row r="643" spans="1:14" ht="24.95" customHeight="1" x14ac:dyDescent="0.2">
      <c r="A643" s="2" t="s">
        <v>821</v>
      </c>
      <c r="B643" s="3">
        <v>43951</v>
      </c>
      <c r="C643" s="2">
        <v>13721</v>
      </c>
      <c r="D643" s="2" t="s">
        <v>65</v>
      </c>
      <c r="E643" s="2" t="s">
        <v>826</v>
      </c>
      <c r="F643" s="2" t="s">
        <v>874</v>
      </c>
      <c r="G643" s="2" t="s">
        <v>68</v>
      </c>
      <c r="H643" s="2">
        <v>150</v>
      </c>
      <c r="I643" s="4"/>
      <c r="J643" s="5">
        <f t="shared" ref="J643:J706" si="40">IF(G643="Não",0,H643)</f>
        <v>150</v>
      </c>
      <c r="K643" s="5">
        <f t="shared" ref="K643:K706" si="41">IF(G643="Não",H643,0)</f>
        <v>0</v>
      </c>
      <c r="L643">
        <f t="shared" ref="L643:L706" si="42">MONTH(B643)</f>
        <v>4</v>
      </c>
      <c r="M643" t="str">
        <f>VLOOKUP(L643,mês!A:B,2,0)</f>
        <v>Abril</v>
      </c>
      <c r="N643" t="str">
        <f t="shared" ref="N643:N706" si="43">LEFT(A643,SEARCH("-",A643)-1)</f>
        <v xml:space="preserve">RD </v>
      </c>
    </row>
    <row r="644" spans="1:14" ht="24.95" customHeight="1" x14ac:dyDescent="0.2">
      <c r="A644" s="2" t="s">
        <v>821</v>
      </c>
      <c r="B644" s="3">
        <v>43951</v>
      </c>
      <c r="C644" s="2">
        <v>13722</v>
      </c>
      <c r="D644" s="2" t="s">
        <v>341</v>
      </c>
      <c r="E644" s="2" t="s">
        <v>824</v>
      </c>
      <c r="F644" s="2" t="s">
        <v>875</v>
      </c>
      <c r="G644" s="2" t="s">
        <v>68</v>
      </c>
      <c r="H644" s="2">
        <v>30</v>
      </c>
      <c r="I644" s="4"/>
      <c r="J644" s="5">
        <f t="shared" si="40"/>
        <v>30</v>
      </c>
      <c r="K644" s="5">
        <f t="shared" si="41"/>
        <v>0</v>
      </c>
      <c r="L644">
        <f t="shared" si="42"/>
        <v>4</v>
      </c>
      <c r="M644" t="str">
        <f>VLOOKUP(L644,mês!A:B,2,0)</f>
        <v>Abril</v>
      </c>
      <c r="N644" t="str">
        <f t="shared" si="43"/>
        <v xml:space="preserve">RD </v>
      </c>
    </row>
    <row r="645" spans="1:14" ht="24.95" customHeight="1" x14ac:dyDescent="0.2">
      <c r="A645" s="2" t="s">
        <v>821</v>
      </c>
      <c r="B645" s="3">
        <v>43955</v>
      </c>
      <c r="C645" s="2">
        <v>13723</v>
      </c>
      <c r="D645" s="2" t="s">
        <v>341</v>
      </c>
      <c r="E645" s="2" t="s">
        <v>824</v>
      </c>
      <c r="F645" s="2" t="s">
        <v>876</v>
      </c>
      <c r="G645" s="2" t="s">
        <v>68</v>
      </c>
      <c r="H645" s="2">
        <v>30</v>
      </c>
      <c r="I645" s="4"/>
      <c r="J645" s="5">
        <f t="shared" si="40"/>
        <v>30</v>
      </c>
      <c r="K645" s="5">
        <f t="shared" si="41"/>
        <v>0</v>
      </c>
      <c r="L645">
        <f t="shared" si="42"/>
        <v>5</v>
      </c>
      <c r="M645" t="str">
        <f>VLOOKUP(L645,mês!A:B,2,0)</f>
        <v>Maio</v>
      </c>
      <c r="N645" t="str">
        <f t="shared" si="43"/>
        <v xml:space="preserve">RD </v>
      </c>
    </row>
    <row r="646" spans="1:14" ht="24.95" customHeight="1" x14ac:dyDescent="0.2">
      <c r="A646" s="2" t="s">
        <v>821</v>
      </c>
      <c r="B646" s="3">
        <v>43955</v>
      </c>
      <c r="C646" s="2">
        <v>13724</v>
      </c>
      <c r="D646" s="2" t="s">
        <v>341</v>
      </c>
      <c r="E646" s="2" t="s">
        <v>824</v>
      </c>
      <c r="F646" s="2" t="s">
        <v>877</v>
      </c>
      <c r="G646" s="2" t="s">
        <v>68</v>
      </c>
      <c r="H646" s="2">
        <v>30</v>
      </c>
      <c r="I646" s="4"/>
      <c r="J646" s="5">
        <f t="shared" si="40"/>
        <v>30</v>
      </c>
      <c r="K646" s="5">
        <f t="shared" si="41"/>
        <v>0</v>
      </c>
      <c r="L646">
        <f t="shared" si="42"/>
        <v>5</v>
      </c>
      <c r="M646" t="str">
        <f>VLOOKUP(L646,mês!A:B,2,0)</f>
        <v>Maio</v>
      </c>
      <c r="N646" t="str">
        <f t="shared" si="43"/>
        <v xml:space="preserve">RD </v>
      </c>
    </row>
    <row r="647" spans="1:14" ht="24.95" customHeight="1" x14ac:dyDescent="0.2">
      <c r="A647" s="2" t="s">
        <v>821</v>
      </c>
      <c r="B647" s="3">
        <v>43956</v>
      </c>
      <c r="C647" s="2">
        <v>13725</v>
      </c>
      <c r="D647" s="2" t="s">
        <v>341</v>
      </c>
      <c r="E647" s="2" t="s">
        <v>878</v>
      </c>
      <c r="F647" s="2" t="s">
        <v>879</v>
      </c>
      <c r="G647" s="2" t="s">
        <v>68</v>
      </c>
      <c r="H647" s="2">
        <v>150</v>
      </c>
      <c r="I647" s="4"/>
      <c r="J647" s="5">
        <f t="shared" si="40"/>
        <v>150</v>
      </c>
      <c r="K647" s="5">
        <f t="shared" si="41"/>
        <v>0</v>
      </c>
      <c r="L647">
        <f t="shared" si="42"/>
        <v>5</v>
      </c>
      <c r="M647" t="str">
        <f>VLOOKUP(L647,mês!A:B,2,0)</f>
        <v>Maio</v>
      </c>
      <c r="N647" t="str">
        <f t="shared" si="43"/>
        <v xml:space="preserve">RD </v>
      </c>
    </row>
    <row r="648" spans="1:14" ht="24.95" customHeight="1" x14ac:dyDescent="0.2">
      <c r="A648" s="2" t="s">
        <v>821</v>
      </c>
      <c r="B648" s="3">
        <v>43956</v>
      </c>
      <c r="C648" s="2">
        <v>13726</v>
      </c>
      <c r="D648" s="2" t="s">
        <v>341</v>
      </c>
      <c r="E648" s="2" t="s">
        <v>880</v>
      </c>
      <c r="F648" s="2" t="s">
        <v>881</v>
      </c>
      <c r="G648" s="2" t="s">
        <v>68</v>
      </c>
      <c r="H648" s="2">
        <v>150</v>
      </c>
      <c r="I648" s="4"/>
      <c r="J648" s="5">
        <f t="shared" si="40"/>
        <v>150</v>
      </c>
      <c r="K648" s="5">
        <f t="shared" si="41"/>
        <v>0</v>
      </c>
      <c r="L648">
        <f t="shared" si="42"/>
        <v>5</v>
      </c>
      <c r="M648" t="str">
        <f>VLOOKUP(L648,mês!A:B,2,0)</f>
        <v>Maio</v>
      </c>
      <c r="N648" t="str">
        <f t="shared" si="43"/>
        <v xml:space="preserve">RD </v>
      </c>
    </row>
    <row r="649" spans="1:14" ht="24.95" customHeight="1" x14ac:dyDescent="0.2">
      <c r="A649" s="2" t="s">
        <v>821</v>
      </c>
      <c r="B649" s="3">
        <v>43956</v>
      </c>
      <c r="C649" s="2">
        <v>13727</v>
      </c>
      <c r="D649" s="2" t="s">
        <v>341</v>
      </c>
      <c r="E649" s="2" t="s">
        <v>882</v>
      </c>
      <c r="F649" s="2" t="s">
        <v>883</v>
      </c>
      <c r="G649" s="2" t="s">
        <v>68</v>
      </c>
      <c r="H649" s="2">
        <v>150</v>
      </c>
      <c r="I649" s="4"/>
      <c r="J649" s="5">
        <f t="shared" si="40"/>
        <v>150</v>
      </c>
      <c r="K649" s="5">
        <f t="shared" si="41"/>
        <v>0</v>
      </c>
      <c r="L649">
        <f t="shared" si="42"/>
        <v>5</v>
      </c>
      <c r="M649" t="str">
        <f>VLOOKUP(L649,mês!A:B,2,0)</f>
        <v>Maio</v>
      </c>
      <c r="N649" t="str">
        <f t="shared" si="43"/>
        <v xml:space="preserve">RD </v>
      </c>
    </row>
    <row r="650" spans="1:14" ht="24.95" customHeight="1" x14ac:dyDescent="0.2">
      <c r="A650" s="2" t="s">
        <v>821</v>
      </c>
      <c r="B650" s="3">
        <v>43956</v>
      </c>
      <c r="C650" s="2">
        <v>13729</v>
      </c>
      <c r="D650" s="2" t="s">
        <v>341</v>
      </c>
      <c r="E650" s="2" t="s">
        <v>884</v>
      </c>
      <c r="F650" s="2" t="s">
        <v>885</v>
      </c>
      <c r="G650" s="2" t="s">
        <v>68</v>
      </c>
      <c r="H650" s="2">
        <v>150</v>
      </c>
      <c r="I650" s="4"/>
      <c r="J650" s="5">
        <f t="shared" si="40"/>
        <v>150</v>
      </c>
      <c r="K650" s="5">
        <f t="shared" si="41"/>
        <v>0</v>
      </c>
      <c r="L650">
        <f t="shared" si="42"/>
        <v>5</v>
      </c>
      <c r="M650" t="str">
        <f>VLOOKUP(L650,mês!A:B,2,0)</f>
        <v>Maio</v>
      </c>
      <c r="N650" t="str">
        <f t="shared" si="43"/>
        <v xml:space="preserve">RD </v>
      </c>
    </row>
    <row r="651" spans="1:14" ht="24.95" customHeight="1" x14ac:dyDescent="0.2">
      <c r="A651" s="2" t="s">
        <v>821</v>
      </c>
      <c r="B651" s="3">
        <v>43956</v>
      </c>
      <c r="C651" s="2">
        <v>13730</v>
      </c>
      <c r="D651" s="2" t="s">
        <v>341</v>
      </c>
      <c r="E651" s="2" t="s">
        <v>824</v>
      </c>
      <c r="F651" s="2" t="s">
        <v>886</v>
      </c>
      <c r="G651" s="2" t="s">
        <v>68</v>
      </c>
      <c r="H651" s="2">
        <v>30</v>
      </c>
      <c r="I651" s="4"/>
      <c r="J651" s="5">
        <f t="shared" si="40"/>
        <v>30</v>
      </c>
      <c r="K651" s="5">
        <f t="shared" si="41"/>
        <v>0</v>
      </c>
      <c r="L651">
        <f t="shared" si="42"/>
        <v>5</v>
      </c>
      <c r="M651" t="str">
        <f>VLOOKUP(L651,mês!A:B,2,0)</f>
        <v>Maio</v>
      </c>
      <c r="N651" t="str">
        <f t="shared" si="43"/>
        <v xml:space="preserve">RD </v>
      </c>
    </row>
    <row r="652" spans="1:14" ht="24.95" customHeight="1" x14ac:dyDescent="0.2">
      <c r="A652" s="2" t="s">
        <v>821</v>
      </c>
      <c r="B652" s="3">
        <v>43956</v>
      </c>
      <c r="C652" s="2">
        <v>13731</v>
      </c>
      <c r="D652" s="2" t="s">
        <v>341</v>
      </c>
      <c r="E652" s="2" t="s">
        <v>824</v>
      </c>
      <c r="F652" s="2" t="s">
        <v>887</v>
      </c>
      <c r="G652" s="2" t="s">
        <v>68</v>
      </c>
      <c r="H652" s="2">
        <v>30</v>
      </c>
      <c r="I652" s="4"/>
      <c r="J652" s="5">
        <f t="shared" si="40"/>
        <v>30</v>
      </c>
      <c r="K652" s="5">
        <f t="shared" si="41"/>
        <v>0</v>
      </c>
      <c r="L652">
        <f t="shared" si="42"/>
        <v>5</v>
      </c>
      <c r="M652" t="str">
        <f>VLOOKUP(L652,mês!A:B,2,0)</f>
        <v>Maio</v>
      </c>
      <c r="N652" t="str">
        <f t="shared" si="43"/>
        <v xml:space="preserve">RD </v>
      </c>
    </row>
    <row r="653" spans="1:14" ht="24.95" customHeight="1" x14ac:dyDescent="0.2">
      <c r="A653" s="2" t="s">
        <v>821</v>
      </c>
      <c r="B653" s="3">
        <v>43958</v>
      </c>
      <c r="C653" s="2">
        <v>13733</v>
      </c>
      <c r="D653" s="2" t="s">
        <v>341</v>
      </c>
      <c r="E653" s="2" t="s">
        <v>824</v>
      </c>
      <c r="F653" s="2" t="s">
        <v>888</v>
      </c>
      <c r="G653" s="2" t="s">
        <v>68</v>
      </c>
      <c r="H653" s="2">
        <v>30</v>
      </c>
      <c r="I653" s="4"/>
      <c r="J653" s="5">
        <f t="shared" si="40"/>
        <v>30</v>
      </c>
      <c r="K653" s="5">
        <f t="shared" si="41"/>
        <v>0</v>
      </c>
      <c r="L653">
        <f t="shared" si="42"/>
        <v>5</v>
      </c>
      <c r="M653" t="str">
        <f>VLOOKUP(L653,mês!A:B,2,0)</f>
        <v>Maio</v>
      </c>
      <c r="N653" t="str">
        <f t="shared" si="43"/>
        <v xml:space="preserve">RD </v>
      </c>
    </row>
    <row r="654" spans="1:14" ht="24.95" customHeight="1" x14ac:dyDescent="0.2">
      <c r="A654" s="2" t="s">
        <v>821</v>
      </c>
      <c r="B654" s="3">
        <v>43963</v>
      </c>
      <c r="C654" s="2">
        <v>13739</v>
      </c>
      <c r="D654" s="2" t="s">
        <v>341</v>
      </c>
      <c r="E654" s="2" t="s">
        <v>824</v>
      </c>
      <c r="F654" s="2" t="s">
        <v>889</v>
      </c>
      <c r="G654" s="2" t="s">
        <v>68</v>
      </c>
      <c r="H654" s="2">
        <v>30</v>
      </c>
      <c r="I654" s="4"/>
      <c r="J654" s="5">
        <f t="shared" si="40"/>
        <v>30</v>
      </c>
      <c r="K654" s="5">
        <f t="shared" si="41"/>
        <v>0</v>
      </c>
      <c r="L654">
        <f t="shared" si="42"/>
        <v>5</v>
      </c>
      <c r="M654" t="str">
        <f>VLOOKUP(L654,mês!A:B,2,0)</f>
        <v>Maio</v>
      </c>
      <c r="N654" t="str">
        <f t="shared" si="43"/>
        <v xml:space="preserve">RD </v>
      </c>
    </row>
    <row r="655" spans="1:14" ht="24.95" customHeight="1" x14ac:dyDescent="0.2">
      <c r="A655" s="2" t="s">
        <v>821</v>
      </c>
      <c r="B655" s="3">
        <v>43963</v>
      </c>
      <c r="C655" s="2">
        <v>13740</v>
      </c>
      <c r="D655" s="2" t="s">
        <v>341</v>
      </c>
      <c r="E655" s="2" t="s">
        <v>824</v>
      </c>
      <c r="F655" s="2" t="s">
        <v>890</v>
      </c>
      <c r="G655" s="2" t="s">
        <v>68</v>
      </c>
      <c r="H655" s="2">
        <v>30</v>
      </c>
      <c r="I655" s="4"/>
      <c r="J655" s="5">
        <f t="shared" si="40"/>
        <v>30</v>
      </c>
      <c r="K655" s="5">
        <f t="shared" si="41"/>
        <v>0</v>
      </c>
      <c r="L655">
        <f t="shared" si="42"/>
        <v>5</v>
      </c>
      <c r="M655" t="str">
        <f>VLOOKUP(L655,mês!A:B,2,0)</f>
        <v>Maio</v>
      </c>
      <c r="N655" t="str">
        <f t="shared" si="43"/>
        <v xml:space="preserve">RD </v>
      </c>
    </row>
    <row r="656" spans="1:14" ht="24.95" customHeight="1" x14ac:dyDescent="0.2">
      <c r="A656" s="2" t="s">
        <v>821</v>
      </c>
      <c r="B656" s="3">
        <v>43963</v>
      </c>
      <c r="C656" s="2">
        <v>13741</v>
      </c>
      <c r="D656" s="2" t="s">
        <v>341</v>
      </c>
      <c r="E656" s="2" t="s">
        <v>824</v>
      </c>
      <c r="F656" s="2" t="s">
        <v>891</v>
      </c>
      <c r="G656" s="2" t="s">
        <v>68</v>
      </c>
      <c r="H656" s="2">
        <v>30</v>
      </c>
      <c r="I656" s="4"/>
      <c r="J656" s="5">
        <f t="shared" si="40"/>
        <v>30</v>
      </c>
      <c r="K656" s="5">
        <f t="shared" si="41"/>
        <v>0</v>
      </c>
      <c r="L656">
        <f t="shared" si="42"/>
        <v>5</v>
      </c>
      <c r="M656" t="str">
        <f>VLOOKUP(L656,mês!A:B,2,0)</f>
        <v>Maio</v>
      </c>
      <c r="N656" t="str">
        <f t="shared" si="43"/>
        <v xml:space="preserve">RD </v>
      </c>
    </row>
    <row r="657" spans="1:14" ht="24.95" customHeight="1" x14ac:dyDescent="0.2">
      <c r="A657" s="2" t="s">
        <v>821</v>
      </c>
      <c r="B657" s="3">
        <v>43963</v>
      </c>
      <c r="C657" s="2">
        <v>13742</v>
      </c>
      <c r="D657" s="2" t="s">
        <v>341</v>
      </c>
      <c r="E657" s="2" t="s">
        <v>824</v>
      </c>
      <c r="F657" s="2" t="s">
        <v>892</v>
      </c>
      <c r="G657" s="2" t="s">
        <v>68</v>
      </c>
      <c r="H657" s="2">
        <v>30</v>
      </c>
      <c r="I657" s="4"/>
      <c r="J657" s="5">
        <f t="shared" si="40"/>
        <v>30</v>
      </c>
      <c r="K657" s="5">
        <f t="shared" si="41"/>
        <v>0</v>
      </c>
      <c r="L657">
        <f t="shared" si="42"/>
        <v>5</v>
      </c>
      <c r="M657" t="str">
        <f>VLOOKUP(L657,mês!A:B,2,0)</f>
        <v>Maio</v>
      </c>
      <c r="N657" t="str">
        <f t="shared" si="43"/>
        <v xml:space="preserve">RD </v>
      </c>
    </row>
    <row r="658" spans="1:14" ht="24.95" customHeight="1" x14ac:dyDescent="0.2">
      <c r="A658" s="2" t="s">
        <v>821</v>
      </c>
      <c r="B658" s="3">
        <v>43964</v>
      </c>
      <c r="C658" s="2">
        <v>13744</v>
      </c>
      <c r="D658" s="2" t="s">
        <v>341</v>
      </c>
      <c r="E658" s="2" t="s">
        <v>893</v>
      </c>
      <c r="F658" s="2" t="s">
        <v>894</v>
      </c>
      <c r="G658" s="2" t="s">
        <v>68</v>
      </c>
      <c r="H658" s="2">
        <v>150</v>
      </c>
      <c r="I658" s="4"/>
      <c r="J658" s="5">
        <f t="shared" si="40"/>
        <v>150</v>
      </c>
      <c r="K658" s="5">
        <f t="shared" si="41"/>
        <v>0</v>
      </c>
      <c r="L658">
        <f t="shared" si="42"/>
        <v>5</v>
      </c>
      <c r="M658" t="str">
        <f>VLOOKUP(L658,mês!A:B,2,0)</f>
        <v>Maio</v>
      </c>
      <c r="N658" t="str">
        <f t="shared" si="43"/>
        <v xml:space="preserve">RD </v>
      </c>
    </row>
    <row r="659" spans="1:14" ht="24.95" customHeight="1" x14ac:dyDescent="0.2">
      <c r="A659" s="2" t="s">
        <v>821</v>
      </c>
      <c r="B659" s="3">
        <v>43964</v>
      </c>
      <c r="C659" s="2">
        <v>13745</v>
      </c>
      <c r="D659" s="2" t="s">
        <v>341</v>
      </c>
      <c r="E659" s="2" t="s">
        <v>895</v>
      </c>
      <c r="F659" s="2" t="s">
        <v>896</v>
      </c>
      <c r="G659" s="2" t="s">
        <v>68</v>
      </c>
      <c r="H659" s="2">
        <v>150</v>
      </c>
      <c r="I659" s="4"/>
      <c r="J659" s="5">
        <f t="shared" si="40"/>
        <v>150</v>
      </c>
      <c r="K659" s="5">
        <f t="shared" si="41"/>
        <v>0</v>
      </c>
      <c r="L659">
        <f t="shared" si="42"/>
        <v>5</v>
      </c>
      <c r="M659" t="str">
        <f>VLOOKUP(L659,mês!A:B,2,0)</f>
        <v>Maio</v>
      </c>
      <c r="N659" t="str">
        <f t="shared" si="43"/>
        <v xml:space="preserve">RD </v>
      </c>
    </row>
    <row r="660" spans="1:14" ht="24.95" customHeight="1" x14ac:dyDescent="0.2">
      <c r="A660" s="2" t="s">
        <v>821</v>
      </c>
      <c r="B660" s="3">
        <v>43964</v>
      </c>
      <c r="C660" s="2">
        <v>13746</v>
      </c>
      <c r="D660" s="2" t="s">
        <v>341</v>
      </c>
      <c r="E660" s="2" t="s">
        <v>897</v>
      </c>
      <c r="F660" s="2" t="s">
        <v>898</v>
      </c>
      <c r="G660" s="2" t="s">
        <v>68</v>
      </c>
      <c r="H660" s="2">
        <v>150</v>
      </c>
      <c r="I660" s="4"/>
      <c r="J660" s="5">
        <f t="shared" si="40"/>
        <v>150</v>
      </c>
      <c r="K660" s="5">
        <f t="shared" si="41"/>
        <v>0</v>
      </c>
      <c r="L660">
        <f t="shared" si="42"/>
        <v>5</v>
      </c>
      <c r="M660" t="str">
        <f>VLOOKUP(L660,mês!A:B,2,0)</f>
        <v>Maio</v>
      </c>
      <c r="N660" t="str">
        <f t="shared" si="43"/>
        <v xml:space="preserve">RD </v>
      </c>
    </row>
    <row r="661" spans="1:14" ht="24.95" customHeight="1" x14ac:dyDescent="0.2">
      <c r="A661" s="2" t="s">
        <v>821</v>
      </c>
      <c r="B661" s="3">
        <v>43964</v>
      </c>
      <c r="C661" s="2">
        <v>13747</v>
      </c>
      <c r="D661" s="2" t="s">
        <v>341</v>
      </c>
      <c r="E661" s="2" t="s">
        <v>824</v>
      </c>
      <c r="F661" s="2" t="s">
        <v>899</v>
      </c>
      <c r="G661" s="2" t="s">
        <v>68</v>
      </c>
      <c r="H661" s="2">
        <v>30</v>
      </c>
      <c r="I661" s="4"/>
      <c r="J661" s="5">
        <f t="shared" si="40"/>
        <v>30</v>
      </c>
      <c r="K661" s="5">
        <f t="shared" si="41"/>
        <v>0</v>
      </c>
      <c r="L661">
        <f t="shared" si="42"/>
        <v>5</v>
      </c>
      <c r="M661" t="str">
        <f>VLOOKUP(L661,mês!A:B,2,0)</f>
        <v>Maio</v>
      </c>
      <c r="N661" t="str">
        <f t="shared" si="43"/>
        <v xml:space="preserve">RD </v>
      </c>
    </row>
    <row r="662" spans="1:14" ht="24.95" customHeight="1" x14ac:dyDescent="0.2">
      <c r="A662" s="2" t="s">
        <v>821</v>
      </c>
      <c r="B662" s="3">
        <v>43973</v>
      </c>
      <c r="C662" s="2">
        <v>13771</v>
      </c>
      <c r="D662" s="2" t="s">
        <v>341</v>
      </c>
      <c r="E662" s="2" t="s">
        <v>824</v>
      </c>
      <c r="F662" s="2" t="s">
        <v>900</v>
      </c>
      <c r="G662" s="2" t="s">
        <v>68</v>
      </c>
      <c r="H662" s="2">
        <v>30</v>
      </c>
      <c r="I662" s="4"/>
      <c r="J662" s="5">
        <f t="shared" si="40"/>
        <v>30</v>
      </c>
      <c r="K662" s="5">
        <f t="shared" si="41"/>
        <v>0</v>
      </c>
      <c r="L662">
        <f t="shared" si="42"/>
        <v>5</v>
      </c>
      <c r="M662" t="str">
        <f>VLOOKUP(L662,mês!A:B,2,0)</f>
        <v>Maio</v>
      </c>
      <c r="N662" t="str">
        <f t="shared" si="43"/>
        <v xml:space="preserve">RD </v>
      </c>
    </row>
    <row r="663" spans="1:14" ht="24.95" customHeight="1" x14ac:dyDescent="0.2">
      <c r="A663" s="2" t="s">
        <v>821</v>
      </c>
      <c r="B663" s="3">
        <v>43973</v>
      </c>
      <c r="C663" s="2">
        <v>13772</v>
      </c>
      <c r="D663" s="2" t="s">
        <v>341</v>
      </c>
      <c r="E663" s="2" t="s">
        <v>824</v>
      </c>
      <c r="F663" s="2" t="s">
        <v>901</v>
      </c>
      <c r="G663" s="2" t="s">
        <v>68</v>
      </c>
      <c r="H663" s="2">
        <v>30</v>
      </c>
      <c r="I663" s="4"/>
      <c r="J663" s="5">
        <f t="shared" si="40"/>
        <v>30</v>
      </c>
      <c r="K663" s="5">
        <f t="shared" si="41"/>
        <v>0</v>
      </c>
      <c r="L663">
        <f t="shared" si="42"/>
        <v>5</v>
      </c>
      <c r="M663" t="str">
        <f>VLOOKUP(L663,mês!A:B,2,0)</f>
        <v>Maio</v>
      </c>
      <c r="N663" t="str">
        <f t="shared" si="43"/>
        <v xml:space="preserve">RD </v>
      </c>
    </row>
    <row r="664" spans="1:14" ht="24.95" customHeight="1" x14ac:dyDescent="0.2">
      <c r="A664" s="2" t="s">
        <v>821</v>
      </c>
      <c r="B664" s="3">
        <v>43973</v>
      </c>
      <c r="C664" s="2">
        <v>13773</v>
      </c>
      <c r="D664" s="2" t="s">
        <v>341</v>
      </c>
      <c r="E664" s="2" t="s">
        <v>824</v>
      </c>
      <c r="F664" s="2" t="s">
        <v>902</v>
      </c>
      <c r="G664" s="2" t="s">
        <v>68</v>
      </c>
      <c r="H664" s="2">
        <v>30</v>
      </c>
      <c r="I664" s="4"/>
      <c r="J664" s="5">
        <f t="shared" si="40"/>
        <v>30</v>
      </c>
      <c r="K664" s="5">
        <f t="shared" si="41"/>
        <v>0</v>
      </c>
      <c r="L664">
        <f t="shared" si="42"/>
        <v>5</v>
      </c>
      <c r="M664" t="str">
        <f>VLOOKUP(L664,mês!A:B,2,0)</f>
        <v>Maio</v>
      </c>
      <c r="N664" t="str">
        <f t="shared" si="43"/>
        <v xml:space="preserve">RD </v>
      </c>
    </row>
    <row r="665" spans="1:14" ht="24.95" customHeight="1" x14ac:dyDescent="0.2">
      <c r="A665" s="2" t="s">
        <v>821</v>
      </c>
      <c r="B665" s="3">
        <v>44004</v>
      </c>
      <c r="C665" s="2">
        <v>13810</v>
      </c>
      <c r="D665" s="2" t="s">
        <v>65</v>
      </c>
      <c r="E665" s="2" t="s">
        <v>826</v>
      </c>
      <c r="F665" s="2" t="s">
        <v>903</v>
      </c>
      <c r="G665" s="2" t="s">
        <v>68</v>
      </c>
      <c r="H665" s="2">
        <v>150</v>
      </c>
      <c r="I665" s="4"/>
      <c r="J665" s="5">
        <f t="shared" si="40"/>
        <v>150</v>
      </c>
      <c r="K665" s="5">
        <f t="shared" si="41"/>
        <v>0</v>
      </c>
      <c r="L665">
        <f t="shared" si="42"/>
        <v>6</v>
      </c>
      <c r="M665" t="str">
        <f>VLOOKUP(L665,mês!A:B,2,0)</f>
        <v>Junho</v>
      </c>
      <c r="N665" t="str">
        <f t="shared" si="43"/>
        <v xml:space="preserve">RD </v>
      </c>
    </row>
    <row r="666" spans="1:14" ht="24.95" customHeight="1" x14ac:dyDescent="0.2">
      <c r="A666" s="2" t="s">
        <v>821</v>
      </c>
      <c r="B666" s="3">
        <v>44011</v>
      </c>
      <c r="C666" s="2">
        <v>13817</v>
      </c>
      <c r="D666" s="2" t="s">
        <v>341</v>
      </c>
      <c r="E666" s="2" t="s">
        <v>826</v>
      </c>
      <c r="F666" s="2" t="s">
        <v>904</v>
      </c>
      <c r="G666" s="2" t="s">
        <v>68</v>
      </c>
      <c r="H666" s="2">
        <v>300</v>
      </c>
      <c r="I666" s="4"/>
      <c r="J666" s="5">
        <f t="shared" si="40"/>
        <v>300</v>
      </c>
      <c r="K666" s="5">
        <f t="shared" si="41"/>
        <v>0</v>
      </c>
      <c r="L666">
        <f t="shared" si="42"/>
        <v>6</v>
      </c>
      <c r="M666" t="str">
        <f>VLOOKUP(L666,mês!A:B,2,0)</f>
        <v>Junho</v>
      </c>
      <c r="N666" t="str">
        <f t="shared" si="43"/>
        <v xml:space="preserve">RD </v>
      </c>
    </row>
    <row r="667" spans="1:14" ht="24.95" customHeight="1" x14ac:dyDescent="0.2">
      <c r="A667" s="2" t="s">
        <v>821</v>
      </c>
      <c r="B667" s="3">
        <v>44011</v>
      </c>
      <c r="C667" s="2">
        <v>13818</v>
      </c>
      <c r="D667" s="2" t="s">
        <v>341</v>
      </c>
      <c r="E667" s="2" t="s">
        <v>826</v>
      </c>
      <c r="F667" s="2" t="s">
        <v>905</v>
      </c>
      <c r="G667" s="2" t="s">
        <v>68</v>
      </c>
      <c r="H667" s="2">
        <v>150</v>
      </c>
      <c r="I667" s="4"/>
      <c r="J667" s="5">
        <f t="shared" si="40"/>
        <v>150</v>
      </c>
      <c r="K667" s="5">
        <f t="shared" si="41"/>
        <v>0</v>
      </c>
      <c r="L667">
        <f t="shared" si="42"/>
        <v>6</v>
      </c>
      <c r="M667" t="str">
        <f>VLOOKUP(L667,mês!A:B,2,0)</f>
        <v>Junho</v>
      </c>
      <c r="N667" t="str">
        <f t="shared" si="43"/>
        <v xml:space="preserve">RD </v>
      </c>
    </row>
    <row r="668" spans="1:14" ht="24.95" customHeight="1" x14ac:dyDescent="0.2">
      <c r="A668" s="2" t="s">
        <v>821</v>
      </c>
      <c r="B668" s="3">
        <v>44014</v>
      </c>
      <c r="C668" s="2">
        <v>13822</v>
      </c>
      <c r="D668" s="2" t="s">
        <v>341</v>
      </c>
      <c r="E668" s="2" t="s">
        <v>826</v>
      </c>
      <c r="F668" s="2" t="s">
        <v>906</v>
      </c>
      <c r="G668" s="2" t="s">
        <v>68</v>
      </c>
      <c r="H668" s="2">
        <v>30</v>
      </c>
      <c r="I668" s="4"/>
      <c r="J668" s="5">
        <f t="shared" si="40"/>
        <v>30</v>
      </c>
      <c r="K668" s="5">
        <f t="shared" si="41"/>
        <v>0</v>
      </c>
      <c r="L668">
        <f t="shared" si="42"/>
        <v>7</v>
      </c>
      <c r="M668" t="str">
        <f>VLOOKUP(L668,mês!A:B,2,0)</f>
        <v>Julho</v>
      </c>
      <c r="N668" t="str">
        <f t="shared" si="43"/>
        <v xml:space="preserve">RD </v>
      </c>
    </row>
    <row r="669" spans="1:14" ht="24.95" customHeight="1" x14ac:dyDescent="0.2">
      <c r="A669" s="2" t="s">
        <v>821</v>
      </c>
      <c r="B669" s="3">
        <v>44019</v>
      </c>
      <c r="C669" s="2">
        <v>13829</v>
      </c>
      <c r="D669" s="2" t="s">
        <v>341</v>
      </c>
      <c r="E669" s="2" t="s">
        <v>907</v>
      </c>
      <c r="F669" s="2" t="s">
        <v>908</v>
      </c>
      <c r="G669" s="2" t="s">
        <v>68</v>
      </c>
      <c r="H669" s="2">
        <v>150</v>
      </c>
      <c r="I669" s="4"/>
      <c r="J669" s="5">
        <f t="shared" si="40"/>
        <v>150</v>
      </c>
      <c r="K669" s="5">
        <f t="shared" si="41"/>
        <v>0</v>
      </c>
      <c r="L669">
        <f t="shared" si="42"/>
        <v>7</v>
      </c>
      <c r="M669" t="str">
        <f>VLOOKUP(L669,mês!A:B,2,0)</f>
        <v>Julho</v>
      </c>
      <c r="N669" t="str">
        <f t="shared" si="43"/>
        <v xml:space="preserve">RD </v>
      </c>
    </row>
    <row r="670" spans="1:14" ht="24.95" customHeight="1" x14ac:dyDescent="0.2">
      <c r="A670" s="2" t="s">
        <v>821</v>
      </c>
      <c r="B670" s="3">
        <v>44032</v>
      </c>
      <c r="C670" s="2">
        <v>13850</v>
      </c>
      <c r="D670" s="2" t="s">
        <v>341</v>
      </c>
      <c r="E670" s="2" t="s">
        <v>824</v>
      </c>
      <c r="F670" s="2" t="s">
        <v>909</v>
      </c>
      <c r="G670" s="2" t="s">
        <v>68</v>
      </c>
      <c r="H670" s="2">
        <v>30</v>
      </c>
      <c r="I670" s="4"/>
      <c r="J670" s="5">
        <f t="shared" si="40"/>
        <v>30</v>
      </c>
      <c r="K670" s="5">
        <f t="shared" si="41"/>
        <v>0</v>
      </c>
      <c r="L670">
        <f t="shared" si="42"/>
        <v>7</v>
      </c>
      <c r="M670" t="str">
        <f>VLOOKUP(L670,mês!A:B,2,0)</f>
        <v>Julho</v>
      </c>
      <c r="N670" t="str">
        <f t="shared" si="43"/>
        <v xml:space="preserve">RD </v>
      </c>
    </row>
    <row r="671" spans="1:14" ht="24.95" customHeight="1" x14ac:dyDescent="0.2">
      <c r="A671" s="2" t="s">
        <v>821</v>
      </c>
      <c r="B671" s="3">
        <v>44032</v>
      </c>
      <c r="C671" s="2">
        <v>13851</v>
      </c>
      <c r="D671" s="2" t="s">
        <v>341</v>
      </c>
      <c r="E671" s="2" t="s">
        <v>824</v>
      </c>
      <c r="F671" s="2" t="s">
        <v>910</v>
      </c>
      <c r="G671" s="2" t="s">
        <v>68</v>
      </c>
      <c r="H671" s="2">
        <v>30</v>
      </c>
      <c r="I671" s="4"/>
      <c r="J671" s="5">
        <f t="shared" si="40"/>
        <v>30</v>
      </c>
      <c r="K671" s="5">
        <f t="shared" si="41"/>
        <v>0</v>
      </c>
      <c r="L671">
        <f t="shared" si="42"/>
        <v>7</v>
      </c>
      <c r="M671" t="str">
        <f>VLOOKUP(L671,mês!A:B,2,0)</f>
        <v>Julho</v>
      </c>
      <c r="N671" t="str">
        <f t="shared" si="43"/>
        <v xml:space="preserve">RD </v>
      </c>
    </row>
    <row r="672" spans="1:14" ht="24.95" customHeight="1" x14ac:dyDescent="0.2">
      <c r="A672" s="2" t="s">
        <v>821</v>
      </c>
      <c r="B672" s="3">
        <v>44033</v>
      </c>
      <c r="C672" s="2">
        <v>13857</v>
      </c>
      <c r="D672" s="2" t="s">
        <v>341</v>
      </c>
      <c r="E672" s="2" t="s">
        <v>824</v>
      </c>
      <c r="F672" s="2" t="s">
        <v>911</v>
      </c>
      <c r="G672" s="2" t="s">
        <v>68</v>
      </c>
      <c r="H672" s="2">
        <v>30</v>
      </c>
      <c r="I672" s="4"/>
      <c r="J672" s="5">
        <f t="shared" si="40"/>
        <v>30</v>
      </c>
      <c r="K672" s="5">
        <f t="shared" si="41"/>
        <v>0</v>
      </c>
      <c r="L672">
        <f t="shared" si="42"/>
        <v>7</v>
      </c>
      <c r="M672" t="str">
        <f>VLOOKUP(L672,mês!A:B,2,0)</f>
        <v>Julho</v>
      </c>
      <c r="N672" t="str">
        <f t="shared" si="43"/>
        <v xml:space="preserve">RD </v>
      </c>
    </row>
    <row r="673" spans="1:14" ht="24.95" customHeight="1" x14ac:dyDescent="0.2">
      <c r="A673" s="2" t="s">
        <v>821</v>
      </c>
      <c r="B673" s="3">
        <v>44034</v>
      </c>
      <c r="C673" s="2">
        <v>13871</v>
      </c>
      <c r="D673" s="2" t="s">
        <v>341</v>
      </c>
      <c r="E673" s="2" t="s">
        <v>912</v>
      </c>
      <c r="F673" s="2" t="s">
        <v>913</v>
      </c>
      <c r="G673" s="2" t="s">
        <v>68</v>
      </c>
      <c r="H673" s="2">
        <v>150</v>
      </c>
      <c r="I673" s="4"/>
      <c r="J673" s="5">
        <f t="shared" si="40"/>
        <v>150</v>
      </c>
      <c r="K673" s="5">
        <f t="shared" si="41"/>
        <v>0</v>
      </c>
      <c r="L673">
        <f t="shared" si="42"/>
        <v>7</v>
      </c>
      <c r="M673" t="str">
        <f>VLOOKUP(L673,mês!A:B,2,0)</f>
        <v>Julho</v>
      </c>
      <c r="N673" t="str">
        <f t="shared" si="43"/>
        <v xml:space="preserve">RD </v>
      </c>
    </row>
    <row r="674" spans="1:14" ht="24.95" customHeight="1" x14ac:dyDescent="0.2">
      <c r="A674" s="2" t="s">
        <v>821</v>
      </c>
      <c r="B674" s="3">
        <v>44034</v>
      </c>
      <c r="C674" s="2">
        <v>13872</v>
      </c>
      <c r="D674" s="2" t="s">
        <v>341</v>
      </c>
      <c r="E674" s="2" t="s">
        <v>914</v>
      </c>
      <c r="F674" s="2" t="s">
        <v>915</v>
      </c>
      <c r="G674" s="2" t="s">
        <v>68</v>
      </c>
      <c r="H674" s="2">
        <v>150</v>
      </c>
      <c r="I674" s="4"/>
      <c r="J674" s="5">
        <f t="shared" si="40"/>
        <v>150</v>
      </c>
      <c r="K674" s="5">
        <f t="shared" si="41"/>
        <v>0</v>
      </c>
      <c r="L674">
        <f t="shared" si="42"/>
        <v>7</v>
      </c>
      <c r="M674" t="str">
        <f>VLOOKUP(L674,mês!A:B,2,0)</f>
        <v>Julho</v>
      </c>
      <c r="N674" t="str">
        <f t="shared" si="43"/>
        <v xml:space="preserve">RD </v>
      </c>
    </row>
    <row r="675" spans="1:14" ht="24.95" customHeight="1" x14ac:dyDescent="0.2">
      <c r="A675" s="2" t="s">
        <v>821</v>
      </c>
      <c r="B675" s="3">
        <v>44034</v>
      </c>
      <c r="C675" s="2">
        <v>13873</v>
      </c>
      <c r="D675" s="2" t="s">
        <v>341</v>
      </c>
      <c r="E675" s="2" t="s">
        <v>916</v>
      </c>
      <c r="F675" s="2" t="s">
        <v>917</v>
      </c>
      <c r="G675" s="2" t="s">
        <v>68</v>
      </c>
      <c r="H675" s="2">
        <v>150</v>
      </c>
      <c r="I675" s="4"/>
      <c r="J675" s="5">
        <f t="shared" si="40"/>
        <v>150</v>
      </c>
      <c r="K675" s="5">
        <f t="shared" si="41"/>
        <v>0</v>
      </c>
      <c r="L675">
        <f t="shared" si="42"/>
        <v>7</v>
      </c>
      <c r="M675" t="str">
        <f>VLOOKUP(L675,mês!A:B,2,0)</f>
        <v>Julho</v>
      </c>
      <c r="N675" t="str">
        <f t="shared" si="43"/>
        <v xml:space="preserve">RD </v>
      </c>
    </row>
    <row r="676" spans="1:14" ht="24.95" customHeight="1" x14ac:dyDescent="0.2">
      <c r="A676" s="2" t="s">
        <v>821</v>
      </c>
      <c r="B676" s="3">
        <v>44047</v>
      </c>
      <c r="C676" s="2">
        <v>13894</v>
      </c>
      <c r="D676" s="2" t="s">
        <v>341</v>
      </c>
      <c r="E676" s="2" t="s">
        <v>839</v>
      </c>
      <c r="F676" s="2" t="s">
        <v>918</v>
      </c>
      <c r="G676" s="2" t="s">
        <v>68</v>
      </c>
      <c r="H676" s="2">
        <v>30</v>
      </c>
      <c r="I676" s="4"/>
      <c r="J676" s="5">
        <f t="shared" si="40"/>
        <v>30</v>
      </c>
      <c r="K676" s="5">
        <f t="shared" si="41"/>
        <v>0</v>
      </c>
      <c r="L676">
        <f t="shared" si="42"/>
        <v>8</v>
      </c>
      <c r="M676" t="str">
        <f>VLOOKUP(L676,mês!A:B,2,0)</f>
        <v>Agosto</v>
      </c>
      <c r="N676" t="str">
        <f t="shared" si="43"/>
        <v xml:space="preserve">RD </v>
      </c>
    </row>
    <row r="677" spans="1:14" ht="24.95" customHeight="1" x14ac:dyDescent="0.2">
      <c r="A677" s="2" t="s">
        <v>821</v>
      </c>
      <c r="B677" s="3">
        <v>44047</v>
      </c>
      <c r="C677" s="2">
        <v>13895</v>
      </c>
      <c r="D677" s="2" t="s">
        <v>341</v>
      </c>
      <c r="E677" s="2" t="s">
        <v>839</v>
      </c>
      <c r="F677" s="2" t="s">
        <v>919</v>
      </c>
      <c r="G677" s="2" t="s">
        <v>68</v>
      </c>
      <c r="H677" s="2">
        <v>30</v>
      </c>
      <c r="I677" s="4"/>
      <c r="J677" s="5">
        <f t="shared" si="40"/>
        <v>30</v>
      </c>
      <c r="K677" s="5">
        <f t="shared" si="41"/>
        <v>0</v>
      </c>
      <c r="L677">
        <f t="shared" si="42"/>
        <v>8</v>
      </c>
      <c r="M677" t="str">
        <f>VLOOKUP(L677,mês!A:B,2,0)</f>
        <v>Agosto</v>
      </c>
      <c r="N677" t="str">
        <f t="shared" si="43"/>
        <v xml:space="preserve">RD </v>
      </c>
    </row>
    <row r="678" spans="1:14" ht="24.95" customHeight="1" x14ac:dyDescent="0.2">
      <c r="A678" s="2" t="s">
        <v>821</v>
      </c>
      <c r="B678" s="3">
        <v>44047</v>
      </c>
      <c r="C678" s="2">
        <v>13896</v>
      </c>
      <c r="D678" s="2" t="s">
        <v>341</v>
      </c>
      <c r="E678" s="2" t="s">
        <v>839</v>
      </c>
      <c r="F678" s="2" t="s">
        <v>920</v>
      </c>
      <c r="G678" s="2" t="s">
        <v>68</v>
      </c>
      <c r="H678" s="2">
        <v>30</v>
      </c>
      <c r="I678" s="4"/>
      <c r="J678" s="5">
        <f t="shared" si="40"/>
        <v>30</v>
      </c>
      <c r="K678" s="5">
        <f t="shared" si="41"/>
        <v>0</v>
      </c>
      <c r="L678">
        <f t="shared" si="42"/>
        <v>8</v>
      </c>
      <c r="M678" t="str">
        <f>VLOOKUP(L678,mês!A:B,2,0)</f>
        <v>Agosto</v>
      </c>
      <c r="N678" t="str">
        <f t="shared" si="43"/>
        <v xml:space="preserve">RD </v>
      </c>
    </row>
    <row r="679" spans="1:14" ht="24.95" customHeight="1" x14ac:dyDescent="0.2">
      <c r="A679" s="2" t="s">
        <v>821</v>
      </c>
      <c r="B679" s="3">
        <v>44053</v>
      </c>
      <c r="C679" s="2">
        <v>13903</v>
      </c>
      <c r="D679" s="2" t="s">
        <v>341</v>
      </c>
      <c r="E679" s="2" t="s">
        <v>921</v>
      </c>
      <c r="F679" s="2" t="s">
        <v>922</v>
      </c>
      <c r="G679" s="2" t="s">
        <v>68</v>
      </c>
      <c r="H679" s="2">
        <v>150</v>
      </c>
      <c r="I679" s="4"/>
      <c r="J679" s="5">
        <f t="shared" si="40"/>
        <v>150</v>
      </c>
      <c r="K679" s="5">
        <f t="shared" si="41"/>
        <v>0</v>
      </c>
      <c r="L679">
        <f t="shared" si="42"/>
        <v>8</v>
      </c>
      <c r="M679" t="str">
        <f>VLOOKUP(L679,mês!A:B,2,0)</f>
        <v>Agosto</v>
      </c>
      <c r="N679" t="str">
        <f t="shared" si="43"/>
        <v xml:space="preserve">RD </v>
      </c>
    </row>
    <row r="680" spans="1:14" ht="24.95" customHeight="1" x14ac:dyDescent="0.2">
      <c r="A680" s="2" t="s">
        <v>821</v>
      </c>
      <c r="B680" s="3">
        <v>44054</v>
      </c>
      <c r="C680" s="2">
        <v>13908</v>
      </c>
      <c r="D680" s="2" t="s">
        <v>341</v>
      </c>
      <c r="E680" s="2" t="s">
        <v>921</v>
      </c>
      <c r="F680" s="2" t="s">
        <v>923</v>
      </c>
      <c r="G680" s="2" t="s">
        <v>68</v>
      </c>
      <c r="H680" s="2">
        <v>150</v>
      </c>
      <c r="I680" s="4"/>
      <c r="J680" s="5">
        <f t="shared" si="40"/>
        <v>150</v>
      </c>
      <c r="K680" s="5">
        <f t="shared" si="41"/>
        <v>0</v>
      </c>
      <c r="L680">
        <f t="shared" si="42"/>
        <v>8</v>
      </c>
      <c r="M680" t="str">
        <f>VLOOKUP(L680,mês!A:B,2,0)</f>
        <v>Agosto</v>
      </c>
      <c r="N680" t="str">
        <f t="shared" si="43"/>
        <v xml:space="preserve">RD </v>
      </c>
    </row>
    <row r="681" spans="1:14" ht="24.95" customHeight="1" x14ac:dyDescent="0.2">
      <c r="A681" s="2" t="s">
        <v>821</v>
      </c>
      <c r="B681" s="3">
        <v>44054</v>
      </c>
      <c r="C681" s="2">
        <v>13909</v>
      </c>
      <c r="D681" s="2" t="s">
        <v>341</v>
      </c>
      <c r="E681" s="2" t="s">
        <v>921</v>
      </c>
      <c r="F681" s="2" t="s">
        <v>924</v>
      </c>
      <c r="G681" s="2" t="s">
        <v>68</v>
      </c>
      <c r="H681" s="2">
        <v>150</v>
      </c>
      <c r="I681" s="4"/>
      <c r="J681" s="5">
        <f t="shared" si="40"/>
        <v>150</v>
      </c>
      <c r="K681" s="5">
        <f t="shared" si="41"/>
        <v>0</v>
      </c>
      <c r="L681">
        <f t="shared" si="42"/>
        <v>8</v>
      </c>
      <c r="M681" t="str">
        <f>VLOOKUP(L681,mês!A:B,2,0)</f>
        <v>Agosto</v>
      </c>
      <c r="N681" t="str">
        <f t="shared" si="43"/>
        <v xml:space="preserve">RD </v>
      </c>
    </row>
    <row r="682" spans="1:14" ht="24.95" customHeight="1" x14ac:dyDescent="0.2">
      <c r="A682" s="2" t="s">
        <v>821</v>
      </c>
      <c r="B682" s="3">
        <v>44056</v>
      </c>
      <c r="C682" s="2">
        <v>13910</v>
      </c>
      <c r="D682" s="2" t="s">
        <v>341</v>
      </c>
      <c r="E682" s="2" t="s">
        <v>921</v>
      </c>
      <c r="F682" s="2" t="s">
        <v>925</v>
      </c>
      <c r="G682" s="2" t="s">
        <v>68</v>
      </c>
      <c r="H682" s="2">
        <v>150</v>
      </c>
      <c r="I682" s="4"/>
      <c r="J682" s="5">
        <f t="shared" si="40"/>
        <v>150</v>
      </c>
      <c r="K682" s="5">
        <f t="shared" si="41"/>
        <v>0</v>
      </c>
      <c r="L682">
        <f t="shared" si="42"/>
        <v>8</v>
      </c>
      <c r="M682" t="str">
        <f>VLOOKUP(L682,mês!A:B,2,0)</f>
        <v>Agosto</v>
      </c>
      <c r="N682" t="str">
        <f t="shared" si="43"/>
        <v xml:space="preserve">RD </v>
      </c>
    </row>
    <row r="683" spans="1:14" ht="24.95" customHeight="1" x14ac:dyDescent="0.2">
      <c r="A683" s="2" t="s">
        <v>821</v>
      </c>
      <c r="B683" s="3">
        <v>44064</v>
      </c>
      <c r="C683" s="2">
        <v>13920</v>
      </c>
      <c r="D683" s="2" t="s">
        <v>341</v>
      </c>
      <c r="E683" s="2" t="s">
        <v>839</v>
      </c>
      <c r="F683" s="2" t="s">
        <v>926</v>
      </c>
      <c r="G683" s="2" t="s">
        <v>68</v>
      </c>
      <c r="H683" s="2">
        <v>30</v>
      </c>
      <c r="I683" s="4"/>
      <c r="J683" s="5">
        <f t="shared" si="40"/>
        <v>30</v>
      </c>
      <c r="K683" s="5">
        <f t="shared" si="41"/>
        <v>0</v>
      </c>
      <c r="L683">
        <f t="shared" si="42"/>
        <v>8</v>
      </c>
      <c r="M683" t="str">
        <f>VLOOKUP(L683,mês!A:B,2,0)</f>
        <v>Agosto</v>
      </c>
      <c r="N683" t="str">
        <f t="shared" si="43"/>
        <v xml:space="preserve">RD </v>
      </c>
    </row>
    <row r="684" spans="1:14" ht="24.95" customHeight="1" x14ac:dyDescent="0.2">
      <c r="A684" s="2" t="s">
        <v>821</v>
      </c>
      <c r="B684" s="3">
        <v>44064</v>
      </c>
      <c r="C684" s="2">
        <v>13921</v>
      </c>
      <c r="D684" s="2" t="s">
        <v>341</v>
      </c>
      <c r="E684" s="2" t="s">
        <v>839</v>
      </c>
      <c r="F684" s="2" t="s">
        <v>927</v>
      </c>
      <c r="G684" s="2" t="s">
        <v>68</v>
      </c>
      <c r="H684" s="2">
        <v>30</v>
      </c>
      <c r="I684" s="4"/>
      <c r="J684" s="5">
        <f t="shared" si="40"/>
        <v>30</v>
      </c>
      <c r="K684" s="5">
        <f t="shared" si="41"/>
        <v>0</v>
      </c>
      <c r="L684">
        <f t="shared" si="42"/>
        <v>8</v>
      </c>
      <c r="M684" t="str">
        <f>VLOOKUP(L684,mês!A:B,2,0)</f>
        <v>Agosto</v>
      </c>
      <c r="N684" t="str">
        <f t="shared" si="43"/>
        <v xml:space="preserve">RD </v>
      </c>
    </row>
    <row r="685" spans="1:14" ht="24.95" customHeight="1" x14ac:dyDescent="0.2">
      <c r="A685" s="2" t="s">
        <v>821</v>
      </c>
      <c r="B685" s="3">
        <v>44074</v>
      </c>
      <c r="C685" s="2">
        <v>13938</v>
      </c>
      <c r="D685" s="2" t="s">
        <v>341</v>
      </c>
      <c r="E685" s="2" t="s">
        <v>921</v>
      </c>
      <c r="F685" s="2" t="s">
        <v>928</v>
      </c>
      <c r="G685" s="2" t="s">
        <v>68</v>
      </c>
      <c r="H685" s="2">
        <v>150</v>
      </c>
      <c r="I685" s="4"/>
      <c r="J685" s="5">
        <f t="shared" si="40"/>
        <v>150</v>
      </c>
      <c r="K685" s="5">
        <f t="shared" si="41"/>
        <v>0</v>
      </c>
      <c r="L685">
        <f t="shared" si="42"/>
        <v>8</v>
      </c>
      <c r="M685" t="str">
        <f>VLOOKUP(L685,mês!A:B,2,0)</f>
        <v>Agosto</v>
      </c>
      <c r="N685" t="str">
        <f t="shared" si="43"/>
        <v xml:space="preserve">RD </v>
      </c>
    </row>
    <row r="686" spans="1:14" ht="24.95" customHeight="1" x14ac:dyDescent="0.2">
      <c r="A686" s="2" t="s">
        <v>821</v>
      </c>
      <c r="B686" s="3">
        <v>44074</v>
      </c>
      <c r="C686" s="2">
        <v>13939</v>
      </c>
      <c r="D686" s="2" t="s">
        <v>341</v>
      </c>
      <c r="E686" s="2" t="s">
        <v>921</v>
      </c>
      <c r="F686" s="2" t="s">
        <v>929</v>
      </c>
      <c r="G686" s="2" t="s">
        <v>68</v>
      </c>
      <c r="H686" s="2">
        <v>150</v>
      </c>
      <c r="I686" s="4"/>
      <c r="J686" s="5">
        <f t="shared" si="40"/>
        <v>150</v>
      </c>
      <c r="K686" s="5">
        <f t="shared" si="41"/>
        <v>0</v>
      </c>
      <c r="L686">
        <f t="shared" si="42"/>
        <v>8</v>
      </c>
      <c r="M686" t="str">
        <f>VLOOKUP(L686,mês!A:B,2,0)</f>
        <v>Agosto</v>
      </c>
      <c r="N686" t="str">
        <f t="shared" si="43"/>
        <v xml:space="preserve">RD </v>
      </c>
    </row>
    <row r="687" spans="1:14" ht="24.95" customHeight="1" x14ac:dyDescent="0.2">
      <c r="A687" s="2" t="s">
        <v>821</v>
      </c>
      <c r="B687" s="3">
        <v>44075</v>
      </c>
      <c r="C687" s="2">
        <v>13949</v>
      </c>
      <c r="D687" s="2" t="s">
        <v>341</v>
      </c>
      <c r="E687" s="2" t="s">
        <v>839</v>
      </c>
      <c r="F687" s="2" t="s">
        <v>930</v>
      </c>
      <c r="G687" s="2" t="s">
        <v>68</v>
      </c>
      <c r="H687" s="2">
        <v>30</v>
      </c>
      <c r="I687" s="4"/>
      <c r="J687" s="5">
        <f t="shared" si="40"/>
        <v>30</v>
      </c>
      <c r="K687" s="5">
        <f t="shared" si="41"/>
        <v>0</v>
      </c>
      <c r="L687">
        <f t="shared" si="42"/>
        <v>9</v>
      </c>
      <c r="M687" t="str">
        <f>VLOOKUP(L687,mês!A:B,2,0)</f>
        <v>Setembro</v>
      </c>
      <c r="N687" t="str">
        <f t="shared" si="43"/>
        <v xml:space="preserve">RD </v>
      </c>
    </row>
    <row r="688" spans="1:14" ht="24.95" customHeight="1" x14ac:dyDescent="0.2">
      <c r="A688" s="2" t="s">
        <v>821</v>
      </c>
      <c r="B688" s="3">
        <v>44075</v>
      </c>
      <c r="C688" s="2">
        <v>13950</v>
      </c>
      <c r="D688" s="2" t="s">
        <v>341</v>
      </c>
      <c r="E688" s="2" t="s">
        <v>839</v>
      </c>
      <c r="F688" s="2" t="s">
        <v>931</v>
      </c>
      <c r="G688" s="2" t="s">
        <v>68</v>
      </c>
      <c r="H688" s="2">
        <v>30</v>
      </c>
      <c r="I688" s="4"/>
      <c r="J688" s="5">
        <f t="shared" si="40"/>
        <v>30</v>
      </c>
      <c r="K688" s="5">
        <f t="shared" si="41"/>
        <v>0</v>
      </c>
      <c r="L688">
        <f t="shared" si="42"/>
        <v>9</v>
      </c>
      <c r="M688" t="str">
        <f>VLOOKUP(L688,mês!A:B,2,0)</f>
        <v>Setembro</v>
      </c>
      <c r="N688" t="str">
        <f t="shared" si="43"/>
        <v xml:space="preserve">RD </v>
      </c>
    </row>
    <row r="689" spans="1:14" ht="24.95" customHeight="1" x14ac:dyDescent="0.2">
      <c r="A689" s="2" t="s">
        <v>821</v>
      </c>
      <c r="B689" s="3">
        <v>44082</v>
      </c>
      <c r="C689" s="2">
        <v>13960</v>
      </c>
      <c r="D689" s="2" t="s">
        <v>341</v>
      </c>
      <c r="E689" s="2" t="s">
        <v>921</v>
      </c>
      <c r="F689" s="2" t="s">
        <v>932</v>
      </c>
      <c r="G689" s="2" t="s">
        <v>68</v>
      </c>
      <c r="H689" s="2">
        <v>150</v>
      </c>
      <c r="I689" s="4"/>
      <c r="J689" s="5">
        <f t="shared" si="40"/>
        <v>150</v>
      </c>
      <c r="K689" s="5">
        <f t="shared" si="41"/>
        <v>0</v>
      </c>
      <c r="L689">
        <f t="shared" si="42"/>
        <v>9</v>
      </c>
      <c r="M689" t="str">
        <f>VLOOKUP(L689,mês!A:B,2,0)</f>
        <v>Setembro</v>
      </c>
      <c r="N689" t="str">
        <f t="shared" si="43"/>
        <v xml:space="preserve">RD </v>
      </c>
    </row>
    <row r="690" spans="1:14" ht="24.95" customHeight="1" x14ac:dyDescent="0.2">
      <c r="A690" s="2" t="s">
        <v>821</v>
      </c>
      <c r="B690" s="3">
        <v>44083</v>
      </c>
      <c r="C690" s="2">
        <v>13961</v>
      </c>
      <c r="D690" s="2" t="s">
        <v>341</v>
      </c>
      <c r="E690" s="2" t="s">
        <v>921</v>
      </c>
      <c r="F690" s="2" t="s">
        <v>933</v>
      </c>
      <c r="G690" s="2" t="s">
        <v>68</v>
      </c>
      <c r="H690" s="2">
        <v>150</v>
      </c>
      <c r="I690" s="4"/>
      <c r="J690" s="5">
        <f t="shared" si="40"/>
        <v>150</v>
      </c>
      <c r="K690" s="5">
        <f t="shared" si="41"/>
        <v>0</v>
      </c>
      <c r="L690">
        <f t="shared" si="42"/>
        <v>9</v>
      </c>
      <c r="M690" t="str">
        <f>VLOOKUP(L690,mês!A:B,2,0)</f>
        <v>Setembro</v>
      </c>
      <c r="N690" t="str">
        <f t="shared" si="43"/>
        <v xml:space="preserve">RD </v>
      </c>
    </row>
    <row r="691" spans="1:14" ht="24.95" customHeight="1" x14ac:dyDescent="0.2">
      <c r="A691" s="2" t="s">
        <v>821</v>
      </c>
      <c r="B691" s="3">
        <v>44083</v>
      </c>
      <c r="C691" s="2">
        <v>13962</v>
      </c>
      <c r="D691" s="2" t="s">
        <v>341</v>
      </c>
      <c r="E691" s="2" t="s">
        <v>839</v>
      </c>
      <c r="F691" s="2" t="s">
        <v>934</v>
      </c>
      <c r="G691" s="2" t="s">
        <v>68</v>
      </c>
      <c r="H691" s="2">
        <v>30</v>
      </c>
      <c r="I691" s="4"/>
      <c r="J691" s="5">
        <f t="shared" si="40"/>
        <v>30</v>
      </c>
      <c r="K691" s="5">
        <f t="shared" si="41"/>
        <v>0</v>
      </c>
      <c r="L691">
        <f t="shared" si="42"/>
        <v>9</v>
      </c>
      <c r="M691" t="str">
        <f>VLOOKUP(L691,mês!A:B,2,0)</f>
        <v>Setembro</v>
      </c>
      <c r="N691" t="str">
        <f t="shared" si="43"/>
        <v xml:space="preserve">RD </v>
      </c>
    </row>
    <row r="692" spans="1:14" ht="24.95" customHeight="1" x14ac:dyDescent="0.2">
      <c r="A692" s="2" t="s">
        <v>821</v>
      </c>
      <c r="B692" s="3">
        <v>44083</v>
      </c>
      <c r="C692" s="2">
        <v>13963</v>
      </c>
      <c r="D692" s="2" t="s">
        <v>341</v>
      </c>
      <c r="E692" s="2" t="s">
        <v>839</v>
      </c>
      <c r="F692" s="2" t="s">
        <v>935</v>
      </c>
      <c r="G692" s="2" t="s">
        <v>68</v>
      </c>
      <c r="H692" s="2">
        <v>30</v>
      </c>
      <c r="I692" s="4"/>
      <c r="J692" s="5">
        <f t="shared" si="40"/>
        <v>30</v>
      </c>
      <c r="K692" s="5">
        <f t="shared" si="41"/>
        <v>0</v>
      </c>
      <c r="L692">
        <f t="shared" si="42"/>
        <v>9</v>
      </c>
      <c r="M692" t="str">
        <f>VLOOKUP(L692,mês!A:B,2,0)</f>
        <v>Setembro</v>
      </c>
      <c r="N692" t="str">
        <f t="shared" si="43"/>
        <v xml:space="preserve">RD </v>
      </c>
    </row>
    <row r="693" spans="1:14" ht="24.95" customHeight="1" x14ac:dyDescent="0.2">
      <c r="A693" s="2" t="s">
        <v>821</v>
      </c>
      <c r="B693" s="3">
        <v>44085</v>
      </c>
      <c r="C693" s="2">
        <v>13973</v>
      </c>
      <c r="D693" s="2" t="s">
        <v>341</v>
      </c>
      <c r="E693" s="2" t="s">
        <v>839</v>
      </c>
      <c r="F693" s="2" t="s">
        <v>936</v>
      </c>
      <c r="G693" s="2" t="s">
        <v>68</v>
      </c>
      <c r="H693" s="2">
        <v>30</v>
      </c>
      <c r="I693" s="4"/>
      <c r="J693" s="5">
        <f t="shared" si="40"/>
        <v>30</v>
      </c>
      <c r="K693" s="5">
        <f t="shared" si="41"/>
        <v>0</v>
      </c>
      <c r="L693">
        <f t="shared" si="42"/>
        <v>9</v>
      </c>
      <c r="M693" t="str">
        <f>VLOOKUP(L693,mês!A:B,2,0)</f>
        <v>Setembro</v>
      </c>
      <c r="N693" t="str">
        <f t="shared" si="43"/>
        <v xml:space="preserve">RD </v>
      </c>
    </row>
    <row r="694" spans="1:14" ht="24.95" customHeight="1" x14ac:dyDescent="0.2">
      <c r="A694" s="2" t="s">
        <v>821</v>
      </c>
      <c r="B694" s="3">
        <v>44085</v>
      </c>
      <c r="C694" s="2">
        <v>13974</v>
      </c>
      <c r="D694" s="2" t="s">
        <v>341</v>
      </c>
      <c r="E694" s="2" t="s">
        <v>839</v>
      </c>
      <c r="F694" s="2" t="s">
        <v>937</v>
      </c>
      <c r="G694" s="2" t="s">
        <v>68</v>
      </c>
      <c r="H694" s="2">
        <v>30</v>
      </c>
      <c r="I694" s="4"/>
      <c r="J694" s="5">
        <f t="shared" si="40"/>
        <v>30</v>
      </c>
      <c r="K694" s="5">
        <f t="shared" si="41"/>
        <v>0</v>
      </c>
      <c r="L694">
        <f t="shared" si="42"/>
        <v>9</v>
      </c>
      <c r="M694" t="str">
        <f>VLOOKUP(L694,mês!A:B,2,0)</f>
        <v>Setembro</v>
      </c>
      <c r="N694" t="str">
        <f t="shared" si="43"/>
        <v xml:space="preserve">RD </v>
      </c>
    </row>
    <row r="695" spans="1:14" ht="24.95" customHeight="1" x14ac:dyDescent="0.2">
      <c r="A695" s="2" t="s">
        <v>821</v>
      </c>
      <c r="B695" s="3">
        <v>44090</v>
      </c>
      <c r="C695" s="2">
        <v>13980</v>
      </c>
      <c r="D695" s="2" t="s">
        <v>341</v>
      </c>
      <c r="E695" s="2" t="s">
        <v>921</v>
      </c>
      <c r="F695" s="2" t="s">
        <v>938</v>
      </c>
      <c r="G695" s="2" t="s">
        <v>68</v>
      </c>
      <c r="H695" s="2">
        <v>150</v>
      </c>
      <c r="I695" s="4"/>
      <c r="J695" s="5">
        <f t="shared" si="40"/>
        <v>150</v>
      </c>
      <c r="K695" s="5">
        <f t="shared" si="41"/>
        <v>0</v>
      </c>
      <c r="L695">
        <f t="shared" si="42"/>
        <v>9</v>
      </c>
      <c r="M695" t="str">
        <f>VLOOKUP(L695,mês!A:B,2,0)</f>
        <v>Setembro</v>
      </c>
      <c r="N695" t="str">
        <f t="shared" si="43"/>
        <v xml:space="preserve">RD </v>
      </c>
    </row>
    <row r="696" spans="1:14" ht="24.95" customHeight="1" x14ac:dyDescent="0.2">
      <c r="A696" s="2" t="s">
        <v>821</v>
      </c>
      <c r="B696" s="3">
        <v>44090</v>
      </c>
      <c r="C696" s="2">
        <v>13981</v>
      </c>
      <c r="D696" s="2" t="s">
        <v>341</v>
      </c>
      <c r="E696" s="2" t="s">
        <v>921</v>
      </c>
      <c r="F696" s="2" t="s">
        <v>939</v>
      </c>
      <c r="G696" s="2" t="s">
        <v>68</v>
      </c>
      <c r="H696" s="2">
        <v>150</v>
      </c>
      <c r="I696" s="4"/>
      <c r="J696" s="5">
        <f t="shared" si="40"/>
        <v>150</v>
      </c>
      <c r="K696" s="5">
        <f t="shared" si="41"/>
        <v>0</v>
      </c>
      <c r="L696">
        <f t="shared" si="42"/>
        <v>9</v>
      </c>
      <c r="M696" t="str">
        <f>VLOOKUP(L696,mês!A:B,2,0)</f>
        <v>Setembro</v>
      </c>
      <c r="N696" t="str">
        <f t="shared" si="43"/>
        <v xml:space="preserve">RD </v>
      </c>
    </row>
    <row r="697" spans="1:14" ht="24.95" customHeight="1" x14ac:dyDescent="0.2">
      <c r="A697" s="2" t="s">
        <v>821</v>
      </c>
      <c r="B697" s="3">
        <v>44091</v>
      </c>
      <c r="C697" s="2">
        <v>13984</v>
      </c>
      <c r="D697" s="2" t="s">
        <v>341</v>
      </c>
      <c r="E697" s="2" t="s">
        <v>921</v>
      </c>
      <c r="F697" s="2" t="s">
        <v>940</v>
      </c>
      <c r="G697" s="2" t="s">
        <v>68</v>
      </c>
      <c r="H697" s="2">
        <v>150</v>
      </c>
      <c r="I697" s="4"/>
      <c r="J697" s="5">
        <f t="shared" si="40"/>
        <v>150</v>
      </c>
      <c r="K697" s="5">
        <f t="shared" si="41"/>
        <v>0</v>
      </c>
      <c r="L697">
        <f t="shared" si="42"/>
        <v>9</v>
      </c>
      <c r="M697" t="str">
        <f>VLOOKUP(L697,mês!A:B,2,0)</f>
        <v>Setembro</v>
      </c>
      <c r="N697" t="str">
        <f t="shared" si="43"/>
        <v xml:space="preserve">RD </v>
      </c>
    </row>
    <row r="698" spans="1:14" ht="24.95" customHeight="1" x14ac:dyDescent="0.2">
      <c r="A698" s="2" t="s">
        <v>821</v>
      </c>
      <c r="B698" s="3">
        <v>44099</v>
      </c>
      <c r="C698" s="2">
        <v>13997</v>
      </c>
      <c r="D698" s="2" t="s">
        <v>341</v>
      </c>
      <c r="E698" s="2" t="s">
        <v>839</v>
      </c>
      <c r="F698" s="2" t="s">
        <v>941</v>
      </c>
      <c r="G698" s="2" t="s">
        <v>68</v>
      </c>
      <c r="H698" s="2">
        <v>30</v>
      </c>
      <c r="I698" s="4"/>
      <c r="J698" s="5">
        <f t="shared" si="40"/>
        <v>30</v>
      </c>
      <c r="K698" s="5">
        <f t="shared" si="41"/>
        <v>0</v>
      </c>
      <c r="L698">
        <f t="shared" si="42"/>
        <v>9</v>
      </c>
      <c r="M698" t="str">
        <f>VLOOKUP(L698,mês!A:B,2,0)</f>
        <v>Setembro</v>
      </c>
      <c r="N698" t="str">
        <f t="shared" si="43"/>
        <v xml:space="preserve">RD </v>
      </c>
    </row>
    <row r="699" spans="1:14" ht="24.95" customHeight="1" x14ac:dyDescent="0.2">
      <c r="A699" s="2" t="s">
        <v>821</v>
      </c>
      <c r="B699" s="3">
        <v>44099</v>
      </c>
      <c r="C699" s="2">
        <v>13999</v>
      </c>
      <c r="D699" s="2" t="s">
        <v>341</v>
      </c>
      <c r="E699" s="2" t="s">
        <v>839</v>
      </c>
      <c r="F699" s="2" t="s">
        <v>942</v>
      </c>
      <c r="G699" s="2" t="s">
        <v>68</v>
      </c>
      <c r="H699" s="2">
        <v>30</v>
      </c>
      <c r="I699" s="4"/>
      <c r="J699" s="5">
        <f t="shared" si="40"/>
        <v>30</v>
      </c>
      <c r="K699" s="5">
        <f t="shared" si="41"/>
        <v>0</v>
      </c>
      <c r="L699">
        <f t="shared" si="42"/>
        <v>9</v>
      </c>
      <c r="M699" t="str">
        <f>VLOOKUP(L699,mês!A:B,2,0)</f>
        <v>Setembro</v>
      </c>
      <c r="N699" t="str">
        <f t="shared" si="43"/>
        <v xml:space="preserve">RD </v>
      </c>
    </row>
    <row r="700" spans="1:14" ht="24.95" customHeight="1" x14ac:dyDescent="0.2">
      <c r="A700" s="2" t="s">
        <v>821</v>
      </c>
      <c r="B700" s="3">
        <v>44099</v>
      </c>
      <c r="C700" s="2">
        <v>13998</v>
      </c>
      <c r="D700" s="2" t="s">
        <v>341</v>
      </c>
      <c r="E700" s="2" t="s">
        <v>839</v>
      </c>
      <c r="F700" s="2" t="s">
        <v>943</v>
      </c>
      <c r="G700" s="2" t="s">
        <v>68</v>
      </c>
      <c r="H700" s="2">
        <v>30</v>
      </c>
      <c r="I700" s="4"/>
      <c r="J700" s="5">
        <f t="shared" si="40"/>
        <v>30</v>
      </c>
      <c r="K700" s="5">
        <f t="shared" si="41"/>
        <v>0</v>
      </c>
      <c r="L700">
        <f t="shared" si="42"/>
        <v>9</v>
      </c>
      <c r="M700" t="str">
        <f>VLOOKUP(L700,mês!A:B,2,0)</f>
        <v>Setembro</v>
      </c>
      <c r="N700" t="str">
        <f t="shared" si="43"/>
        <v xml:space="preserve">RD </v>
      </c>
    </row>
    <row r="701" spans="1:14" ht="24.95" customHeight="1" x14ac:dyDescent="0.2">
      <c r="A701" s="2" t="s">
        <v>821</v>
      </c>
      <c r="B701" s="3">
        <v>44102</v>
      </c>
      <c r="C701" s="2">
        <v>14002</v>
      </c>
      <c r="D701" s="2" t="s">
        <v>341</v>
      </c>
      <c r="E701" s="2" t="s">
        <v>921</v>
      </c>
      <c r="F701" s="2" t="s">
        <v>944</v>
      </c>
      <c r="G701" s="2" t="s">
        <v>68</v>
      </c>
      <c r="H701" s="2">
        <v>150</v>
      </c>
      <c r="I701" s="4"/>
      <c r="J701" s="5">
        <f t="shared" si="40"/>
        <v>150</v>
      </c>
      <c r="K701" s="5">
        <f t="shared" si="41"/>
        <v>0</v>
      </c>
      <c r="L701">
        <f t="shared" si="42"/>
        <v>9</v>
      </c>
      <c r="M701" t="str">
        <f>VLOOKUP(L701,mês!A:B,2,0)</f>
        <v>Setembro</v>
      </c>
      <c r="N701" t="str">
        <f t="shared" si="43"/>
        <v xml:space="preserve">RD </v>
      </c>
    </row>
    <row r="702" spans="1:14" ht="24.95" customHeight="1" x14ac:dyDescent="0.2">
      <c r="A702" s="2" t="s">
        <v>821</v>
      </c>
      <c r="B702" s="3">
        <v>44104</v>
      </c>
      <c r="C702" s="2">
        <v>14012</v>
      </c>
      <c r="D702" s="2" t="s">
        <v>341</v>
      </c>
      <c r="E702" s="2" t="s">
        <v>921</v>
      </c>
      <c r="F702" s="2" t="s">
        <v>945</v>
      </c>
      <c r="G702" s="2" t="s">
        <v>68</v>
      </c>
      <c r="H702" s="2">
        <v>150</v>
      </c>
      <c r="I702" s="4"/>
      <c r="J702" s="5">
        <f t="shared" si="40"/>
        <v>150</v>
      </c>
      <c r="K702" s="5">
        <f t="shared" si="41"/>
        <v>0</v>
      </c>
      <c r="L702">
        <f t="shared" si="42"/>
        <v>9</v>
      </c>
      <c r="M702" t="str">
        <f>VLOOKUP(L702,mês!A:B,2,0)</f>
        <v>Setembro</v>
      </c>
      <c r="N702" t="str">
        <f t="shared" si="43"/>
        <v xml:space="preserve">RD </v>
      </c>
    </row>
    <row r="703" spans="1:14" ht="24.95" customHeight="1" x14ac:dyDescent="0.2">
      <c r="A703" s="2" t="s">
        <v>821</v>
      </c>
      <c r="B703" s="3">
        <v>44104</v>
      </c>
      <c r="C703" s="2">
        <v>14011</v>
      </c>
      <c r="D703" s="2" t="s">
        <v>341</v>
      </c>
      <c r="E703" s="2" t="s">
        <v>839</v>
      </c>
      <c r="F703" s="2" t="s">
        <v>946</v>
      </c>
      <c r="G703" s="2" t="s">
        <v>68</v>
      </c>
      <c r="H703" s="2">
        <v>30</v>
      </c>
      <c r="I703" s="4"/>
      <c r="J703" s="5">
        <f t="shared" si="40"/>
        <v>30</v>
      </c>
      <c r="K703" s="5">
        <f t="shared" si="41"/>
        <v>0</v>
      </c>
      <c r="L703">
        <f t="shared" si="42"/>
        <v>9</v>
      </c>
      <c r="M703" t="str">
        <f>VLOOKUP(L703,mês!A:B,2,0)</f>
        <v>Setembro</v>
      </c>
      <c r="N703" t="str">
        <f t="shared" si="43"/>
        <v xml:space="preserve">RD </v>
      </c>
    </row>
    <row r="704" spans="1:14" ht="24.95" customHeight="1" x14ac:dyDescent="0.2">
      <c r="A704" s="2" t="s">
        <v>821</v>
      </c>
      <c r="B704" s="3">
        <v>44106</v>
      </c>
      <c r="C704" s="2">
        <v>14020</v>
      </c>
      <c r="D704" s="2" t="s">
        <v>341</v>
      </c>
      <c r="E704" s="2" t="s">
        <v>921</v>
      </c>
      <c r="F704" s="2" t="s">
        <v>947</v>
      </c>
      <c r="G704" s="2" t="s">
        <v>68</v>
      </c>
      <c r="H704" s="2">
        <v>150</v>
      </c>
      <c r="I704" s="4"/>
      <c r="J704" s="5">
        <f t="shared" si="40"/>
        <v>150</v>
      </c>
      <c r="K704" s="5">
        <f t="shared" si="41"/>
        <v>0</v>
      </c>
      <c r="L704">
        <f t="shared" si="42"/>
        <v>10</v>
      </c>
      <c r="M704" t="str">
        <f>VLOOKUP(L704,mês!A:B,2,0)</f>
        <v>Outubro</v>
      </c>
      <c r="N704" t="str">
        <f t="shared" si="43"/>
        <v xml:space="preserve">RD </v>
      </c>
    </row>
    <row r="705" spans="1:14" ht="24.95" customHeight="1" x14ac:dyDescent="0.2">
      <c r="A705" s="2" t="s">
        <v>821</v>
      </c>
      <c r="B705" s="3">
        <v>44106</v>
      </c>
      <c r="C705" s="2">
        <v>14021</v>
      </c>
      <c r="D705" s="2" t="s">
        <v>341</v>
      </c>
      <c r="E705" s="2" t="s">
        <v>921</v>
      </c>
      <c r="F705" s="2" t="s">
        <v>948</v>
      </c>
      <c r="G705" s="2" t="s">
        <v>68</v>
      </c>
      <c r="H705" s="2">
        <v>150</v>
      </c>
      <c r="I705" s="4"/>
      <c r="J705" s="5">
        <f t="shared" si="40"/>
        <v>150</v>
      </c>
      <c r="K705" s="5">
        <f t="shared" si="41"/>
        <v>0</v>
      </c>
      <c r="L705">
        <f t="shared" si="42"/>
        <v>10</v>
      </c>
      <c r="M705" t="str">
        <f>VLOOKUP(L705,mês!A:B,2,0)</f>
        <v>Outubro</v>
      </c>
      <c r="N705" t="str">
        <f t="shared" si="43"/>
        <v xml:space="preserve">RD </v>
      </c>
    </row>
    <row r="706" spans="1:14" ht="24.95" customHeight="1" x14ac:dyDescent="0.2">
      <c r="A706" s="2" t="s">
        <v>821</v>
      </c>
      <c r="B706" s="3">
        <v>44106</v>
      </c>
      <c r="C706" s="2">
        <v>14022</v>
      </c>
      <c r="D706" s="2" t="s">
        <v>341</v>
      </c>
      <c r="E706" s="2" t="s">
        <v>839</v>
      </c>
      <c r="F706" s="2" t="s">
        <v>949</v>
      </c>
      <c r="G706" s="2" t="s">
        <v>68</v>
      </c>
      <c r="H706" s="2">
        <v>30</v>
      </c>
      <c r="I706" s="4"/>
      <c r="J706" s="5">
        <f t="shared" si="40"/>
        <v>30</v>
      </c>
      <c r="K706" s="5">
        <f t="shared" si="41"/>
        <v>0</v>
      </c>
      <c r="L706">
        <f t="shared" si="42"/>
        <v>10</v>
      </c>
      <c r="M706" t="str">
        <f>VLOOKUP(L706,mês!A:B,2,0)</f>
        <v>Outubro</v>
      </c>
      <c r="N706" t="str">
        <f t="shared" si="43"/>
        <v xml:space="preserve">RD </v>
      </c>
    </row>
    <row r="707" spans="1:14" ht="24.95" customHeight="1" x14ac:dyDescent="0.2">
      <c r="A707" s="2" t="s">
        <v>821</v>
      </c>
      <c r="B707" s="3">
        <v>44112</v>
      </c>
      <c r="C707" s="2">
        <v>14035</v>
      </c>
      <c r="D707" s="2" t="s">
        <v>341</v>
      </c>
      <c r="E707" s="2" t="s">
        <v>921</v>
      </c>
      <c r="F707" s="2" t="s">
        <v>950</v>
      </c>
      <c r="G707" s="2" t="s">
        <v>68</v>
      </c>
      <c r="H707" s="2">
        <v>150</v>
      </c>
      <c r="I707" s="4"/>
      <c r="J707" s="5">
        <f t="shared" ref="J707:J770" si="44">IF(G707="Não",0,H707)</f>
        <v>150</v>
      </c>
      <c r="K707" s="5">
        <f t="shared" ref="K707:K770" si="45">IF(G707="Não",H707,0)</f>
        <v>0</v>
      </c>
      <c r="L707">
        <f t="shared" ref="L707:L770" si="46">MONTH(B707)</f>
        <v>10</v>
      </c>
      <c r="M707" t="str">
        <f>VLOOKUP(L707,mês!A:B,2,0)</f>
        <v>Outubro</v>
      </c>
      <c r="N707" t="str">
        <f t="shared" ref="N707:N770" si="47">LEFT(A707,SEARCH("-",A707)-1)</f>
        <v xml:space="preserve">RD </v>
      </c>
    </row>
    <row r="708" spans="1:14" ht="24.95" customHeight="1" x14ac:dyDescent="0.2">
      <c r="A708" s="2" t="s">
        <v>821</v>
      </c>
      <c r="B708" s="3">
        <v>44113</v>
      </c>
      <c r="C708" s="2">
        <v>14043</v>
      </c>
      <c r="D708" s="2" t="s">
        <v>341</v>
      </c>
      <c r="E708" s="2" t="s">
        <v>839</v>
      </c>
      <c r="F708" s="2" t="s">
        <v>951</v>
      </c>
      <c r="G708" s="2" t="s">
        <v>68</v>
      </c>
      <c r="H708" s="2">
        <v>30</v>
      </c>
      <c r="I708" s="4"/>
      <c r="J708" s="5">
        <f t="shared" si="44"/>
        <v>30</v>
      </c>
      <c r="K708" s="5">
        <f t="shared" si="45"/>
        <v>0</v>
      </c>
      <c r="L708">
        <f t="shared" si="46"/>
        <v>10</v>
      </c>
      <c r="M708" t="str">
        <f>VLOOKUP(L708,mês!A:B,2,0)</f>
        <v>Outubro</v>
      </c>
      <c r="N708" t="str">
        <f t="shared" si="47"/>
        <v xml:space="preserve">RD </v>
      </c>
    </row>
    <row r="709" spans="1:14" ht="24.95" customHeight="1" x14ac:dyDescent="0.2">
      <c r="A709" s="2" t="s">
        <v>821</v>
      </c>
      <c r="B709" s="3">
        <v>44113</v>
      </c>
      <c r="C709" s="2">
        <v>14042</v>
      </c>
      <c r="D709" s="2" t="s">
        <v>341</v>
      </c>
      <c r="E709" s="2" t="s">
        <v>839</v>
      </c>
      <c r="F709" s="2" t="s">
        <v>952</v>
      </c>
      <c r="G709" s="2" t="s">
        <v>68</v>
      </c>
      <c r="H709" s="2">
        <v>30</v>
      </c>
      <c r="I709" s="4"/>
      <c r="J709" s="5">
        <f t="shared" si="44"/>
        <v>30</v>
      </c>
      <c r="K709" s="5">
        <f t="shared" si="45"/>
        <v>0</v>
      </c>
      <c r="L709">
        <f t="shared" si="46"/>
        <v>10</v>
      </c>
      <c r="M709" t="str">
        <f>VLOOKUP(L709,mês!A:B,2,0)</f>
        <v>Outubro</v>
      </c>
      <c r="N709" t="str">
        <f t="shared" si="47"/>
        <v xml:space="preserve">RD </v>
      </c>
    </row>
    <row r="710" spans="1:14" ht="24.95" customHeight="1" x14ac:dyDescent="0.2">
      <c r="A710" s="2" t="s">
        <v>821</v>
      </c>
      <c r="B710" s="3">
        <v>44117</v>
      </c>
      <c r="C710" s="2">
        <v>14052</v>
      </c>
      <c r="D710" s="2" t="s">
        <v>341</v>
      </c>
      <c r="E710" s="2" t="s">
        <v>921</v>
      </c>
      <c r="F710" s="2" t="s">
        <v>953</v>
      </c>
      <c r="G710" s="2" t="s">
        <v>68</v>
      </c>
      <c r="H710" s="2">
        <v>150</v>
      </c>
      <c r="I710" s="4"/>
      <c r="J710" s="5">
        <f t="shared" si="44"/>
        <v>150</v>
      </c>
      <c r="K710" s="5">
        <f t="shared" si="45"/>
        <v>0</v>
      </c>
      <c r="L710">
        <f t="shared" si="46"/>
        <v>10</v>
      </c>
      <c r="M710" t="str">
        <f>VLOOKUP(L710,mês!A:B,2,0)</f>
        <v>Outubro</v>
      </c>
      <c r="N710" t="str">
        <f t="shared" si="47"/>
        <v xml:space="preserve">RD </v>
      </c>
    </row>
    <row r="711" spans="1:14" ht="24.95" customHeight="1" x14ac:dyDescent="0.2">
      <c r="A711" s="2" t="s">
        <v>821</v>
      </c>
      <c r="B711" s="3">
        <v>44120</v>
      </c>
      <c r="C711" s="2">
        <v>14080</v>
      </c>
      <c r="D711" s="2" t="s">
        <v>341</v>
      </c>
      <c r="E711" s="2" t="s">
        <v>921</v>
      </c>
      <c r="F711" s="2" t="s">
        <v>954</v>
      </c>
      <c r="G711" s="2" t="s">
        <v>68</v>
      </c>
      <c r="H711" s="2">
        <v>0</v>
      </c>
      <c r="I711" s="4"/>
      <c r="J711" s="5">
        <f t="shared" si="44"/>
        <v>0</v>
      </c>
      <c r="K711" s="5">
        <f t="shared" si="45"/>
        <v>0</v>
      </c>
      <c r="L711">
        <f t="shared" si="46"/>
        <v>10</v>
      </c>
      <c r="M711" t="str">
        <f>VLOOKUP(L711,mês!A:B,2,0)</f>
        <v>Outubro</v>
      </c>
      <c r="N711" t="str">
        <f t="shared" si="47"/>
        <v xml:space="preserve">RD </v>
      </c>
    </row>
    <row r="712" spans="1:14" ht="24.95" customHeight="1" x14ac:dyDescent="0.2">
      <c r="A712" s="2" t="s">
        <v>821</v>
      </c>
      <c r="B712" s="3">
        <v>44120</v>
      </c>
      <c r="C712" s="2">
        <v>14081</v>
      </c>
      <c r="D712" s="2" t="s">
        <v>341</v>
      </c>
      <c r="E712" s="2" t="s">
        <v>921</v>
      </c>
      <c r="F712" s="2" t="s">
        <v>955</v>
      </c>
      <c r="G712" s="2" t="s">
        <v>68</v>
      </c>
      <c r="H712" s="2">
        <v>150</v>
      </c>
      <c r="I712" s="4"/>
      <c r="J712" s="5">
        <f t="shared" si="44"/>
        <v>150</v>
      </c>
      <c r="K712" s="5">
        <f t="shared" si="45"/>
        <v>0</v>
      </c>
      <c r="L712">
        <f t="shared" si="46"/>
        <v>10</v>
      </c>
      <c r="M712" t="str">
        <f>VLOOKUP(L712,mês!A:B,2,0)</f>
        <v>Outubro</v>
      </c>
      <c r="N712" t="str">
        <f t="shared" si="47"/>
        <v xml:space="preserve">RD </v>
      </c>
    </row>
    <row r="713" spans="1:14" ht="24.95" customHeight="1" x14ac:dyDescent="0.2">
      <c r="A713" s="2" t="s">
        <v>821</v>
      </c>
      <c r="B713" s="3">
        <v>44120</v>
      </c>
      <c r="C713" s="2">
        <v>14082</v>
      </c>
      <c r="D713" s="2" t="s">
        <v>341</v>
      </c>
      <c r="E713" s="2" t="s">
        <v>839</v>
      </c>
      <c r="F713" s="2" t="s">
        <v>956</v>
      </c>
      <c r="G713" s="2" t="s">
        <v>68</v>
      </c>
      <c r="H713" s="2">
        <v>30</v>
      </c>
      <c r="I713" s="4"/>
      <c r="J713" s="5">
        <f t="shared" si="44"/>
        <v>30</v>
      </c>
      <c r="K713" s="5">
        <f t="shared" si="45"/>
        <v>0</v>
      </c>
      <c r="L713">
        <f t="shared" si="46"/>
        <v>10</v>
      </c>
      <c r="M713" t="str">
        <f>VLOOKUP(L713,mês!A:B,2,0)</f>
        <v>Outubro</v>
      </c>
      <c r="N713" t="str">
        <f t="shared" si="47"/>
        <v xml:space="preserve">RD </v>
      </c>
    </row>
    <row r="714" spans="1:14" ht="24.95" customHeight="1" x14ac:dyDescent="0.2">
      <c r="A714" s="2" t="s">
        <v>821</v>
      </c>
      <c r="B714" s="3">
        <v>44120</v>
      </c>
      <c r="C714" s="2">
        <v>14083</v>
      </c>
      <c r="D714" s="2" t="s">
        <v>341</v>
      </c>
      <c r="E714" s="2" t="s">
        <v>839</v>
      </c>
      <c r="F714" s="2" t="s">
        <v>957</v>
      </c>
      <c r="G714" s="2" t="s">
        <v>68</v>
      </c>
      <c r="H714" s="2">
        <v>30</v>
      </c>
      <c r="I714" s="4"/>
      <c r="J714" s="5">
        <f t="shared" si="44"/>
        <v>30</v>
      </c>
      <c r="K714" s="5">
        <f t="shared" si="45"/>
        <v>0</v>
      </c>
      <c r="L714">
        <f t="shared" si="46"/>
        <v>10</v>
      </c>
      <c r="M714" t="str">
        <f>VLOOKUP(L714,mês!A:B,2,0)</f>
        <v>Outubro</v>
      </c>
      <c r="N714" t="str">
        <f t="shared" si="47"/>
        <v xml:space="preserve">RD </v>
      </c>
    </row>
    <row r="715" spans="1:14" ht="24.95" customHeight="1" x14ac:dyDescent="0.2">
      <c r="A715" s="2" t="s">
        <v>821</v>
      </c>
      <c r="B715" s="3">
        <v>44125</v>
      </c>
      <c r="C715" s="2">
        <v>14092</v>
      </c>
      <c r="D715" s="2" t="s">
        <v>341</v>
      </c>
      <c r="E715" s="2" t="s">
        <v>839</v>
      </c>
      <c r="F715" s="2" t="s">
        <v>958</v>
      </c>
      <c r="G715" s="2" t="s">
        <v>68</v>
      </c>
      <c r="H715" s="2">
        <v>30</v>
      </c>
      <c r="I715" s="4"/>
      <c r="J715" s="5">
        <f t="shared" si="44"/>
        <v>30</v>
      </c>
      <c r="K715" s="5">
        <f t="shared" si="45"/>
        <v>0</v>
      </c>
      <c r="L715">
        <f t="shared" si="46"/>
        <v>10</v>
      </c>
      <c r="M715" t="str">
        <f>VLOOKUP(L715,mês!A:B,2,0)</f>
        <v>Outubro</v>
      </c>
      <c r="N715" t="str">
        <f t="shared" si="47"/>
        <v xml:space="preserve">RD </v>
      </c>
    </row>
    <row r="716" spans="1:14" ht="24.95" customHeight="1" x14ac:dyDescent="0.2">
      <c r="A716" s="2" t="s">
        <v>821</v>
      </c>
      <c r="B716" s="3">
        <v>44126</v>
      </c>
      <c r="C716" s="2">
        <v>14096</v>
      </c>
      <c r="D716" s="2" t="s">
        <v>341</v>
      </c>
      <c r="E716" s="2" t="s">
        <v>921</v>
      </c>
      <c r="F716" s="2" t="s">
        <v>959</v>
      </c>
      <c r="G716" s="2" t="s">
        <v>68</v>
      </c>
      <c r="H716" s="2">
        <v>150</v>
      </c>
      <c r="I716" s="4"/>
      <c r="J716" s="5">
        <f t="shared" si="44"/>
        <v>150</v>
      </c>
      <c r="K716" s="5">
        <f t="shared" si="45"/>
        <v>0</v>
      </c>
      <c r="L716">
        <f t="shared" si="46"/>
        <v>10</v>
      </c>
      <c r="M716" t="str">
        <f>VLOOKUP(L716,mês!A:B,2,0)</f>
        <v>Outubro</v>
      </c>
      <c r="N716" t="str">
        <f t="shared" si="47"/>
        <v xml:space="preserve">RD </v>
      </c>
    </row>
    <row r="717" spans="1:14" ht="24.95" customHeight="1" x14ac:dyDescent="0.2">
      <c r="A717" s="2" t="s">
        <v>821</v>
      </c>
      <c r="B717" s="3">
        <v>44131</v>
      </c>
      <c r="C717" s="2">
        <v>14108</v>
      </c>
      <c r="D717" s="2" t="s">
        <v>341</v>
      </c>
      <c r="E717" s="2" t="s">
        <v>839</v>
      </c>
      <c r="F717" s="2" t="s">
        <v>960</v>
      </c>
      <c r="G717" s="2" t="s">
        <v>68</v>
      </c>
      <c r="H717" s="2">
        <v>30</v>
      </c>
      <c r="I717" s="4"/>
      <c r="J717" s="5">
        <f t="shared" si="44"/>
        <v>30</v>
      </c>
      <c r="K717" s="5">
        <f t="shared" si="45"/>
        <v>0</v>
      </c>
      <c r="L717">
        <f t="shared" si="46"/>
        <v>10</v>
      </c>
      <c r="M717" t="str">
        <f>VLOOKUP(L717,mês!A:B,2,0)</f>
        <v>Outubro</v>
      </c>
      <c r="N717" t="str">
        <f t="shared" si="47"/>
        <v xml:space="preserve">RD </v>
      </c>
    </row>
    <row r="718" spans="1:14" ht="24.95" customHeight="1" x14ac:dyDescent="0.2">
      <c r="A718" s="2" t="s">
        <v>821</v>
      </c>
      <c r="B718" s="3">
        <v>44138</v>
      </c>
      <c r="C718" s="2">
        <v>14115</v>
      </c>
      <c r="D718" s="2" t="s">
        <v>341</v>
      </c>
      <c r="E718" s="2" t="s">
        <v>921</v>
      </c>
      <c r="F718" s="2" t="s">
        <v>961</v>
      </c>
      <c r="G718" s="2" t="s">
        <v>68</v>
      </c>
      <c r="H718" s="2">
        <v>150</v>
      </c>
      <c r="I718" s="4"/>
      <c r="J718" s="5">
        <f t="shared" si="44"/>
        <v>150</v>
      </c>
      <c r="K718" s="5">
        <f t="shared" si="45"/>
        <v>0</v>
      </c>
      <c r="L718">
        <f t="shared" si="46"/>
        <v>11</v>
      </c>
      <c r="M718" t="str">
        <f>VLOOKUP(L718,mês!A:B,2,0)</f>
        <v>Novembro</v>
      </c>
      <c r="N718" t="str">
        <f t="shared" si="47"/>
        <v xml:space="preserve">RD </v>
      </c>
    </row>
    <row r="719" spans="1:14" ht="24.95" customHeight="1" x14ac:dyDescent="0.2">
      <c r="A719" s="2" t="s">
        <v>821</v>
      </c>
      <c r="B719" s="3">
        <v>44138</v>
      </c>
      <c r="C719" s="2">
        <v>14116</v>
      </c>
      <c r="D719" s="2" t="s">
        <v>341</v>
      </c>
      <c r="E719" s="2" t="s">
        <v>921</v>
      </c>
      <c r="F719" s="2" t="s">
        <v>962</v>
      </c>
      <c r="G719" s="2" t="s">
        <v>68</v>
      </c>
      <c r="H719" s="2">
        <v>150</v>
      </c>
      <c r="I719" s="4"/>
      <c r="J719" s="5">
        <f t="shared" si="44"/>
        <v>150</v>
      </c>
      <c r="K719" s="5">
        <f t="shared" si="45"/>
        <v>0</v>
      </c>
      <c r="L719">
        <f t="shared" si="46"/>
        <v>11</v>
      </c>
      <c r="M719" t="str">
        <f>VLOOKUP(L719,mês!A:B,2,0)</f>
        <v>Novembro</v>
      </c>
      <c r="N719" t="str">
        <f t="shared" si="47"/>
        <v xml:space="preserve">RD </v>
      </c>
    </row>
    <row r="720" spans="1:14" ht="24.95" customHeight="1" x14ac:dyDescent="0.2">
      <c r="A720" s="2" t="s">
        <v>821</v>
      </c>
      <c r="B720" s="3">
        <v>44160</v>
      </c>
      <c r="C720" s="2">
        <v>14177</v>
      </c>
      <c r="D720" s="2" t="s">
        <v>341</v>
      </c>
      <c r="E720" s="2" t="s">
        <v>824</v>
      </c>
      <c r="F720" s="2" t="s">
        <v>963</v>
      </c>
      <c r="G720" s="2" t="s">
        <v>68</v>
      </c>
      <c r="H720" s="2">
        <v>30</v>
      </c>
      <c r="I720" s="4"/>
      <c r="J720" s="5">
        <f t="shared" si="44"/>
        <v>30</v>
      </c>
      <c r="K720" s="5">
        <f t="shared" si="45"/>
        <v>0</v>
      </c>
      <c r="L720">
        <f t="shared" si="46"/>
        <v>11</v>
      </c>
      <c r="M720" t="str">
        <f>VLOOKUP(L720,mês!A:B,2,0)</f>
        <v>Novembro</v>
      </c>
      <c r="N720" t="str">
        <f t="shared" si="47"/>
        <v xml:space="preserve">RD </v>
      </c>
    </row>
    <row r="721" spans="1:14" ht="24.95" customHeight="1" x14ac:dyDescent="0.2">
      <c r="A721" s="2" t="s">
        <v>821</v>
      </c>
      <c r="B721" s="3">
        <v>44160</v>
      </c>
      <c r="C721" s="2">
        <v>14178</v>
      </c>
      <c r="D721" s="2" t="s">
        <v>341</v>
      </c>
      <c r="E721" s="2" t="s">
        <v>824</v>
      </c>
      <c r="F721" s="2" t="s">
        <v>964</v>
      </c>
      <c r="G721" s="2" t="s">
        <v>68</v>
      </c>
      <c r="H721" s="2">
        <v>30</v>
      </c>
      <c r="I721" s="4"/>
      <c r="J721" s="5">
        <f t="shared" si="44"/>
        <v>30</v>
      </c>
      <c r="K721" s="5">
        <f t="shared" si="45"/>
        <v>0</v>
      </c>
      <c r="L721">
        <f t="shared" si="46"/>
        <v>11</v>
      </c>
      <c r="M721" t="str">
        <f>VLOOKUP(L721,mês!A:B,2,0)</f>
        <v>Novembro</v>
      </c>
      <c r="N721" t="str">
        <f t="shared" si="47"/>
        <v xml:space="preserve">RD </v>
      </c>
    </row>
    <row r="722" spans="1:14" ht="24.95" customHeight="1" x14ac:dyDescent="0.2">
      <c r="A722" s="2" t="s">
        <v>965</v>
      </c>
      <c r="B722" s="3">
        <v>43899</v>
      </c>
      <c r="C722" s="2">
        <v>13631</v>
      </c>
      <c r="D722" s="2" t="s">
        <v>89</v>
      </c>
      <c r="E722" s="2" t="s">
        <v>966</v>
      </c>
      <c r="F722" s="2" t="s">
        <v>967</v>
      </c>
      <c r="G722" s="2" t="s">
        <v>68</v>
      </c>
      <c r="H722" s="2">
        <v>682.8</v>
      </c>
      <c r="I722" s="4"/>
      <c r="J722" s="5">
        <f t="shared" si="44"/>
        <v>682.8</v>
      </c>
      <c r="K722" s="5">
        <f t="shared" si="45"/>
        <v>0</v>
      </c>
      <c r="L722">
        <f t="shared" si="46"/>
        <v>3</v>
      </c>
      <c r="M722" t="str">
        <f>VLOOKUP(L722,mês!A:B,2,0)</f>
        <v>Março</v>
      </c>
      <c r="N722" t="str">
        <f t="shared" si="47"/>
        <v xml:space="preserve">TAXA </v>
      </c>
    </row>
    <row r="723" spans="1:14" ht="24.95" customHeight="1" x14ac:dyDescent="0.2">
      <c r="A723" s="2" t="s">
        <v>965</v>
      </c>
      <c r="B723" s="3">
        <v>44068</v>
      </c>
      <c r="C723" s="2">
        <v>13927</v>
      </c>
      <c r="D723" s="2" t="s">
        <v>65</v>
      </c>
      <c r="E723" s="2" t="s">
        <v>966</v>
      </c>
      <c r="F723" s="2" t="s">
        <v>968</v>
      </c>
      <c r="G723" s="2" t="s">
        <v>68</v>
      </c>
      <c r="H723" s="2">
        <v>189.84</v>
      </c>
      <c r="I723" s="4"/>
      <c r="J723" s="5">
        <f t="shared" si="44"/>
        <v>189.84</v>
      </c>
      <c r="K723" s="5">
        <f t="shared" si="45"/>
        <v>0</v>
      </c>
      <c r="L723">
        <f t="shared" si="46"/>
        <v>8</v>
      </c>
      <c r="M723" t="str">
        <f>VLOOKUP(L723,mês!A:B,2,0)</f>
        <v>Agosto</v>
      </c>
      <c r="N723" t="str">
        <f t="shared" si="47"/>
        <v xml:space="preserve">TAXA </v>
      </c>
    </row>
    <row r="724" spans="1:14" ht="24.95" customHeight="1" x14ac:dyDescent="0.2">
      <c r="A724" s="2" t="s">
        <v>969</v>
      </c>
      <c r="B724" s="3">
        <v>43882</v>
      </c>
      <c r="C724" s="2">
        <v>13531</v>
      </c>
      <c r="D724" s="2" t="s">
        <v>85</v>
      </c>
      <c r="E724" s="2" t="s">
        <v>193</v>
      </c>
      <c r="F724" s="2" t="s">
        <v>970</v>
      </c>
      <c r="G724" s="2" t="s">
        <v>68</v>
      </c>
      <c r="H724" s="2">
        <v>919.98</v>
      </c>
      <c r="I724" s="4"/>
      <c r="J724" s="5">
        <f t="shared" si="44"/>
        <v>919.98</v>
      </c>
      <c r="K724" s="5">
        <f t="shared" si="45"/>
        <v>0</v>
      </c>
      <c r="L724">
        <f t="shared" si="46"/>
        <v>2</v>
      </c>
      <c r="M724" t="str">
        <f>VLOOKUP(L724,mês!A:B,2,0)</f>
        <v>Fevereiro</v>
      </c>
      <c r="N724" t="str">
        <f t="shared" si="47"/>
        <v xml:space="preserve">RI </v>
      </c>
    </row>
    <row r="725" spans="1:14" ht="24.95" customHeight="1" x14ac:dyDescent="0.2">
      <c r="A725" s="2" t="s">
        <v>969</v>
      </c>
      <c r="B725" s="3">
        <v>43922</v>
      </c>
      <c r="C725" s="2">
        <v>13697</v>
      </c>
      <c r="D725" s="2" t="s">
        <v>85</v>
      </c>
      <c r="E725" s="2" t="s">
        <v>971</v>
      </c>
      <c r="F725" s="2" t="s">
        <v>972</v>
      </c>
      <c r="G725" s="2" t="s">
        <v>68</v>
      </c>
      <c r="H725" s="13">
        <v>2000</v>
      </c>
      <c r="I725" s="4"/>
      <c r="J725" s="5">
        <f t="shared" si="44"/>
        <v>2000</v>
      </c>
      <c r="K725" s="5">
        <f t="shared" si="45"/>
        <v>0</v>
      </c>
      <c r="L725">
        <f t="shared" si="46"/>
        <v>4</v>
      </c>
      <c r="M725" t="str">
        <f>VLOOKUP(L725,mês!A:B,2,0)</f>
        <v>Abril</v>
      </c>
      <c r="N725" t="str">
        <f t="shared" si="47"/>
        <v xml:space="preserve">RI </v>
      </c>
    </row>
    <row r="726" spans="1:14" ht="24.95" customHeight="1" x14ac:dyDescent="0.2">
      <c r="A726" s="2" t="s">
        <v>973</v>
      </c>
      <c r="B726" s="3">
        <v>44018</v>
      </c>
      <c r="C726" s="2">
        <v>13827</v>
      </c>
      <c r="D726" s="2" t="s">
        <v>207</v>
      </c>
      <c r="E726" s="2" t="s">
        <v>256</v>
      </c>
      <c r="F726" s="2" t="s">
        <v>974</v>
      </c>
      <c r="G726" s="2" t="s">
        <v>68</v>
      </c>
      <c r="H726" s="13">
        <v>14526.94</v>
      </c>
      <c r="I726" s="4"/>
      <c r="J726" s="5">
        <f t="shared" si="44"/>
        <v>14526.94</v>
      </c>
      <c r="K726" s="5">
        <f t="shared" si="45"/>
        <v>0</v>
      </c>
      <c r="L726">
        <f t="shared" si="46"/>
        <v>7</v>
      </c>
      <c r="M726" t="str">
        <f>VLOOKUP(L726,mês!A:B,2,0)</f>
        <v>Julho</v>
      </c>
      <c r="N726" t="str">
        <f t="shared" si="47"/>
        <v xml:space="preserve">CONVÊNIO </v>
      </c>
    </row>
    <row r="727" spans="1:14" ht="24.95" customHeight="1" x14ac:dyDescent="0.2">
      <c r="A727" s="2" t="s">
        <v>973</v>
      </c>
      <c r="B727" s="3">
        <v>44021</v>
      </c>
      <c r="C727" s="2">
        <v>13832</v>
      </c>
      <c r="D727" s="2" t="s">
        <v>207</v>
      </c>
      <c r="E727" s="2" t="s">
        <v>256</v>
      </c>
      <c r="F727" s="2" t="s">
        <v>975</v>
      </c>
      <c r="G727" s="2" t="s">
        <v>68</v>
      </c>
      <c r="H727" s="13">
        <v>30064.5</v>
      </c>
      <c r="I727" s="4"/>
      <c r="J727" s="5">
        <f t="shared" si="44"/>
        <v>30064.5</v>
      </c>
      <c r="K727" s="5">
        <f t="shared" si="45"/>
        <v>0</v>
      </c>
      <c r="L727">
        <f t="shared" si="46"/>
        <v>7</v>
      </c>
      <c r="M727" t="str">
        <f>VLOOKUP(L727,mês!A:B,2,0)</f>
        <v>Julho</v>
      </c>
      <c r="N727" t="str">
        <f t="shared" si="47"/>
        <v xml:space="preserve">CONVÊNIO </v>
      </c>
    </row>
    <row r="728" spans="1:14" ht="24.95" customHeight="1" x14ac:dyDescent="0.2">
      <c r="A728" s="2" t="s">
        <v>976</v>
      </c>
      <c r="B728" s="4"/>
      <c r="C728" s="2">
        <v>13916</v>
      </c>
      <c r="D728" s="2" t="s">
        <v>89</v>
      </c>
      <c r="E728" s="2" t="s">
        <v>347</v>
      </c>
      <c r="F728" s="2" t="s">
        <v>977</v>
      </c>
      <c r="G728" s="2" t="s">
        <v>68</v>
      </c>
      <c r="H728" s="2">
        <v>231.25</v>
      </c>
      <c r="I728" s="4"/>
      <c r="J728" s="5">
        <f t="shared" si="44"/>
        <v>231.25</v>
      </c>
      <c r="K728" s="5">
        <f t="shared" si="45"/>
        <v>0</v>
      </c>
      <c r="L728">
        <f t="shared" si="46"/>
        <v>1</v>
      </c>
      <c r="M728" t="str">
        <f>VLOOKUP(L728,mês!A:B,2,0)</f>
        <v>Janeiro</v>
      </c>
      <c r="N728" t="str">
        <f t="shared" si="47"/>
        <v xml:space="preserve">MANUT </v>
      </c>
    </row>
    <row r="729" spans="1:14" ht="24.95" customHeight="1" x14ac:dyDescent="0.2">
      <c r="A729" s="2" t="s">
        <v>976</v>
      </c>
      <c r="B729" s="4"/>
      <c r="C729" s="2">
        <v>14033</v>
      </c>
      <c r="D729" s="2" t="s">
        <v>127</v>
      </c>
      <c r="E729" s="2" t="s">
        <v>978</v>
      </c>
      <c r="F729" s="2" t="s">
        <v>979</v>
      </c>
      <c r="G729" s="2" t="s">
        <v>68</v>
      </c>
      <c r="H729" s="2">
        <v>877.08</v>
      </c>
      <c r="I729" s="4"/>
      <c r="J729" s="5">
        <f t="shared" si="44"/>
        <v>877.08</v>
      </c>
      <c r="K729" s="5">
        <f t="shared" si="45"/>
        <v>0</v>
      </c>
      <c r="L729">
        <f t="shared" si="46"/>
        <v>1</v>
      </c>
      <c r="M729" t="str">
        <f>VLOOKUP(L729,mês!A:B,2,0)</f>
        <v>Janeiro</v>
      </c>
      <c r="N729" t="str">
        <f t="shared" si="47"/>
        <v xml:space="preserve">MANUT </v>
      </c>
    </row>
    <row r="730" spans="1:14" ht="24.95" customHeight="1" x14ac:dyDescent="0.2">
      <c r="A730" s="2" t="s">
        <v>976</v>
      </c>
      <c r="B730" s="4"/>
      <c r="C730" s="2">
        <v>14134</v>
      </c>
      <c r="D730" s="2" t="s">
        <v>127</v>
      </c>
      <c r="E730" s="2" t="s">
        <v>124</v>
      </c>
      <c r="F730" s="2" t="s">
        <v>980</v>
      </c>
      <c r="G730" s="2" t="s">
        <v>68</v>
      </c>
      <c r="H730" s="13">
        <v>1500</v>
      </c>
      <c r="I730" s="4"/>
      <c r="J730" s="5">
        <f t="shared" si="44"/>
        <v>1500</v>
      </c>
      <c r="K730" s="5">
        <f t="shared" si="45"/>
        <v>0</v>
      </c>
      <c r="L730">
        <f t="shared" si="46"/>
        <v>1</v>
      </c>
      <c r="M730" t="str">
        <f>VLOOKUP(L730,mês!A:B,2,0)</f>
        <v>Janeiro</v>
      </c>
      <c r="N730" t="str">
        <f t="shared" si="47"/>
        <v xml:space="preserve">MANUT </v>
      </c>
    </row>
    <row r="731" spans="1:14" ht="24.95" customHeight="1" x14ac:dyDescent="0.2">
      <c r="A731" s="2" t="s">
        <v>976</v>
      </c>
      <c r="B731" s="4"/>
      <c r="C731" s="2">
        <v>14166</v>
      </c>
      <c r="D731" s="2" t="s">
        <v>127</v>
      </c>
      <c r="E731" s="2" t="s">
        <v>347</v>
      </c>
      <c r="F731" s="2" t="s">
        <v>981</v>
      </c>
      <c r="G731" s="2" t="s">
        <v>68</v>
      </c>
      <c r="H731" s="2">
        <v>395</v>
      </c>
      <c r="I731" s="4"/>
      <c r="J731" s="5">
        <f t="shared" si="44"/>
        <v>395</v>
      </c>
      <c r="K731" s="5">
        <f t="shared" si="45"/>
        <v>0</v>
      </c>
      <c r="L731">
        <f t="shared" si="46"/>
        <v>1</v>
      </c>
      <c r="M731" t="str">
        <f>VLOOKUP(L731,mês!A:B,2,0)</f>
        <v>Janeiro</v>
      </c>
      <c r="N731" t="str">
        <f t="shared" si="47"/>
        <v xml:space="preserve">MANUT </v>
      </c>
    </row>
    <row r="732" spans="1:14" ht="24.95" customHeight="1" x14ac:dyDescent="0.2">
      <c r="A732" s="2" t="s">
        <v>976</v>
      </c>
      <c r="B732" s="4"/>
      <c r="C732" s="2">
        <v>14185</v>
      </c>
      <c r="D732" s="2" t="s">
        <v>127</v>
      </c>
      <c r="E732" s="2" t="s">
        <v>982</v>
      </c>
      <c r="F732" s="2" t="s">
        <v>983</v>
      </c>
      <c r="G732" s="2" t="s">
        <v>68</v>
      </c>
      <c r="H732" s="13">
        <v>1550</v>
      </c>
      <c r="I732" s="4"/>
      <c r="J732" s="5">
        <f t="shared" si="44"/>
        <v>1550</v>
      </c>
      <c r="K732" s="5">
        <f t="shared" si="45"/>
        <v>0</v>
      </c>
      <c r="L732">
        <f t="shared" si="46"/>
        <v>1</v>
      </c>
      <c r="M732" t="str">
        <f>VLOOKUP(L732,mês!A:B,2,0)</f>
        <v>Janeiro</v>
      </c>
      <c r="N732" t="str">
        <f t="shared" si="47"/>
        <v xml:space="preserve">MANUT </v>
      </c>
    </row>
    <row r="733" spans="1:14" ht="24.95" customHeight="1" x14ac:dyDescent="0.2">
      <c r="A733" s="2" t="s">
        <v>976</v>
      </c>
      <c r="B733" s="3">
        <v>43844</v>
      </c>
      <c r="C733" s="2">
        <v>13265</v>
      </c>
      <c r="D733" s="2" t="s">
        <v>89</v>
      </c>
      <c r="E733" s="2" t="s">
        <v>984</v>
      </c>
      <c r="F733" s="2" t="s">
        <v>985</v>
      </c>
      <c r="G733" s="2" t="s">
        <v>68</v>
      </c>
      <c r="H733" s="13">
        <v>11020.6</v>
      </c>
      <c r="I733" s="4"/>
      <c r="J733" s="5">
        <f t="shared" si="44"/>
        <v>11020.6</v>
      </c>
      <c r="K733" s="5">
        <f t="shared" si="45"/>
        <v>0</v>
      </c>
      <c r="L733">
        <f t="shared" si="46"/>
        <v>1</v>
      </c>
      <c r="M733" t="str">
        <f>VLOOKUP(L733,mês!A:B,2,0)</f>
        <v>Janeiro</v>
      </c>
      <c r="N733" t="str">
        <f t="shared" si="47"/>
        <v xml:space="preserve">MANUT </v>
      </c>
    </row>
    <row r="734" spans="1:14" ht="24.95" customHeight="1" x14ac:dyDescent="0.2">
      <c r="A734" s="2" t="s">
        <v>976</v>
      </c>
      <c r="B734" s="3">
        <v>43844</v>
      </c>
      <c r="C734" s="2">
        <v>13267</v>
      </c>
      <c r="D734" s="2" t="s">
        <v>89</v>
      </c>
      <c r="E734" s="2" t="s">
        <v>986</v>
      </c>
      <c r="F734" s="2" t="s">
        <v>987</v>
      </c>
      <c r="G734" s="2" t="s">
        <v>68</v>
      </c>
      <c r="H734" s="13">
        <v>2789.21</v>
      </c>
      <c r="I734" s="4"/>
      <c r="J734" s="5">
        <f t="shared" si="44"/>
        <v>2789.21</v>
      </c>
      <c r="K734" s="5">
        <f t="shared" si="45"/>
        <v>0</v>
      </c>
      <c r="L734">
        <f t="shared" si="46"/>
        <v>1</v>
      </c>
      <c r="M734" t="str">
        <f>VLOOKUP(L734,mês!A:B,2,0)</f>
        <v>Janeiro</v>
      </c>
      <c r="N734" t="str">
        <f t="shared" si="47"/>
        <v xml:space="preserve">MANUT </v>
      </c>
    </row>
    <row r="735" spans="1:14" ht="24.95" customHeight="1" x14ac:dyDescent="0.2">
      <c r="A735" s="2" t="s">
        <v>976</v>
      </c>
      <c r="B735" s="3">
        <v>43844</v>
      </c>
      <c r="C735" s="2">
        <v>13268</v>
      </c>
      <c r="D735" s="2" t="s">
        <v>89</v>
      </c>
      <c r="E735" s="2" t="s">
        <v>988</v>
      </c>
      <c r="F735" s="2" t="s">
        <v>989</v>
      </c>
      <c r="G735" s="2" t="s">
        <v>68</v>
      </c>
      <c r="H735" s="13">
        <v>8276.67</v>
      </c>
      <c r="I735" s="4"/>
      <c r="J735" s="5">
        <f t="shared" si="44"/>
        <v>8276.67</v>
      </c>
      <c r="K735" s="5">
        <f t="shared" si="45"/>
        <v>0</v>
      </c>
      <c r="L735">
        <f t="shared" si="46"/>
        <v>1</v>
      </c>
      <c r="M735" t="str">
        <f>VLOOKUP(L735,mês!A:B,2,0)</f>
        <v>Janeiro</v>
      </c>
      <c r="N735" t="str">
        <f t="shared" si="47"/>
        <v xml:space="preserve">MANUT </v>
      </c>
    </row>
    <row r="736" spans="1:14" ht="24.95" customHeight="1" x14ac:dyDescent="0.2">
      <c r="A736" s="2" t="s">
        <v>976</v>
      </c>
      <c r="B736" s="3">
        <v>43844</v>
      </c>
      <c r="C736" s="2">
        <v>13269</v>
      </c>
      <c r="D736" s="2" t="s">
        <v>427</v>
      </c>
      <c r="E736" s="2" t="s">
        <v>990</v>
      </c>
      <c r="F736" s="2" t="s">
        <v>991</v>
      </c>
      <c r="G736" s="2" t="s">
        <v>68</v>
      </c>
      <c r="H736" s="2">
        <v>894.41</v>
      </c>
      <c r="I736" s="4"/>
      <c r="J736" s="5">
        <f t="shared" si="44"/>
        <v>894.41</v>
      </c>
      <c r="K736" s="5">
        <f t="shared" si="45"/>
        <v>0</v>
      </c>
      <c r="L736">
        <f t="shared" si="46"/>
        <v>1</v>
      </c>
      <c r="M736" t="str">
        <f>VLOOKUP(L736,mês!A:B,2,0)</f>
        <v>Janeiro</v>
      </c>
      <c r="N736" t="str">
        <f t="shared" si="47"/>
        <v xml:space="preserve">MANUT </v>
      </c>
    </row>
    <row r="737" spans="1:14" ht="24.95" customHeight="1" x14ac:dyDescent="0.2">
      <c r="A737" s="2" t="s">
        <v>976</v>
      </c>
      <c r="B737" s="3">
        <v>43847</v>
      </c>
      <c r="C737" s="2">
        <v>13290</v>
      </c>
      <c r="D737" s="2" t="s">
        <v>427</v>
      </c>
      <c r="E737" s="2" t="s">
        <v>992</v>
      </c>
      <c r="F737" s="2" t="s">
        <v>993</v>
      </c>
      <c r="G737" s="2" t="s">
        <v>68</v>
      </c>
      <c r="H737" s="13">
        <v>14654</v>
      </c>
      <c r="I737" s="4"/>
      <c r="J737" s="5">
        <f t="shared" si="44"/>
        <v>14654</v>
      </c>
      <c r="K737" s="5">
        <f t="shared" si="45"/>
        <v>0</v>
      </c>
      <c r="L737">
        <f t="shared" si="46"/>
        <v>1</v>
      </c>
      <c r="M737" t="str">
        <f>VLOOKUP(L737,mês!A:B,2,0)</f>
        <v>Janeiro</v>
      </c>
      <c r="N737" t="str">
        <f t="shared" si="47"/>
        <v xml:space="preserve">MANUT </v>
      </c>
    </row>
    <row r="738" spans="1:14" ht="24.95" customHeight="1" x14ac:dyDescent="0.2">
      <c r="A738" s="2" t="s">
        <v>976</v>
      </c>
      <c r="B738" s="3">
        <v>43850</v>
      </c>
      <c r="C738" s="2">
        <v>13302</v>
      </c>
      <c r="D738" s="2" t="s">
        <v>127</v>
      </c>
      <c r="E738" s="2" t="s">
        <v>994</v>
      </c>
      <c r="F738" s="2" t="s">
        <v>995</v>
      </c>
      <c r="G738" s="2" t="s">
        <v>68</v>
      </c>
      <c r="H738" s="13">
        <v>1350</v>
      </c>
      <c r="I738" s="4"/>
      <c r="J738" s="5">
        <f t="shared" si="44"/>
        <v>1350</v>
      </c>
      <c r="K738" s="5">
        <f t="shared" si="45"/>
        <v>0</v>
      </c>
      <c r="L738">
        <f t="shared" si="46"/>
        <v>1</v>
      </c>
      <c r="M738" t="str">
        <f>VLOOKUP(L738,mês!A:B,2,0)</f>
        <v>Janeiro</v>
      </c>
      <c r="N738" t="str">
        <f t="shared" si="47"/>
        <v xml:space="preserve">MANUT </v>
      </c>
    </row>
    <row r="739" spans="1:14" ht="24.95" customHeight="1" x14ac:dyDescent="0.2">
      <c r="A739" s="2" t="s">
        <v>976</v>
      </c>
      <c r="B739" s="3">
        <v>43858</v>
      </c>
      <c r="C739" s="2">
        <v>13370</v>
      </c>
      <c r="D739" s="2" t="s">
        <v>89</v>
      </c>
      <c r="E739" s="2" t="s">
        <v>996</v>
      </c>
      <c r="F739" s="2" t="s">
        <v>997</v>
      </c>
      <c r="G739" s="2" t="s">
        <v>68</v>
      </c>
      <c r="H739" s="2">
        <v>700</v>
      </c>
      <c r="I739" s="4"/>
      <c r="J739" s="5">
        <f t="shared" si="44"/>
        <v>700</v>
      </c>
      <c r="K739" s="5">
        <f t="shared" si="45"/>
        <v>0</v>
      </c>
      <c r="L739">
        <f t="shared" si="46"/>
        <v>1</v>
      </c>
      <c r="M739" t="str">
        <f>VLOOKUP(L739,mês!A:B,2,0)</f>
        <v>Janeiro</v>
      </c>
      <c r="N739" t="str">
        <f t="shared" si="47"/>
        <v xml:space="preserve">MANUT </v>
      </c>
    </row>
    <row r="740" spans="1:14" ht="24.95" customHeight="1" x14ac:dyDescent="0.2">
      <c r="A740" s="2" t="s">
        <v>976</v>
      </c>
      <c r="B740" s="3">
        <v>43859</v>
      </c>
      <c r="C740" s="2">
        <v>13373</v>
      </c>
      <c r="D740" s="2" t="s">
        <v>89</v>
      </c>
      <c r="E740" s="2" t="s">
        <v>998</v>
      </c>
      <c r="F740" s="2" t="s">
        <v>999</v>
      </c>
      <c r="G740" s="2" t="s">
        <v>68</v>
      </c>
      <c r="H740" s="13">
        <v>22890</v>
      </c>
      <c r="I740" s="4"/>
      <c r="J740" s="5">
        <f t="shared" si="44"/>
        <v>22890</v>
      </c>
      <c r="K740" s="5">
        <f t="shared" si="45"/>
        <v>0</v>
      </c>
      <c r="L740">
        <f t="shared" si="46"/>
        <v>1</v>
      </c>
      <c r="M740" t="str">
        <f>VLOOKUP(L740,mês!A:B,2,0)</f>
        <v>Janeiro</v>
      </c>
      <c r="N740" t="str">
        <f t="shared" si="47"/>
        <v xml:space="preserve">MANUT </v>
      </c>
    </row>
    <row r="741" spans="1:14" ht="24.95" customHeight="1" x14ac:dyDescent="0.2">
      <c r="A741" s="2" t="s">
        <v>976</v>
      </c>
      <c r="B741" s="3">
        <v>43859</v>
      </c>
      <c r="C741" s="2">
        <v>13374</v>
      </c>
      <c r="D741" s="2" t="s">
        <v>89</v>
      </c>
      <c r="E741" s="2" t="s">
        <v>1000</v>
      </c>
      <c r="F741" s="2" t="s">
        <v>1001</v>
      </c>
      <c r="G741" s="2" t="s">
        <v>68</v>
      </c>
      <c r="H741" s="13">
        <v>121325.72</v>
      </c>
      <c r="I741" s="4"/>
      <c r="J741" s="5">
        <f t="shared" si="44"/>
        <v>121325.72</v>
      </c>
      <c r="K741" s="5">
        <f t="shared" si="45"/>
        <v>0</v>
      </c>
      <c r="L741">
        <f t="shared" si="46"/>
        <v>1</v>
      </c>
      <c r="M741" t="str">
        <f>VLOOKUP(L741,mês!A:B,2,0)</f>
        <v>Janeiro</v>
      </c>
      <c r="N741" t="str">
        <f t="shared" si="47"/>
        <v xml:space="preserve">MANUT </v>
      </c>
    </row>
    <row r="742" spans="1:14" ht="24.95" customHeight="1" x14ac:dyDescent="0.2">
      <c r="A742" s="2" t="s">
        <v>976</v>
      </c>
      <c r="B742" s="3">
        <v>43865</v>
      </c>
      <c r="C742" s="2">
        <v>13399</v>
      </c>
      <c r="D742" s="2" t="s">
        <v>127</v>
      </c>
      <c r="E742" s="2" t="s">
        <v>994</v>
      </c>
      <c r="F742" s="2" t="s">
        <v>1002</v>
      </c>
      <c r="G742" s="2" t="s">
        <v>68</v>
      </c>
      <c r="H742" s="13">
        <v>1350</v>
      </c>
      <c r="I742" s="4"/>
      <c r="J742" s="5">
        <f t="shared" si="44"/>
        <v>1350</v>
      </c>
      <c r="K742" s="5">
        <f t="shared" si="45"/>
        <v>0</v>
      </c>
      <c r="L742">
        <f t="shared" si="46"/>
        <v>2</v>
      </c>
      <c r="M742" t="str">
        <f>VLOOKUP(L742,mês!A:B,2,0)</f>
        <v>Fevereiro</v>
      </c>
      <c r="N742" t="str">
        <f t="shared" si="47"/>
        <v xml:space="preserve">MANUT </v>
      </c>
    </row>
    <row r="743" spans="1:14" ht="24.95" customHeight="1" x14ac:dyDescent="0.2">
      <c r="A743" s="2" t="s">
        <v>976</v>
      </c>
      <c r="B743" s="3">
        <v>43866</v>
      </c>
      <c r="C743" s="2">
        <v>13405</v>
      </c>
      <c r="D743" s="2" t="s">
        <v>89</v>
      </c>
      <c r="E743" s="2" t="s">
        <v>1003</v>
      </c>
      <c r="F743" s="2" t="s">
        <v>1004</v>
      </c>
      <c r="G743" s="2" t="s">
        <v>68</v>
      </c>
      <c r="H743" s="13">
        <v>59998.6</v>
      </c>
      <c r="I743" s="4"/>
      <c r="J743" s="5">
        <f t="shared" si="44"/>
        <v>59998.6</v>
      </c>
      <c r="K743" s="5">
        <f t="shared" si="45"/>
        <v>0</v>
      </c>
      <c r="L743">
        <f t="shared" si="46"/>
        <v>2</v>
      </c>
      <c r="M743" t="str">
        <f>VLOOKUP(L743,mês!A:B,2,0)</f>
        <v>Fevereiro</v>
      </c>
      <c r="N743" t="str">
        <f t="shared" si="47"/>
        <v xml:space="preserve">MANUT </v>
      </c>
    </row>
    <row r="744" spans="1:14" ht="24.95" customHeight="1" x14ac:dyDescent="0.2">
      <c r="A744" s="2" t="s">
        <v>976</v>
      </c>
      <c r="B744" s="3">
        <v>43879</v>
      </c>
      <c r="C744" s="2">
        <v>13497</v>
      </c>
      <c r="D744" s="2" t="s">
        <v>89</v>
      </c>
      <c r="E744" s="2" t="s">
        <v>1005</v>
      </c>
      <c r="F744" s="2" t="s">
        <v>1006</v>
      </c>
      <c r="G744" s="2" t="s">
        <v>68</v>
      </c>
      <c r="H744" s="13">
        <v>1108</v>
      </c>
      <c r="I744" s="4"/>
      <c r="J744" s="5">
        <f t="shared" si="44"/>
        <v>1108</v>
      </c>
      <c r="K744" s="5">
        <f t="shared" si="45"/>
        <v>0</v>
      </c>
      <c r="L744">
        <f t="shared" si="46"/>
        <v>2</v>
      </c>
      <c r="M744" t="str">
        <f>VLOOKUP(L744,mês!A:B,2,0)</f>
        <v>Fevereiro</v>
      </c>
      <c r="N744" t="str">
        <f t="shared" si="47"/>
        <v xml:space="preserve">MANUT </v>
      </c>
    </row>
    <row r="745" spans="1:14" ht="24.95" customHeight="1" x14ac:dyDescent="0.2">
      <c r="A745" s="2" t="s">
        <v>976</v>
      </c>
      <c r="B745" s="3">
        <v>43879</v>
      </c>
      <c r="C745" s="2">
        <v>13503</v>
      </c>
      <c r="D745" s="2" t="s">
        <v>89</v>
      </c>
      <c r="E745" s="2" t="s">
        <v>347</v>
      </c>
      <c r="F745" s="2" t="s">
        <v>1007</v>
      </c>
      <c r="G745" s="2" t="s">
        <v>68</v>
      </c>
      <c r="H745" s="2">
        <v>225.23</v>
      </c>
      <c r="I745" s="4"/>
      <c r="J745" s="5">
        <f t="shared" si="44"/>
        <v>225.23</v>
      </c>
      <c r="K745" s="5">
        <f t="shared" si="45"/>
        <v>0</v>
      </c>
      <c r="L745">
        <f t="shared" si="46"/>
        <v>2</v>
      </c>
      <c r="M745" t="str">
        <f>VLOOKUP(L745,mês!A:B,2,0)</f>
        <v>Fevereiro</v>
      </c>
      <c r="N745" t="str">
        <f t="shared" si="47"/>
        <v xml:space="preserve">MANUT </v>
      </c>
    </row>
    <row r="746" spans="1:14" ht="24.95" customHeight="1" x14ac:dyDescent="0.2">
      <c r="A746" s="2" t="s">
        <v>976</v>
      </c>
      <c r="B746" s="3">
        <v>43879</v>
      </c>
      <c r="C746" s="2">
        <v>13504</v>
      </c>
      <c r="D746" s="2" t="s">
        <v>89</v>
      </c>
      <c r="E746" s="2" t="s">
        <v>347</v>
      </c>
      <c r="F746" s="2" t="s">
        <v>1008</v>
      </c>
      <c r="G746" s="2" t="s">
        <v>68</v>
      </c>
      <c r="H746" s="2">
        <v>91.6</v>
      </c>
      <c r="I746" s="4"/>
      <c r="J746" s="5">
        <f t="shared" si="44"/>
        <v>91.6</v>
      </c>
      <c r="K746" s="5">
        <f t="shared" si="45"/>
        <v>0</v>
      </c>
      <c r="L746">
        <f t="shared" si="46"/>
        <v>2</v>
      </c>
      <c r="M746" t="str">
        <f>VLOOKUP(L746,mês!A:B,2,0)</f>
        <v>Fevereiro</v>
      </c>
      <c r="N746" t="str">
        <f t="shared" si="47"/>
        <v xml:space="preserve">MANUT </v>
      </c>
    </row>
    <row r="747" spans="1:14" ht="24.95" customHeight="1" x14ac:dyDescent="0.2">
      <c r="A747" s="2" t="s">
        <v>976</v>
      </c>
      <c r="B747" s="3">
        <v>43879</v>
      </c>
      <c r="C747" s="2">
        <v>13508</v>
      </c>
      <c r="D747" s="2" t="s">
        <v>427</v>
      </c>
      <c r="E747" s="2" t="s">
        <v>1009</v>
      </c>
      <c r="F747" s="2" t="s">
        <v>1010</v>
      </c>
      <c r="G747" s="2" t="s">
        <v>68</v>
      </c>
      <c r="H747" s="2">
        <v>460</v>
      </c>
      <c r="I747" s="4"/>
      <c r="J747" s="5">
        <f t="shared" si="44"/>
        <v>460</v>
      </c>
      <c r="K747" s="5">
        <f t="shared" si="45"/>
        <v>0</v>
      </c>
      <c r="L747">
        <f t="shared" si="46"/>
        <v>2</v>
      </c>
      <c r="M747" t="str">
        <f>VLOOKUP(L747,mês!A:B,2,0)</f>
        <v>Fevereiro</v>
      </c>
      <c r="N747" t="str">
        <f t="shared" si="47"/>
        <v xml:space="preserve">MANUT </v>
      </c>
    </row>
    <row r="748" spans="1:14" ht="24.95" customHeight="1" x14ac:dyDescent="0.2">
      <c r="A748" s="2" t="s">
        <v>976</v>
      </c>
      <c r="B748" s="3">
        <v>43879</v>
      </c>
      <c r="C748" s="2">
        <v>13511</v>
      </c>
      <c r="D748" s="2" t="s">
        <v>89</v>
      </c>
      <c r="E748" s="2" t="s">
        <v>1011</v>
      </c>
      <c r="F748" s="2" t="s">
        <v>1012</v>
      </c>
      <c r="G748" s="2" t="s">
        <v>68</v>
      </c>
      <c r="H748" s="2">
        <v>447.7</v>
      </c>
      <c r="I748" s="4"/>
      <c r="J748" s="5">
        <f t="shared" si="44"/>
        <v>447.7</v>
      </c>
      <c r="K748" s="5">
        <f t="shared" si="45"/>
        <v>0</v>
      </c>
      <c r="L748">
        <f t="shared" si="46"/>
        <v>2</v>
      </c>
      <c r="M748" t="str">
        <f>VLOOKUP(L748,mês!A:B,2,0)</f>
        <v>Fevereiro</v>
      </c>
      <c r="N748" t="str">
        <f t="shared" si="47"/>
        <v xml:space="preserve">MANUT </v>
      </c>
    </row>
    <row r="749" spans="1:14" ht="24.95" customHeight="1" x14ac:dyDescent="0.2">
      <c r="A749" s="2" t="s">
        <v>976</v>
      </c>
      <c r="B749" s="3">
        <v>43881</v>
      </c>
      <c r="C749" s="2">
        <v>13519</v>
      </c>
      <c r="D749" s="2" t="s">
        <v>89</v>
      </c>
      <c r="E749" s="2" t="s">
        <v>754</v>
      </c>
      <c r="F749" s="2" t="s">
        <v>1013</v>
      </c>
      <c r="G749" s="2" t="s">
        <v>68</v>
      </c>
      <c r="H749" s="2">
        <v>654</v>
      </c>
      <c r="I749" s="4"/>
      <c r="J749" s="5">
        <f t="shared" si="44"/>
        <v>654</v>
      </c>
      <c r="K749" s="5">
        <f t="shared" si="45"/>
        <v>0</v>
      </c>
      <c r="L749">
        <f t="shared" si="46"/>
        <v>2</v>
      </c>
      <c r="M749" t="str">
        <f>VLOOKUP(L749,mês!A:B,2,0)</f>
        <v>Fevereiro</v>
      </c>
      <c r="N749" t="str">
        <f t="shared" si="47"/>
        <v xml:space="preserve">MANUT </v>
      </c>
    </row>
    <row r="750" spans="1:14" ht="24.95" customHeight="1" x14ac:dyDescent="0.2">
      <c r="A750" s="2" t="s">
        <v>976</v>
      </c>
      <c r="B750" s="3">
        <v>43882</v>
      </c>
      <c r="C750" s="2">
        <v>13522</v>
      </c>
      <c r="D750" s="2" t="s">
        <v>89</v>
      </c>
      <c r="E750" s="2" t="s">
        <v>1014</v>
      </c>
      <c r="F750" s="2" t="s">
        <v>1015</v>
      </c>
      <c r="G750" s="2" t="s">
        <v>68</v>
      </c>
      <c r="H750" s="13">
        <v>69888.08</v>
      </c>
      <c r="I750" s="4"/>
      <c r="J750" s="5">
        <f t="shared" si="44"/>
        <v>69888.08</v>
      </c>
      <c r="K750" s="5">
        <f t="shared" si="45"/>
        <v>0</v>
      </c>
      <c r="L750">
        <f t="shared" si="46"/>
        <v>2</v>
      </c>
      <c r="M750" t="str">
        <f>VLOOKUP(L750,mês!A:B,2,0)</f>
        <v>Fevereiro</v>
      </c>
      <c r="N750" t="str">
        <f t="shared" si="47"/>
        <v xml:space="preserve">MANUT </v>
      </c>
    </row>
    <row r="751" spans="1:14" ht="24.95" customHeight="1" x14ac:dyDescent="0.2">
      <c r="A751" s="2" t="s">
        <v>976</v>
      </c>
      <c r="B751" s="3">
        <v>43893</v>
      </c>
      <c r="C751" s="2">
        <v>13538</v>
      </c>
      <c r="D751" s="2" t="s">
        <v>89</v>
      </c>
      <c r="E751" s="2" t="s">
        <v>347</v>
      </c>
      <c r="F751" s="2" t="s">
        <v>1016</v>
      </c>
      <c r="G751" s="2" t="s">
        <v>68</v>
      </c>
      <c r="H751" s="2">
        <v>77.7</v>
      </c>
      <c r="I751" s="4"/>
      <c r="J751" s="5">
        <f t="shared" si="44"/>
        <v>77.7</v>
      </c>
      <c r="K751" s="5">
        <f t="shared" si="45"/>
        <v>0</v>
      </c>
      <c r="L751">
        <f t="shared" si="46"/>
        <v>3</v>
      </c>
      <c r="M751" t="str">
        <f>VLOOKUP(L751,mês!A:B,2,0)</f>
        <v>Março</v>
      </c>
      <c r="N751" t="str">
        <f t="shared" si="47"/>
        <v xml:space="preserve">MANUT </v>
      </c>
    </row>
    <row r="752" spans="1:14" ht="24.95" customHeight="1" x14ac:dyDescent="0.2">
      <c r="A752" s="2" t="s">
        <v>976</v>
      </c>
      <c r="B752" s="3">
        <v>43893</v>
      </c>
      <c r="C752" s="2">
        <v>13558</v>
      </c>
      <c r="D752" s="2" t="s">
        <v>89</v>
      </c>
      <c r="E752" s="2" t="s">
        <v>347</v>
      </c>
      <c r="F752" s="2" t="s">
        <v>1017</v>
      </c>
      <c r="G752" s="2" t="s">
        <v>68</v>
      </c>
      <c r="H752" s="2">
        <v>277.66000000000003</v>
      </c>
      <c r="I752" s="4"/>
      <c r="J752" s="5">
        <f t="shared" si="44"/>
        <v>277.66000000000003</v>
      </c>
      <c r="K752" s="5">
        <f t="shared" si="45"/>
        <v>0</v>
      </c>
      <c r="L752">
        <f t="shared" si="46"/>
        <v>3</v>
      </c>
      <c r="M752" t="str">
        <f>VLOOKUP(L752,mês!A:B,2,0)</f>
        <v>Março</v>
      </c>
      <c r="N752" t="str">
        <f t="shared" si="47"/>
        <v xml:space="preserve">MANUT </v>
      </c>
    </row>
    <row r="753" spans="1:14" ht="24.95" customHeight="1" x14ac:dyDescent="0.2">
      <c r="A753" s="2" t="s">
        <v>976</v>
      </c>
      <c r="B753" s="3">
        <v>43893</v>
      </c>
      <c r="C753" s="2">
        <v>13559</v>
      </c>
      <c r="D753" s="2" t="s">
        <v>89</v>
      </c>
      <c r="E753" s="2" t="s">
        <v>1018</v>
      </c>
      <c r="F753" s="2" t="s">
        <v>1019</v>
      </c>
      <c r="G753" s="2" t="s">
        <v>68</v>
      </c>
      <c r="H753" s="2">
        <v>102.85</v>
      </c>
      <c r="I753" s="4"/>
      <c r="J753" s="5">
        <f t="shared" si="44"/>
        <v>102.85</v>
      </c>
      <c r="K753" s="5">
        <f t="shared" si="45"/>
        <v>0</v>
      </c>
      <c r="L753">
        <f t="shared" si="46"/>
        <v>3</v>
      </c>
      <c r="M753" t="str">
        <f>VLOOKUP(L753,mês!A:B,2,0)</f>
        <v>Março</v>
      </c>
      <c r="N753" t="str">
        <f t="shared" si="47"/>
        <v xml:space="preserve">MANUT </v>
      </c>
    </row>
    <row r="754" spans="1:14" ht="24.95" customHeight="1" x14ac:dyDescent="0.2">
      <c r="A754" s="2" t="s">
        <v>976</v>
      </c>
      <c r="B754" s="3">
        <v>43895</v>
      </c>
      <c r="C754" s="2">
        <v>13569</v>
      </c>
      <c r="D754" s="2" t="s">
        <v>89</v>
      </c>
      <c r="E754" s="2" t="s">
        <v>1020</v>
      </c>
      <c r="F754" s="2" t="s">
        <v>1021</v>
      </c>
      <c r="G754" s="2" t="s">
        <v>68</v>
      </c>
      <c r="H754" s="13">
        <v>1000</v>
      </c>
      <c r="I754" s="4"/>
      <c r="J754" s="5">
        <f t="shared" si="44"/>
        <v>1000</v>
      </c>
      <c r="K754" s="5">
        <f t="shared" si="45"/>
        <v>0</v>
      </c>
      <c r="L754">
        <f t="shared" si="46"/>
        <v>3</v>
      </c>
      <c r="M754" t="str">
        <f>VLOOKUP(L754,mês!A:B,2,0)</f>
        <v>Março</v>
      </c>
      <c r="N754" t="str">
        <f t="shared" si="47"/>
        <v xml:space="preserve">MANUT </v>
      </c>
    </row>
    <row r="755" spans="1:14" ht="24.95" customHeight="1" x14ac:dyDescent="0.2">
      <c r="A755" s="2" t="s">
        <v>976</v>
      </c>
      <c r="B755" s="3">
        <v>43896</v>
      </c>
      <c r="C755" s="2">
        <v>13577</v>
      </c>
      <c r="D755" s="2" t="s">
        <v>89</v>
      </c>
      <c r="E755" s="2" t="s">
        <v>347</v>
      </c>
      <c r="F755" s="2" t="s">
        <v>1022</v>
      </c>
      <c r="G755" s="2" t="s">
        <v>68</v>
      </c>
      <c r="H755" s="2">
        <v>226.3</v>
      </c>
      <c r="I755" s="4"/>
      <c r="J755" s="5">
        <f t="shared" si="44"/>
        <v>226.3</v>
      </c>
      <c r="K755" s="5">
        <f t="shared" si="45"/>
        <v>0</v>
      </c>
      <c r="L755">
        <f t="shared" si="46"/>
        <v>3</v>
      </c>
      <c r="M755" t="str">
        <f>VLOOKUP(L755,mês!A:B,2,0)</f>
        <v>Março</v>
      </c>
      <c r="N755" t="str">
        <f t="shared" si="47"/>
        <v xml:space="preserve">MANUT </v>
      </c>
    </row>
    <row r="756" spans="1:14" ht="24.95" customHeight="1" x14ac:dyDescent="0.2">
      <c r="A756" s="2" t="s">
        <v>976</v>
      </c>
      <c r="B756" s="3">
        <v>43899</v>
      </c>
      <c r="C756" s="2">
        <v>13615</v>
      </c>
      <c r="D756" s="2" t="s">
        <v>89</v>
      </c>
      <c r="E756" s="2" t="s">
        <v>347</v>
      </c>
      <c r="F756" s="2" t="s">
        <v>1023</v>
      </c>
      <c r="G756" s="2" t="s">
        <v>68</v>
      </c>
      <c r="H756" s="2">
        <v>226.88</v>
      </c>
      <c r="I756" s="4"/>
      <c r="J756" s="5">
        <f t="shared" si="44"/>
        <v>226.88</v>
      </c>
      <c r="K756" s="5">
        <f t="shared" si="45"/>
        <v>0</v>
      </c>
      <c r="L756">
        <f t="shared" si="46"/>
        <v>3</v>
      </c>
      <c r="M756" t="str">
        <f>VLOOKUP(L756,mês!A:B,2,0)</f>
        <v>Março</v>
      </c>
      <c r="N756" t="str">
        <f t="shared" si="47"/>
        <v xml:space="preserve">MANUT </v>
      </c>
    </row>
    <row r="757" spans="1:14" ht="24.95" customHeight="1" x14ac:dyDescent="0.2">
      <c r="A757" s="2" t="s">
        <v>976</v>
      </c>
      <c r="B757" s="3">
        <v>43906</v>
      </c>
      <c r="C757" s="2">
        <v>13649</v>
      </c>
      <c r="D757" s="2" t="s">
        <v>89</v>
      </c>
      <c r="E757" s="2" t="s">
        <v>347</v>
      </c>
      <c r="F757" s="2" t="s">
        <v>1024</v>
      </c>
      <c r="G757" s="2" t="s">
        <v>68</v>
      </c>
      <c r="H757" s="2">
        <v>45.18</v>
      </c>
      <c r="I757" s="4"/>
      <c r="J757" s="5">
        <f t="shared" si="44"/>
        <v>45.18</v>
      </c>
      <c r="K757" s="5">
        <f t="shared" si="45"/>
        <v>0</v>
      </c>
      <c r="L757">
        <f t="shared" si="46"/>
        <v>3</v>
      </c>
      <c r="M757" t="str">
        <f>VLOOKUP(L757,mês!A:B,2,0)</f>
        <v>Março</v>
      </c>
      <c r="N757" t="str">
        <f t="shared" si="47"/>
        <v xml:space="preserve">MANUT </v>
      </c>
    </row>
    <row r="758" spans="1:14" ht="24.95" customHeight="1" x14ac:dyDescent="0.2">
      <c r="A758" s="2" t="s">
        <v>976</v>
      </c>
      <c r="B758" s="3">
        <v>43907</v>
      </c>
      <c r="C758" s="2">
        <v>13653</v>
      </c>
      <c r="D758" s="2" t="s">
        <v>89</v>
      </c>
      <c r="E758" s="2" t="s">
        <v>89</v>
      </c>
      <c r="F758" s="2" t="s">
        <v>1025</v>
      </c>
      <c r="G758" s="2" t="s">
        <v>68</v>
      </c>
      <c r="H758" s="2">
        <v>0</v>
      </c>
      <c r="I758" s="4"/>
      <c r="J758" s="5">
        <f t="shared" si="44"/>
        <v>0</v>
      </c>
      <c r="K758" s="5">
        <f t="shared" si="45"/>
        <v>0</v>
      </c>
      <c r="L758">
        <f t="shared" si="46"/>
        <v>3</v>
      </c>
      <c r="M758" t="str">
        <f>VLOOKUP(L758,mês!A:B,2,0)</f>
        <v>Março</v>
      </c>
      <c r="N758" t="str">
        <f t="shared" si="47"/>
        <v xml:space="preserve">MANUT </v>
      </c>
    </row>
    <row r="759" spans="1:14" ht="24.95" customHeight="1" x14ac:dyDescent="0.2">
      <c r="A759" s="2" t="s">
        <v>976</v>
      </c>
      <c r="B759" s="3">
        <v>43908</v>
      </c>
      <c r="C759" s="2">
        <v>13667</v>
      </c>
      <c r="D759" s="2" t="s">
        <v>89</v>
      </c>
      <c r="E759" s="2" t="s">
        <v>1026</v>
      </c>
      <c r="F759" s="2" t="s">
        <v>1027</v>
      </c>
      <c r="G759" s="2" t="s">
        <v>68</v>
      </c>
      <c r="H759" s="2">
        <v>0</v>
      </c>
      <c r="I759" s="4"/>
      <c r="J759" s="5">
        <f t="shared" si="44"/>
        <v>0</v>
      </c>
      <c r="K759" s="5">
        <f t="shared" si="45"/>
        <v>0</v>
      </c>
      <c r="L759">
        <f t="shared" si="46"/>
        <v>3</v>
      </c>
      <c r="M759" t="str">
        <f>VLOOKUP(L759,mês!A:B,2,0)</f>
        <v>Março</v>
      </c>
      <c r="N759" t="str">
        <f t="shared" si="47"/>
        <v xml:space="preserve">MANUT </v>
      </c>
    </row>
    <row r="760" spans="1:14" ht="24.95" customHeight="1" x14ac:dyDescent="0.2">
      <c r="A760" s="2" t="s">
        <v>976</v>
      </c>
      <c r="B760" s="3">
        <v>43917</v>
      </c>
      <c r="C760" s="2">
        <v>13606</v>
      </c>
      <c r="D760" s="2" t="s">
        <v>89</v>
      </c>
      <c r="E760" s="2" t="s">
        <v>1028</v>
      </c>
      <c r="F760" s="2" t="s">
        <v>1029</v>
      </c>
      <c r="G760" s="2" t="s">
        <v>68</v>
      </c>
      <c r="H760" s="2">
        <v>980</v>
      </c>
      <c r="I760" s="4"/>
      <c r="J760" s="5">
        <f t="shared" si="44"/>
        <v>980</v>
      </c>
      <c r="K760" s="5">
        <f t="shared" si="45"/>
        <v>0</v>
      </c>
      <c r="L760">
        <f t="shared" si="46"/>
        <v>3</v>
      </c>
      <c r="M760" t="str">
        <f>VLOOKUP(L760,mês!A:B,2,0)</f>
        <v>Março</v>
      </c>
      <c r="N760" t="str">
        <f t="shared" si="47"/>
        <v xml:space="preserve">MANUT </v>
      </c>
    </row>
    <row r="761" spans="1:14" ht="24.95" customHeight="1" x14ac:dyDescent="0.2">
      <c r="A761" s="2" t="s">
        <v>976</v>
      </c>
      <c r="B761" s="3">
        <v>43922</v>
      </c>
      <c r="C761" s="2">
        <v>13698</v>
      </c>
      <c r="D761" s="2" t="s">
        <v>89</v>
      </c>
      <c r="E761" s="2" t="s">
        <v>537</v>
      </c>
      <c r="F761" s="2" t="s">
        <v>1030</v>
      </c>
      <c r="G761" s="2" t="s">
        <v>68</v>
      </c>
      <c r="H761" s="13">
        <v>2700</v>
      </c>
      <c r="I761" s="4"/>
      <c r="J761" s="5">
        <f t="shared" si="44"/>
        <v>2700</v>
      </c>
      <c r="K761" s="5">
        <f t="shared" si="45"/>
        <v>0</v>
      </c>
      <c r="L761">
        <f t="shared" si="46"/>
        <v>4</v>
      </c>
      <c r="M761" t="str">
        <f>VLOOKUP(L761,mês!A:B,2,0)</f>
        <v>Abril</v>
      </c>
      <c r="N761" t="str">
        <f t="shared" si="47"/>
        <v xml:space="preserve">MANUT </v>
      </c>
    </row>
    <row r="762" spans="1:14" ht="24.95" customHeight="1" x14ac:dyDescent="0.2">
      <c r="A762" s="2" t="s">
        <v>976</v>
      </c>
      <c r="B762" s="3">
        <v>43958</v>
      </c>
      <c r="C762" s="2">
        <v>13732</v>
      </c>
      <c r="D762" s="2" t="s">
        <v>89</v>
      </c>
      <c r="E762" s="2" t="s">
        <v>1031</v>
      </c>
      <c r="F762" s="2" t="s">
        <v>1032</v>
      </c>
      <c r="G762" s="2" t="s">
        <v>68</v>
      </c>
      <c r="H762" s="13">
        <v>1350</v>
      </c>
      <c r="I762" s="4"/>
      <c r="J762" s="5">
        <f t="shared" si="44"/>
        <v>1350</v>
      </c>
      <c r="K762" s="5">
        <f t="shared" si="45"/>
        <v>0</v>
      </c>
      <c r="L762">
        <f t="shared" si="46"/>
        <v>5</v>
      </c>
      <c r="M762" t="str">
        <f>VLOOKUP(L762,mês!A:B,2,0)</f>
        <v>Maio</v>
      </c>
      <c r="N762" t="str">
        <f t="shared" si="47"/>
        <v xml:space="preserve">MANUT </v>
      </c>
    </row>
    <row r="763" spans="1:14" ht="24.95" customHeight="1" x14ac:dyDescent="0.2">
      <c r="A763" s="2" t="s">
        <v>976</v>
      </c>
      <c r="B763" s="3">
        <v>43970</v>
      </c>
      <c r="C763" s="2">
        <v>13770</v>
      </c>
      <c r="D763" s="2" t="s">
        <v>427</v>
      </c>
      <c r="E763" s="2" t="s">
        <v>1033</v>
      </c>
      <c r="F763" s="2" t="s">
        <v>1034</v>
      </c>
      <c r="G763" s="2" t="s">
        <v>68</v>
      </c>
      <c r="H763" s="13">
        <v>7898.82</v>
      </c>
      <c r="I763" s="4"/>
      <c r="J763" s="5">
        <f t="shared" si="44"/>
        <v>7898.82</v>
      </c>
      <c r="K763" s="5">
        <f t="shared" si="45"/>
        <v>0</v>
      </c>
      <c r="L763">
        <f t="shared" si="46"/>
        <v>5</v>
      </c>
      <c r="M763" t="str">
        <f>VLOOKUP(L763,mês!A:B,2,0)</f>
        <v>Maio</v>
      </c>
      <c r="N763" t="str">
        <f t="shared" si="47"/>
        <v xml:space="preserve">MANUT </v>
      </c>
    </row>
    <row r="764" spans="1:14" ht="24.95" customHeight="1" x14ac:dyDescent="0.2">
      <c r="A764" s="2" t="s">
        <v>976</v>
      </c>
      <c r="B764" s="3">
        <v>43980</v>
      </c>
      <c r="C764" s="2">
        <v>13779</v>
      </c>
      <c r="D764" s="2" t="s">
        <v>89</v>
      </c>
      <c r="E764" s="2" t="s">
        <v>329</v>
      </c>
      <c r="F764" s="2" t="s">
        <v>1035</v>
      </c>
      <c r="G764" s="2" t="s">
        <v>68</v>
      </c>
      <c r="H764" s="13">
        <v>25026</v>
      </c>
      <c r="I764" s="4"/>
      <c r="J764" s="5">
        <f t="shared" si="44"/>
        <v>25026</v>
      </c>
      <c r="K764" s="5">
        <f t="shared" si="45"/>
        <v>0</v>
      </c>
      <c r="L764">
        <f t="shared" si="46"/>
        <v>5</v>
      </c>
      <c r="M764" t="str">
        <f>VLOOKUP(L764,mês!A:B,2,0)</f>
        <v>Maio</v>
      </c>
      <c r="N764" t="str">
        <f t="shared" si="47"/>
        <v xml:space="preserve">MANUT </v>
      </c>
    </row>
    <row r="765" spans="1:14" ht="24.95" customHeight="1" x14ac:dyDescent="0.2">
      <c r="A765" s="2" t="s">
        <v>976</v>
      </c>
      <c r="B765" s="3">
        <v>43984</v>
      </c>
      <c r="C765" s="2">
        <v>13782</v>
      </c>
      <c r="D765" s="2" t="s">
        <v>89</v>
      </c>
      <c r="E765" s="2" t="s">
        <v>1036</v>
      </c>
      <c r="F765" s="2" t="s">
        <v>1037</v>
      </c>
      <c r="G765" s="2" t="s">
        <v>68</v>
      </c>
      <c r="H765" s="13">
        <v>3459.15</v>
      </c>
      <c r="I765" s="4"/>
      <c r="J765" s="5">
        <f t="shared" si="44"/>
        <v>3459.15</v>
      </c>
      <c r="K765" s="5">
        <f t="shared" si="45"/>
        <v>0</v>
      </c>
      <c r="L765">
        <f t="shared" si="46"/>
        <v>6</v>
      </c>
      <c r="M765" t="str">
        <f>VLOOKUP(L765,mês!A:B,2,0)</f>
        <v>Junho</v>
      </c>
      <c r="N765" t="str">
        <f t="shared" si="47"/>
        <v xml:space="preserve">MANUT </v>
      </c>
    </row>
    <row r="766" spans="1:14" ht="24.95" customHeight="1" x14ac:dyDescent="0.2">
      <c r="A766" s="2" t="s">
        <v>976</v>
      </c>
      <c r="B766" s="3">
        <v>43992</v>
      </c>
      <c r="C766" s="2">
        <v>13798</v>
      </c>
      <c r="D766" s="2" t="s">
        <v>89</v>
      </c>
      <c r="E766" s="2" t="s">
        <v>1038</v>
      </c>
      <c r="F766" s="2" t="s">
        <v>1039</v>
      </c>
      <c r="G766" s="2" t="s">
        <v>68</v>
      </c>
      <c r="H766" s="2">
        <v>0</v>
      </c>
      <c r="I766" s="4"/>
      <c r="J766" s="5">
        <f t="shared" si="44"/>
        <v>0</v>
      </c>
      <c r="K766" s="5">
        <f t="shared" si="45"/>
        <v>0</v>
      </c>
      <c r="L766">
        <f t="shared" si="46"/>
        <v>6</v>
      </c>
      <c r="M766" t="str">
        <f>VLOOKUP(L766,mês!A:B,2,0)</f>
        <v>Junho</v>
      </c>
      <c r="N766" t="str">
        <f t="shared" si="47"/>
        <v xml:space="preserve">MANUT </v>
      </c>
    </row>
    <row r="767" spans="1:14" ht="24.95" customHeight="1" x14ac:dyDescent="0.2">
      <c r="A767" s="2" t="s">
        <v>976</v>
      </c>
      <c r="B767" s="3">
        <v>43999</v>
      </c>
      <c r="C767" s="2">
        <v>13805</v>
      </c>
      <c r="D767" s="2" t="s">
        <v>427</v>
      </c>
      <c r="E767" s="2" t="s">
        <v>165</v>
      </c>
      <c r="F767" s="2" t="s">
        <v>1040</v>
      </c>
      <c r="G767" s="2" t="s">
        <v>68</v>
      </c>
      <c r="H767" s="13">
        <v>82487.95</v>
      </c>
      <c r="I767" s="4"/>
      <c r="J767" s="5">
        <f t="shared" si="44"/>
        <v>82487.95</v>
      </c>
      <c r="K767" s="5">
        <f t="shared" si="45"/>
        <v>0</v>
      </c>
      <c r="L767">
        <f t="shared" si="46"/>
        <v>6</v>
      </c>
      <c r="M767" t="str">
        <f>VLOOKUP(L767,mês!A:B,2,0)</f>
        <v>Junho</v>
      </c>
      <c r="N767" t="str">
        <f t="shared" si="47"/>
        <v xml:space="preserve">MANUT </v>
      </c>
    </row>
    <row r="768" spans="1:14" ht="24.95" customHeight="1" x14ac:dyDescent="0.2">
      <c r="A768" s="2" t="s">
        <v>976</v>
      </c>
      <c r="B768" s="3">
        <v>44001</v>
      </c>
      <c r="C768" s="2">
        <v>13808</v>
      </c>
      <c r="D768" s="2" t="s">
        <v>89</v>
      </c>
      <c r="E768" s="2" t="s">
        <v>1031</v>
      </c>
      <c r="F768" s="2" t="s">
        <v>1041</v>
      </c>
      <c r="G768" s="2" t="s">
        <v>68</v>
      </c>
      <c r="H768" s="13">
        <v>1350</v>
      </c>
      <c r="I768" s="4"/>
      <c r="J768" s="5">
        <f t="shared" si="44"/>
        <v>1350</v>
      </c>
      <c r="K768" s="5">
        <f t="shared" si="45"/>
        <v>0</v>
      </c>
      <c r="L768">
        <f t="shared" si="46"/>
        <v>6</v>
      </c>
      <c r="M768" t="str">
        <f>VLOOKUP(L768,mês!A:B,2,0)</f>
        <v>Junho</v>
      </c>
      <c r="N768" t="str">
        <f t="shared" si="47"/>
        <v xml:space="preserve">MANUT </v>
      </c>
    </row>
    <row r="769" spans="1:14" ht="24.95" customHeight="1" x14ac:dyDescent="0.2">
      <c r="A769" s="2" t="s">
        <v>976</v>
      </c>
      <c r="B769" s="3">
        <v>44001</v>
      </c>
      <c r="C769" s="2">
        <v>13809</v>
      </c>
      <c r="D769" s="2" t="s">
        <v>89</v>
      </c>
      <c r="E769" s="2" t="s">
        <v>1042</v>
      </c>
      <c r="F769" s="2" t="s">
        <v>1043</v>
      </c>
      <c r="G769" s="2" t="s">
        <v>68</v>
      </c>
      <c r="H769" s="13">
        <v>2043.75</v>
      </c>
      <c r="I769" s="4"/>
      <c r="J769" s="5">
        <f t="shared" si="44"/>
        <v>2043.75</v>
      </c>
      <c r="K769" s="5">
        <f t="shared" si="45"/>
        <v>0</v>
      </c>
      <c r="L769">
        <f t="shared" si="46"/>
        <v>6</v>
      </c>
      <c r="M769" t="str">
        <f>VLOOKUP(L769,mês!A:B,2,0)</f>
        <v>Junho</v>
      </c>
      <c r="N769" t="str">
        <f t="shared" si="47"/>
        <v xml:space="preserve">MANUT </v>
      </c>
    </row>
    <row r="770" spans="1:14" ht="24.95" customHeight="1" x14ac:dyDescent="0.2">
      <c r="A770" s="2" t="s">
        <v>976</v>
      </c>
      <c r="B770" s="3">
        <v>44005</v>
      </c>
      <c r="C770" s="2">
        <v>13811</v>
      </c>
      <c r="D770" s="2" t="s">
        <v>89</v>
      </c>
      <c r="E770" s="2" t="s">
        <v>1044</v>
      </c>
      <c r="F770" s="2" t="s">
        <v>1045</v>
      </c>
      <c r="G770" s="2" t="s">
        <v>68</v>
      </c>
      <c r="H770" s="2">
        <v>380</v>
      </c>
      <c r="I770" s="4"/>
      <c r="J770" s="5">
        <f t="shared" si="44"/>
        <v>380</v>
      </c>
      <c r="K770" s="5">
        <f t="shared" si="45"/>
        <v>0</v>
      </c>
      <c r="L770">
        <f t="shared" si="46"/>
        <v>6</v>
      </c>
      <c r="M770" t="str">
        <f>VLOOKUP(L770,mês!A:B,2,0)</f>
        <v>Junho</v>
      </c>
      <c r="N770" t="str">
        <f t="shared" si="47"/>
        <v xml:space="preserve">MANUT </v>
      </c>
    </row>
    <row r="771" spans="1:14" ht="24.95" customHeight="1" x14ac:dyDescent="0.2">
      <c r="A771" s="2" t="s">
        <v>976</v>
      </c>
      <c r="B771" s="3">
        <v>44005</v>
      </c>
      <c r="C771" s="2">
        <v>13813</v>
      </c>
      <c r="D771" s="2" t="s">
        <v>89</v>
      </c>
      <c r="E771" s="2" t="s">
        <v>988</v>
      </c>
      <c r="F771" s="2" t="s">
        <v>1046</v>
      </c>
      <c r="G771" s="2" t="s">
        <v>68</v>
      </c>
      <c r="H771" s="13">
        <v>7516.83</v>
      </c>
      <c r="I771" s="4"/>
      <c r="J771" s="5">
        <f t="shared" ref="J771:J834" si="48">IF(G771="Não",0,H771)</f>
        <v>7516.83</v>
      </c>
      <c r="K771" s="5">
        <f t="shared" ref="K771:K834" si="49">IF(G771="Não",H771,0)</f>
        <v>0</v>
      </c>
      <c r="L771">
        <f t="shared" ref="L771:L834" si="50">MONTH(B771)</f>
        <v>6</v>
      </c>
      <c r="M771" t="str">
        <f>VLOOKUP(L771,mês!A:B,2,0)</f>
        <v>Junho</v>
      </c>
      <c r="N771" t="str">
        <f t="shared" ref="N771:N834" si="51">LEFT(A771,SEARCH("-",A771)-1)</f>
        <v xml:space="preserve">MANUT </v>
      </c>
    </row>
    <row r="772" spans="1:14" ht="24.95" customHeight="1" x14ac:dyDescent="0.2">
      <c r="A772" s="2" t="s">
        <v>976</v>
      </c>
      <c r="B772" s="3">
        <v>44011</v>
      </c>
      <c r="C772" s="2">
        <v>13816</v>
      </c>
      <c r="D772" s="2" t="s">
        <v>89</v>
      </c>
      <c r="E772" s="2" t="s">
        <v>347</v>
      </c>
      <c r="F772" s="2" t="s">
        <v>1047</v>
      </c>
      <c r="G772" s="2" t="s">
        <v>68</v>
      </c>
      <c r="H772" s="2">
        <v>937.96</v>
      </c>
      <c r="I772" s="4"/>
      <c r="J772" s="5">
        <f t="shared" si="48"/>
        <v>937.96</v>
      </c>
      <c r="K772" s="5">
        <f t="shared" si="49"/>
        <v>0</v>
      </c>
      <c r="L772">
        <f t="shared" si="50"/>
        <v>6</v>
      </c>
      <c r="M772" t="str">
        <f>VLOOKUP(L772,mês!A:B,2,0)</f>
        <v>Junho</v>
      </c>
      <c r="N772" t="str">
        <f t="shared" si="51"/>
        <v xml:space="preserve">MANUT </v>
      </c>
    </row>
    <row r="773" spans="1:14" ht="24.95" customHeight="1" x14ac:dyDescent="0.2">
      <c r="A773" s="2" t="s">
        <v>976</v>
      </c>
      <c r="B773" s="3">
        <v>44015</v>
      </c>
      <c r="C773" s="2">
        <v>13826</v>
      </c>
      <c r="D773" s="2" t="s">
        <v>65</v>
      </c>
      <c r="E773" s="2" t="s">
        <v>1048</v>
      </c>
      <c r="F773" s="2" t="s">
        <v>1049</v>
      </c>
      <c r="G773" s="2" t="s">
        <v>68</v>
      </c>
      <c r="H773" s="13">
        <v>1000</v>
      </c>
      <c r="I773" s="4"/>
      <c r="J773" s="5">
        <f t="shared" si="48"/>
        <v>1000</v>
      </c>
      <c r="K773" s="5">
        <f t="shared" si="49"/>
        <v>0</v>
      </c>
      <c r="L773">
        <f t="shared" si="50"/>
        <v>7</v>
      </c>
      <c r="M773" t="str">
        <f>VLOOKUP(L773,mês!A:B,2,0)</f>
        <v>Julho</v>
      </c>
      <c r="N773" t="str">
        <f t="shared" si="51"/>
        <v xml:space="preserve">MANUT </v>
      </c>
    </row>
    <row r="774" spans="1:14" ht="24.95" customHeight="1" x14ac:dyDescent="0.2">
      <c r="A774" s="2" t="s">
        <v>976</v>
      </c>
      <c r="B774" s="3">
        <v>44021</v>
      </c>
      <c r="C774" s="2">
        <v>13834</v>
      </c>
      <c r="D774" s="2" t="s">
        <v>89</v>
      </c>
      <c r="E774" s="2" t="s">
        <v>754</v>
      </c>
      <c r="F774" s="2" t="s">
        <v>1050</v>
      </c>
      <c r="G774" s="2" t="s">
        <v>68</v>
      </c>
      <c r="H774" s="13">
        <v>7722.8</v>
      </c>
      <c r="I774" s="4"/>
      <c r="J774" s="5">
        <f t="shared" si="48"/>
        <v>7722.8</v>
      </c>
      <c r="K774" s="5">
        <f t="shared" si="49"/>
        <v>0</v>
      </c>
      <c r="L774">
        <f t="shared" si="50"/>
        <v>7</v>
      </c>
      <c r="M774" t="str">
        <f>VLOOKUP(L774,mês!A:B,2,0)</f>
        <v>Julho</v>
      </c>
      <c r="N774" t="str">
        <f t="shared" si="51"/>
        <v xml:space="preserve">MANUT </v>
      </c>
    </row>
    <row r="775" spans="1:14" ht="24.95" customHeight="1" x14ac:dyDescent="0.2">
      <c r="A775" s="2" t="s">
        <v>976</v>
      </c>
      <c r="B775" s="3">
        <v>44027</v>
      </c>
      <c r="C775" s="2">
        <v>13845</v>
      </c>
      <c r="D775" s="2" t="s">
        <v>89</v>
      </c>
      <c r="E775" s="2" t="s">
        <v>128</v>
      </c>
      <c r="F775" s="2" t="s">
        <v>1051</v>
      </c>
      <c r="G775" s="2" t="s">
        <v>68</v>
      </c>
      <c r="H775" s="2">
        <v>144.46</v>
      </c>
      <c r="I775" s="4"/>
      <c r="J775" s="5">
        <f t="shared" si="48"/>
        <v>144.46</v>
      </c>
      <c r="K775" s="5">
        <f t="shared" si="49"/>
        <v>0</v>
      </c>
      <c r="L775">
        <f t="shared" si="50"/>
        <v>7</v>
      </c>
      <c r="M775" t="str">
        <f>VLOOKUP(L775,mês!A:B,2,0)</f>
        <v>Julho</v>
      </c>
      <c r="N775" t="str">
        <f t="shared" si="51"/>
        <v xml:space="preserve">MANUT </v>
      </c>
    </row>
    <row r="776" spans="1:14" ht="24.95" customHeight="1" x14ac:dyDescent="0.2">
      <c r="A776" s="2" t="s">
        <v>976</v>
      </c>
      <c r="B776" s="3">
        <v>44032</v>
      </c>
      <c r="C776" s="2">
        <v>13849</v>
      </c>
      <c r="D776" s="2" t="s">
        <v>89</v>
      </c>
      <c r="E776" s="2" t="s">
        <v>347</v>
      </c>
      <c r="F776" s="2" t="s">
        <v>1052</v>
      </c>
      <c r="G776" s="2" t="s">
        <v>68</v>
      </c>
      <c r="H776" s="2">
        <v>245.82</v>
      </c>
      <c r="I776" s="4"/>
      <c r="J776" s="5">
        <f t="shared" si="48"/>
        <v>245.82</v>
      </c>
      <c r="K776" s="5">
        <f t="shared" si="49"/>
        <v>0</v>
      </c>
      <c r="L776">
        <f t="shared" si="50"/>
        <v>7</v>
      </c>
      <c r="M776" t="str">
        <f>VLOOKUP(L776,mês!A:B,2,0)</f>
        <v>Julho</v>
      </c>
      <c r="N776" t="str">
        <f t="shared" si="51"/>
        <v xml:space="preserve">MANUT </v>
      </c>
    </row>
    <row r="777" spans="1:14" ht="24.95" customHeight="1" x14ac:dyDescent="0.2">
      <c r="A777" s="2" t="s">
        <v>976</v>
      </c>
      <c r="B777" s="3">
        <v>44033</v>
      </c>
      <c r="C777" s="2">
        <v>13853</v>
      </c>
      <c r="D777" s="2" t="s">
        <v>89</v>
      </c>
      <c r="E777" s="2" t="s">
        <v>1053</v>
      </c>
      <c r="F777" s="2" t="s">
        <v>1054</v>
      </c>
      <c r="G777" s="2" t="s">
        <v>68</v>
      </c>
      <c r="H777" s="2">
        <v>73.430000000000007</v>
      </c>
      <c r="I777" s="4"/>
      <c r="J777" s="5">
        <f t="shared" si="48"/>
        <v>73.430000000000007</v>
      </c>
      <c r="K777" s="5">
        <f t="shared" si="49"/>
        <v>0</v>
      </c>
      <c r="L777">
        <f t="shared" si="50"/>
        <v>7</v>
      </c>
      <c r="M777" t="str">
        <f>VLOOKUP(L777,mês!A:B,2,0)</f>
        <v>Julho</v>
      </c>
      <c r="N777" t="str">
        <f t="shared" si="51"/>
        <v xml:space="preserve">MANUT </v>
      </c>
    </row>
    <row r="778" spans="1:14" ht="24.95" customHeight="1" x14ac:dyDescent="0.2">
      <c r="A778" s="2" t="s">
        <v>976</v>
      </c>
      <c r="B778" s="3">
        <v>44034</v>
      </c>
      <c r="C778" s="2">
        <v>13858</v>
      </c>
      <c r="D778" s="2" t="s">
        <v>89</v>
      </c>
      <c r="E778" s="2" t="s">
        <v>621</v>
      </c>
      <c r="F778" s="2" t="s">
        <v>1055</v>
      </c>
      <c r="G778" s="2" t="s">
        <v>68</v>
      </c>
      <c r="H778" s="2">
        <v>387.6</v>
      </c>
      <c r="I778" s="4"/>
      <c r="J778" s="5">
        <f t="shared" si="48"/>
        <v>387.6</v>
      </c>
      <c r="K778" s="5">
        <f t="shared" si="49"/>
        <v>0</v>
      </c>
      <c r="L778">
        <f t="shared" si="50"/>
        <v>7</v>
      </c>
      <c r="M778" t="str">
        <f>VLOOKUP(L778,mês!A:B,2,0)</f>
        <v>Julho</v>
      </c>
      <c r="N778" t="str">
        <f t="shared" si="51"/>
        <v xml:space="preserve">MANUT </v>
      </c>
    </row>
    <row r="779" spans="1:14" ht="24.95" customHeight="1" x14ac:dyDescent="0.2">
      <c r="A779" s="2" t="s">
        <v>976</v>
      </c>
      <c r="B779" s="3">
        <v>44036</v>
      </c>
      <c r="C779" s="2">
        <v>13877</v>
      </c>
      <c r="D779" s="2" t="s">
        <v>89</v>
      </c>
      <c r="E779" s="2" t="s">
        <v>1031</v>
      </c>
      <c r="F779" s="2" t="s">
        <v>1056</v>
      </c>
      <c r="G779" s="2" t="s">
        <v>68</v>
      </c>
      <c r="H779" s="13">
        <v>1350</v>
      </c>
      <c r="I779" s="4"/>
      <c r="J779" s="5">
        <f t="shared" si="48"/>
        <v>1350</v>
      </c>
      <c r="K779" s="5">
        <f t="shared" si="49"/>
        <v>0</v>
      </c>
      <c r="L779">
        <f t="shared" si="50"/>
        <v>7</v>
      </c>
      <c r="M779" t="str">
        <f>VLOOKUP(L779,mês!A:B,2,0)</f>
        <v>Julho</v>
      </c>
      <c r="N779" t="str">
        <f t="shared" si="51"/>
        <v xml:space="preserve">MANUT </v>
      </c>
    </row>
    <row r="780" spans="1:14" ht="24.95" customHeight="1" x14ac:dyDescent="0.2">
      <c r="A780" s="2" t="s">
        <v>976</v>
      </c>
      <c r="B780" s="3">
        <v>44039</v>
      </c>
      <c r="C780" s="2">
        <v>13879</v>
      </c>
      <c r="D780" s="2" t="s">
        <v>89</v>
      </c>
      <c r="E780" s="2" t="s">
        <v>1057</v>
      </c>
      <c r="F780" s="2" t="s">
        <v>1058</v>
      </c>
      <c r="G780" s="2" t="s">
        <v>68</v>
      </c>
      <c r="H780" s="13">
        <v>2890</v>
      </c>
      <c r="I780" s="4"/>
      <c r="J780" s="5">
        <f t="shared" si="48"/>
        <v>2890</v>
      </c>
      <c r="K780" s="5">
        <f t="shared" si="49"/>
        <v>0</v>
      </c>
      <c r="L780">
        <f t="shared" si="50"/>
        <v>7</v>
      </c>
      <c r="M780" t="str">
        <f>VLOOKUP(L780,mês!A:B,2,0)</f>
        <v>Julho</v>
      </c>
      <c r="N780" t="str">
        <f t="shared" si="51"/>
        <v xml:space="preserve">MANUT </v>
      </c>
    </row>
    <row r="781" spans="1:14" ht="24.95" customHeight="1" x14ac:dyDescent="0.2">
      <c r="A781" s="2" t="s">
        <v>976</v>
      </c>
      <c r="B781" s="3">
        <v>44042</v>
      </c>
      <c r="C781" s="2">
        <v>13881</v>
      </c>
      <c r="D781" s="2" t="s">
        <v>89</v>
      </c>
      <c r="E781" s="2" t="s">
        <v>347</v>
      </c>
      <c r="F781" s="2" t="s">
        <v>1059</v>
      </c>
      <c r="G781" s="2" t="s">
        <v>68</v>
      </c>
      <c r="H781" s="13">
        <v>1130</v>
      </c>
      <c r="I781" s="4"/>
      <c r="J781" s="5">
        <f t="shared" si="48"/>
        <v>1130</v>
      </c>
      <c r="K781" s="5">
        <f t="shared" si="49"/>
        <v>0</v>
      </c>
      <c r="L781">
        <f t="shared" si="50"/>
        <v>7</v>
      </c>
      <c r="M781" t="str">
        <f>VLOOKUP(L781,mês!A:B,2,0)</f>
        <v>Julho</v>
      </c>
      <c r="N781" t="str">
        <f t="shared" si="51"/>
        <v xml:space="preserve">MANUT </v>
      </c>
    </row>
    <row r="782" spans="1:14" ht="24.95" customHeight="1" x14ac:dyDescent="0.2">
      <c r="A782" s="2" t="s">
        <v>976</v>
      </c>
      <c r="B782" s="3">
        <v>44042</v>
      </c>
      <c r="C782" s="2">
        <v>13882</v>
      </c>
      <c r="D782" s="2" t="s">
        <v>89</v>
      </c>
      <c r="E782" s="2" t="s">
        <v>1060</v>
      </c>
      <c r="F782" s="2" t="s">
        <v>1061</v>
      </c>
      <c r="G782" s="2" t="s">
        <v>68</v>
      </c>
      <c r="H782" s="13">
        <v>2018.64</v>
      </c>
      <c r="I782" s="4"/>
      <c r="J782" s="5">
        <f t="shared" si="48"/>
        <v>2018.64</v>
      </c>
      <c r="K782" s="5">
        <f t="shared" si="49"/>
        <v>0</v>
      </c>
      <c r="L782">
        <f t="shared" si="50"/>
        <v>7</v>
      </c>
      <c r="M782" t="str">
        <f>VLOOKUP(L782,mês!A:B,2,0)</f>
        <v>Julho</v>
      </c>
      <c r="N782" t="str">
        <f t="shared" si="51"/>
        <v xml:space="preserve">MANUT </v>
      </c>
    </row>
    <row r="783" spans="1:14" ht="24.95" customHeight="1" x14ac:dyDescent="0.2">
      <c r="A783" s="2" t="s">
        <v>976</v>
      </c>
      <c r="B783" s="3">
        <v>44042</v>
      </c>
      <c r="C783" s="2">
        <v>13883</v>
      </c>
      <c r="D783" s="2" t="s">
        <v>89</v>
      </c>
      <c r="E783" s="2" t="s">
        <v>1062</v>
      </c>
      <c r="F783" s="2" t="s">
        <v>1063</v>
      </c>
      <c r="G783" s="2" t="s">
        <v>68</v>
      </c>
      <c r="H783" s="13">
        <v>2700</v>
      </c>
      <c r="I783" s="4"/>
      <c r="J783" s="5">
        <f t="shared" si="48"/>
        <v>2700</v>
      </c>
      <c r="K783" s="5">
        <f t="shared" si="49"/>
        <v>0</v>
      </c>
      <c r="L783">
        <f t="shared" si="50"/>
        <v>7</v>
      </c>
      <c r="M783" t="str">
        <f>VLOOKUP(L783,mês!A:B,2,0)</f>
        <v>Julho</v>
      </c>
      <c r="N783" t="str">
        <f t="shared" si="51"/>
        <v xml:space="preserve">MANUT </v>
      </c>
    </row>
    <row r="784" spans="1:14" ht="24.95" customHeight="1" x14ac:dyDescent="0.2">
      <c r="A784" s="2" t="s">
        <v>976</v>
      </c>
      <c r="B784" s="3">
        <v>44046</v>
      </c>
      <c r="C784" s="2">
        <v>13891</v>
      </c>
      <c r="D784" s="2" t="s">
        <v>89</v>
      </c>
      <c r="E784" s="2" t="s">
        <v>1064</v>
      </c>
      <c r="F784" s="2" t="s">
        <v>1065</v>
      </c>
      <c r="G784" s="2" t="s">
        <v>68</v>
      </c>
      <c r="H784" s="13">
        <v>3780</v>
      </c>
      <c r="I784" s="4"/>
      <c r="J784" s="5">
        <f t="shared" si="48"/>
        <v>3780</v>
      </c>
      <c r="K784" s="5">
        <f t="shared" si="49"/>
        <v>0</v>
      </c>
      <c r="L784">
        <f t="shared" si="50"/>
        <v>8</v>
      </c>
      <c r="M784" t="str">
        <f>VLOOKUP(L784,mês!A:B,2,0)</f>
        <v>Agosto</v>
      </c>
      <c r="N784" t="str">
        <f t="shared" si="51"/>
        <v xml:space="preserve">MANUT </v>
      </c>
    </row>
    <row r="785" spans="1:14" ht="24.95" customHeight="1" x14ac:dyDescent="0.2">
      <c r="A785" s="2" t="s">
        <v>976</v>
      </c>
      <c r="B785" s="3">
        <v>44050</v>
      </c>
      <c r="C785" s="2">
        <v>13900</v>
      </c>
      <c r="D785" s="2" t="s">
        <v>127</v>
      </c>
      <c r="E785" s="2" t="s">
        <v>1066</v>
      </c>
      <c r="F785" s="2" t="s">
        <v>1067</v>
      </c>
      <c r="G785" s="2" t="s">
        <v>68</v>
      </c>
      <c r="H785" s="13">
        <v>3835</v>
      </c>
      <c r="I785" s="4"/>
      <c r="J785" s="5">
        <f t="shared" si="48"/>
        <v>3835</v>
      </c>
      <c r="K785" s="5">
        <f t="shared" si="49"/>
        <v>0</v>
      </c>
      <c r="L785">
        <f t="shared" si="50"/>
        <v>8</v>
      </c>
      <c r="M785" t="str">
        <f>VLOOKUP(L785,mês!A:B,2,0)</f>
        <v>Agosto</v>
      </c>
      <c r="N785" t="str">
        <f t="shared" si="51"/>
        <v xml:space="preserve">MANUT </v>
      </c>
    </row>
    <row r="786" spans="1:14" ht="24.95" customHeight="1" x14ac:dyDescent="0.2">
      <c r="A786" s="2" t="s">
        <v>976</v>
      </c>
      <c r="B786" s="3">
        <v>44054</v>
      </c>
      <c r="C786" s="2">
        <v>13904</v>
      </c>
      <c r="D786" s="2" t="s">
        <v>1068</v>
      </c>
      <c r="E786" s="2" t="s">
        <v>1000</v>
      </c>
      <c r="F786" s="2" t="s">
        <v>1069</v>
      </c>
      <c r="G786" s="2" t="s">
        <v>68</v>
      </c>
      <c r="H786" s="13">
        <v>29578.42</v>
      </c>
      <c r="I786" s="4"/>
      <c r="J786" s="5">
        <f t="shared" si="48"/>
        <v>29578.42</v>
      </c>
      <c r="K786" s="5">
        <f t="shared" si="49"/>
        <v>0</v>
      </c>
      <c r="L786">
        <f t="shared" si="50"/>
        <v>8</v>
      </c>
      <c r="M786" t="str">
        <f>VLOOKUP(L786,mês!A:B,2,0)</f>
        <v>Agosto</v>
      </c>
      <c r="N786" t="str">
        <f t="shared" si="51"/>
        <v xml:space="preserve">MANUT </v>
      </c>
    </row>
    <row r="787" spans="1:14" ht="24.95" customHeight="1" x14ac:dyDescent="0.2">
      <c r="A787" s="2" t="s">
        <v>976</v>
      </c>
      <c r="B787" s="3">
        <v>44054</v>
      </c>
      <c r="C787" s="2">
        <v>13906</v>
      </c>
      <c r="D787" s="2" t="s">
        <v>65</v>
      </c>
      <c r="E787" s="2" t="s">
        <v>984</v>
      </c>
      <c r="F787" s="2" t="s">
        <v>1070</v>
      </c>
      <c r="G787" s="2" t="s">
        <v>68</v>
      </c>
      <c r="H787" s="13">
        <v>1413.73</v>
      </c>
      <c r="I787" s="4"/>
      <c r="J787" s="5">
        <f t="shared" si="48"/>
        <v>1413.73</v>
      </c>
      <c r="K787" s="5">
        <f t="shared" si="49"/>
        <v>0</v>
      </c>
      <c r="L787">
        <f t="shared" si="50"/>
        <v>8</v>
      </c>
      <c r="M787" t="str">
        <f>VLOOKUP(L787,mês!A:B,2,0)</f>
        <v>Agosto</v>
      </c>
      <c r="N787" t="str">
        <f t="shared" si="51"/>
        <v xml:space="preserve">MANUT </v>
      </c>
    </row>
    <row r="788" spans="1:14" ht="24.95" customHeight="1" x14ac:dyDescent="0.2">
      <c r="A788" s="2" t="s">
        <v>976</v>
      </c>
      <c r="B788" s="3">
        <v>44061</v>
      </c>
      <c r="C788" s="2">
        <v>13915</v>
      </c>
      <c r="D788" s="2" t="s">
        <v>427</v>
      </c>
      <c r="E788" s="2" t="s">
        <v>1031</v>
      </c>
      <c r="F788" s="2" t="s">
        <v>1071</v>
      </c>
      <c r="G788" s="2" t="s">
        <v>68</v>
      </c>
      <c r="H788" s="13">
        <v>1350</v>
      </c>
      <c r="I788" s="4"/>
      <c r="J788" s="5">
        <f t="shared" si="48"/>
        <v>1350</v>
      </c>
      <c r="K788" s="5">
        <f t="shared" si="49"/>
        <v>0</v>
      </c>
      <c r="L788">
        <f t="shared" si="50"/>
        <v>8</v>
      </c>
      <c r="M788" t="str">
        <f>VLOOKUP(L788,mês!A:B,2,0)</f>
        <v>Agosto</v>
      </c>
      <c r="N788" t="str">
        <f t="shared" si="51"/>
        <v xml:space="preserve">MANUT </v>
      </c>
    </row>
    <row r="789" spans="1:14" ht="24.95" customHeight="1" x14ac:dyDescent="0.2">
      <c r="A789" s="2" t="s">
        <v>976</v>
      </c>
      <c r="B789" s="3">
        <v>44067</v>
      </c>
      <c r="C789" s="2">
        <v>13923</v>
      </c>
      <c r="D789" s="2" t="s">
        <v>427</v>
      </c>
      <c r="E789" s="2" t="s">
        <v>626</v>
      </c>
      <c r="F789" s="2" t="s">
        <v>1072</v>
      </c>
      <c r="G789" s="2" t="s">
        <v>68</v>
      </c>
      <c r="H789" s="13">
        <v>1362.5</v>
      </c>
      <c r="I789" s="4"/>
      <c r="J789" s="5">
        <f t="shared" si="48"/>
        <v>1362.5</v>
      </c>
      <c r="K789" s="5">
        <f t="shared" si="49"/>
        <v>0</v>
      </c>
      <c r="L789">
        <f t="shared" si="50"/>
        <v>8</v>
      </c>
      <c r="M789" t="str">
        <f>VLOOKUP(L789,mês!A:B,2,0)</f>
        <v>Agosto</v>
      </c>
      <c r="N789" t="str">
        <f t="shared" si="51"/>
        <v xml:space="preserve">MANUT </v>
      </c>
    </row>
    <row r="790" spans="1:14" ht="24.95" customHeight="1" x14ac:dyDescent="0.2">
      <c r="A790" s="2" t="s">
        <v>976</v>
      </c>
      <c r="B790" s="3">
        <v>44068</v>
      </c>
      <c r="C790" s="2">
        <v>13928</v>
      </c>
      <c r="D790" s="2" t="s">
        <v>89</v>
      </c>
      <c r="E790" s="2" t="s">
        <v>347</v>
      </c>
      <c r="F790" s="2" t="s">
        <v>1073</v>
      </c>
      <c r="G790" s="2" t="s">
        <v>68</v>
      </c>
      <c r="H790" s="2">
        <v>103.8</v>
      </c>
      <c r="I790" s="4"/>
      <c r="J790" s="5">
        <f t="shared" si="48"/>
        <v>103.8</v>
      </c>
      <c r="K790" s="5">
        <f t="shared" si="49"/>
        <v>0</v>
      </c>
      <c r="L790">
        <f t="shared" si="50"/>
        <v>8</v>
      </c>
      <c r="M790" t="str">
        <f>VLOOKUP(L790,mês!A:B,2,0)</f>
        <v>Agosto</v>
      </c>
      <c r="N790" t="str">
        <f t="shared" si="51"/>
        <v xml:space="preserve">MANUT </v>
      </c>
    </row>
    <row r="791" spans="1:14" ht="24.95" customHeight="1" x14ac:dyDescent="0.2">
      <c r="A791" s="2" t="s">
        <v>976</v>
      </c>
      <c r="B791" s="3">
        <v>44069</v>
      </c>
      <c r="C791" s="2">
        <v>13929</v>
      </c>
      <c r="D791" s="2" t="s">
        <v>427</v>
      </c>
      <c r="E791" s="2" t="s">
        <v>1074</v>
      </c>
      <c r="F791" s="2" t="s">
        <v>1075</v>
      </c>
      <c r="G791" s="2" t="s">
        <v>68</v>
      </c>
      <c r="H791" s="13">
        <v>47483.32</v>
      </c>
      <c r="I791" s="4"/>
      <c r="J791" s="5">
        <f t="shared" si="48"/>
        <v>47483.32</v>
      </c>
      <c r="K791" s="5">
        <f t="shared" si="49"/>
        <v>0</v>
      </c>
      <c r="L791">
        <f t="shared" si="50"/>
        <v>8</v>
      </c>
      <c r="M791" t="str">
        <f>VLOOKUP(L791,mês!A:B,2,0)</f>
        <v>Agosto</v>
      </c>
      <c r="N791" t="str">
        <f t="shared" si="51"/>
        <v xml:space="preserve">MANUT </v>
      </c>
    </row>
    <row r="792" spans="1:14" ht="24.95" customHeight="1" x14ac:dyDescent="0.2">
      <c r="A792" s="2" t="s">
        <v>976</v>
      </c>
      <c r="B792" s="3">
        <v>44074</v>
      </c>
      <c r="C792" s="2">
        <v>13936</v>
      </c>
      <c r="D792" s="2" t="s">
        <v>427</v>
      </c>
      <c r="E792" s="2" t="s">
        <v>1076</v>
      </c>
      <c r="F792" s="2" t="s">
        <v>1077</v>
      </c>
      <c r="G792" s="2" t="s">
        <v>68</v>
      </c>
      <c r="H792" s="13">
        <v>4588.8999999999996</v>
      </c>
      <c r="I792" s="4"/>
      <c r="J792" s="5">
        <f t="shared" si="48"/>
        <v>4588.8999999999996</v>
      </c>
      <c r="K792" s="5">
        <f t="shared" si="49"/>
        <v>0</v>
      </c>
      <c r="L792">
        <f t="shared" si="50"/>
        <v>8</v>
      </c>
      <c r="M792" t="str">
        <f>VLOOKUP(L792,mês!A:B,2,0)</f>
        <v>Agosto</v>
      </c>
      <c r="N792" t="str">
        <f t="shared" si="51"/>
        <v xml:space="preserve">MANUT </v>
      </c>
    </row>
    <row r="793" spans="1:14" ht="24.95" customHeight="1" x14ac:dyDescent="0.2">
      <c r="A793" s="2" t="s">
        <v>976</v>
      </c>
      <c r="B793" s="3">
        <v>44077</v>
      </c>
      <c r="C793" s="2">
        <v>13957</v>
      </c>
      <c r="D793" s="2" t="s">
        <v>427</v>
      </c>
      <c r="E793" s="2" t="s">
        <v>1031</v>
      </c>
      <c r="F793" s="2" t="s">
        <v>1078</v>
      </c>
      <c r="G793" s="2" t="s">
        <v>68</v>
      </c>
      <c r="H793" s="13">
        <v>2700</v>
      </c>
      <c r="I793" s="4"/>
      <c r="J793" s="5">
        <f t="shared" si="48"/>
        <v>2700</v>
      </c>
      <c r="K793" s="5">
        <f t="shared" si="49"/>
        <v>0</v>
      </c>
      <c r="L793">
        <f t="shared" si="50"/>
        <v>9</v>
      </c>
      <c r="M793" t="str">
        <f>VLOOKUP(L793,mês!A:B,2,0)</f>
        <v>Setembro</v>
      </c>
      <c r="N793" t="str">
        <f t="shared" si="51"/>
        <v xml:space="preserve">MANUT </v>
      </c>
    </row>
    <row r="794" spans="1:14" ht="24.95" customHeight="1" x14ac:dyDescent="0.2">
      <c r="A794" s="2" t="s">
        <v>976</v>
      </c>
      <c r="B794" s="3">
        <v>44085</v>
      </c>
      <c r="C794" s="2">
        <v>13971</v>
      </c>
      <c r="D794" s="2" t="s">
        <v>427</v>
      </c>
      <c r="E794" s="2" t="s">
        <v>1031</v>
      </c>
      <c r="F794" s="2" t="s">
        <v>1079</v>
      </c>
      <c r="G794" s="2" t="s">
        <v>68</v>
      </c>
      <c r="H794" s="13">
        <v>2700</v>
      </c>
      <c r="I794" s="4"/>
      <c r="J794" s="5">
        <f t="shared" si="48"/>
        <v>2700</v>
      </c>
      <c r="K794" s="5">
        <f t="shared" si="49"/>
        <v>0</v>
      </c>
      <c r="L794">
        <f t="shared" si="50"/>
        <v>9</v>
      </c>
      <c r="M794" t="str">
        <f>VLOOKUP(L794,mês!A:B,2,0)</f>
        <v>Setembro</v>
      </c>
      <c r="N794" t="str">
        <f t="shared" si="51"/>
        <v xml:space="preserve">MANUT </v>
      </c>
    </row>
    <row r="795" spans="1:14" ht="24.95" customHeight="1" x14ac:dyDescent="0.2">
      <c r="A795" s="2" t="s">
        <v>976</v>
      </c>
      <c r="B795" s="3">
        <v>44103</v>
      </c>
      <c r="C795" s="2">
        <v>14010</v>
      </c>
      <c r="D795" s="2" t="s">
        <v>427</v>
      </c>
      <c r="E795" s="2" t="s">
        <v>1080</v>
      </c>
      <c r="F795" s="2" t="s">
        <v>1081</v>
      </c>
      <c r="G795" s="2" t="s">
        <v>68</v>
      </c>
      <c r="H795" s="2">
        <v>970</v>
      </c>
      <c r="I795" s="4"/>
      <c r="J795" s="5">
        <f t="shared" si="48"/>
        <v>970</v>
      </c>
      <c r="K795" s="5">
        <f t="shared" si="49"/>
        <v>0</v>
      </c>
      <c r="L795">
        <f t="shared" si="50"/>
        <v>9</v>
      </c>
      <c r="M795" t="str">
        <f>VLOOKUP(L795,mês!A:B,2,0)</f>
        <v>Setembro</v>
      </c>
      <c r="N795" t="str">
        <f t="shared" si="51"/>
        <v xml:space="preserve">MANUT </v>
      </c>
    </row>
    <row r="796" spans="1:14" ht="24.95" customHeight="1" x14ac:dyDescent="0.2">
      <c r="A796" s="2" t="s">
        <v>976</v>
      </c>
      <c r="B796" s="3">
        <v>44104</v>
      </c>
      <c r="C796" s="2">
        <v>14014</v>
      </c>
      <c r="D796" s="2" t="s">
        <v>127</v>
      </c>
      <c r="E796" s="2" t="s">
        <v>195</v>
      </c>
      <c r="F796" s="2" t="s">
        <v>1082</v>
      </c>
      <c r="G796" s="2" t="s">
        <v>68</v>
      </c>
      <c r="H796" s="2">
        <v>500</v>
      </c>
      <c r="I796" s="4"/>
      <c r="J796" s="5">
        <f t="shared" si="48"/>
        <v>500</v>
      </c>
      <c r="K796" s="5">
        <f t="shared" si="49"/>
        <v>0</v>
      </c>
      <c r="L796">
        <f t="shared" si="50"/>
        <v>9</v>
      </c>
      <c r="M796" t="str">
        <f>VLOOKUP(L796,mês!A:B,2,0)</f>
        <v>Setembro</v>
      </c>
      <c r="N796" t="str">
        <f t="shared" si="51"/>
        <v xml:space="preserve">MANUT </v>
      </c>
    </row>
    <row r="797" spans="1:14" ht="24.95" customHeight="1" x14ac:dyDescent="0.2">
      <c r="A797" s="2" t="s">
        <v>976</v>
      </c>
      <c r="B797" s="3">
        <v>44104</v>
      </c>
      <c r="C797" s="2">
        <v>14016</v>
      </c>
      <c r="D797" s="2" t="s">
        <v>127</v>
      </c>
      <c r="E797" s="2" t="s">
        <v>195</v>
      </c>
      <c r="F797" s="2" t="s">
        <v>1083</v>
      </c>
      <c r="G797" s="2" t="s">
        <v>68</v>
      </c>
      <c r="H797" s="13">
        <v>1600</v>
      </c>
      <c r="I797" s="4"/>
      <c r="J797" s="5">
        <f t="shared" si="48"/>
        <v>1600</v>
      </c>
      <c r="K797" s="5">
        <f t="shared" si="49"/>
        <v>0</v>
      </c>
      <c r="L797">
        <f t="shared" si="50"/>
        <v>9</v>
      </c>
      <c r="M797" t="str">
        <f>VLOOKUP(L797,mês!A:B,2,0)</f>
        <v>Setembro</v>
      </c>
      <c r="N797" t="str">
        <f t="shared" si="51"/>
        <v xml:space="preserve">MANUT </v>
      </c>
    </row>
    <row r="798" spans="1:14" ht="24.95" customHeight="1" x14ac:dyDescent="0.2">
      <c r="A798" s="2" t="s">
        <v>976</v>
      </c>
      <c r="B798" s="3">
        <v>44110</v>
      </c>
      <c r="C798" s="2">
        <v>14028</v>
      </c>
      <c r="D798" s="2" t="s">
        <v>89</v>
      </c>
      <c r="E798" s="2" t="s">
        <v>1062</v>
      </c>
      <c r="F798" s="2" t="s">
        <v>1084</v>
      </c>
      <c r="G798" s="2" t="s">
        <v>68</v>
      </c>
      <c r="H798" s="13">
        <v>2700</v>
      </c>
      <c r="I798" s="4"/>
      <c r="J798" s="5">
        <f t="shared" si="48"/>
        <v>2700</v>
      </c>
      <c r="K798" s="5">
        <f t="shared" si="49"/>
        <v>0</v>
      </c>
      <c r="L798">
        <f t="shared" si="50"/>
        <v>10</v>
      </c>
      <c r="M798" t="str">
        <f>VLOOKUP(L798,mês!A:B,2,0)</f>
        <v>Outubro</v>
      </c>
      <c r="N798" t="str">
        <f t="shared" si="51"/>
        <v xml:space="preserve">MANUT </v>
      </c>
    </row>
    <row r="799" spans="1:14" ht="24.95" customHeight="1" x14ac:dyDescent="0.2">
      <c r="A799" s="2" t="s">
        <v>976</v>
      </c>
      <c r="B799" s="3">
        <v>44112</v>
      </c>
      <c r="C799" s="2">
        <v>14032</v>
      </c>
      <c r="D799" s="2" t="s">
        <v>127</v>
      </c>
      <c r="E799" s="2" t="s">
        <v>247</v>
      </c>
      <c r="F799" s="2" t="s">
        <v>248</v>
      </c>
      <c r="G799" s="2" t="s">
        <v>68</v>
      </c>
      <c r="H799" s="2">
        <v>998</v>
      </c>
      <c r="I799" s="4"/>
      <c r="J799" s="5">
        <f t="shared" si="48"/>
        <v>998</v>
      </c>
      <c r="K799" s="5">
        <f t="shared" si="49"/>
        <v>0</v>
      </c>
      <c r="L799">
        <f t="shared" si="50"/>
        <v>10</v>
      </c>
      <c r="M799" t="str">
        <f>VLOOKUP(L799,mês!A:B,2,0)</f>
        <v>Outubro</v>
      </c>
      <c r="N799" t="str">
        <f t="shared" si="51"/>
        <v xml:space="preserve">MANUT </v>
      </c>
    </row>
    <row r="800" spans="1:14" ht="24.95" customHeight="1" x14ac:dyDescent="0.2">
      <c r="A800" s="2" t="s">
        <v>976</v>
      </c>
      <c r="B800" s="3">
        <v>44112</v>
      </c>
      <c r="C800" s="2">
        <v>14037</v>
      </c>
      <c r="D800" s="2" t="s">
        <v>127</v>
      </c>
      <c r="E800" s="2" t="s">
        <v>1085</v>
      </c>
      <c r="F800" s="2" t="s">
        <v>1086</v>
      </c>
      <c r="G800" s="2" t="s">
        <v>68</v>
      </c>
      <c r="H800" s="13">
        <v>7972</v>
      </c>
      <c r="I800" s="4"/>
      <c r="J800" s="5">
        <f t="shared" si="48"/>
        <v>7972</v>
      </c>
      <c r="K800" s="5">
        <f t="shared" si="49"/>
        <v>0</v>
      </c>
      <c r="L800">
        <f t="shared" si="50"/>
        <v>10</v>
      </c>
      <c r="M800" t="str">
        <f>VLOOKUP(L800,mês!A:B,2,0)</f>
        <v>Outubro</v>
      </c>
      <c r="N800" t="str">
        <f t="shared" si="51"/>
        <v xml:space="preserve">MANUT </v>
      </c>
    </row>
    <row r="801" spans="1:14" ht="24.95" customHeight="1" x14ac:dyDescent="0.2">
      <c r="A801" s="2" t="s">
        <v>976</v>
      </c>
      <c r="B801" s="3">
        <v>44113</v>
      </c>
      <c r="C801" s="2">
        <v>14040</v>
      </c>
      <c r="D801" s="2" t="s">
        <v>427</v>
      </c>
      <c r="E801" s="2" t="s">
        <v>1031</v>
      </c>
      <c r="F801" s="2" t="s">
        <v>1087</v>
      </c>
      <c r="G801" s="2" t="s">
        <v>68</v>
      </c>
      <c r="H801" s="2">
        <v>750</v>
      </c>
      <c r="I801" s="4"/>
      <c r="J801" s="5">
        <f t="shared" si="48"/>
        <v>750</v>
      </c>
      <c r="K801" s="5">
        <f t="shared" si="49"/>
        <v>0</v>
      </c>
      <c r="L801">
        <f t="shared" si="50"/>
        <v>10</v>
      </c>
      <c r="M801" t="str">
        <f>VLOOKUP(L801,mês!A:B,2,0)</f>
        <v>Outubro</v>
      </c>
      <c r="N801" t="str">
        <f t="shared" si="51"/>
        <v xml:space="preserve">MANUT </v>
      </c>
    </row>
    <row r="802" spans="1:14" ht="24.95" customHeight="1" x14ac:dyDescent="0.2">
      <c r="A802" s="2" t="s">
        <v>976</v>
      </c>
      <c r="B802" s="3">
        <v>44117</v>
      </c>
      <c r="C802" s="2">
        <v>14048</v>
      </c>
      <c r="D802" s="2" t="s">
        <v>1068</v>
      </c>
      <c r="E802" s="2" t="s">
        <v>1088</v>
      </c>
      <c r="F802" s="2" t="s">
        <v>1089</v>
      </c>
      <c r="G802" s="2" t="s">
        <v>68</v>
      </c>
      <c r="H802" s="13">
        <v>8500</v>
      </c>
      <c r="I802" s="4"/>
      <c r="J802" s="5">
        <f t="shared" si="48"/>
        <v>8500</v>
      </c>
      <c r="K802" s="5">
        <f t="shared" si="49"/>
        <v>0</v>
      </c>
      <c r="L802">
        <f t="shared" si="50"/>
        <v>10</v>
      </c>
      <c r="M802" t="str">
        <f>VLOOKUP(L802,mês!A:B,2,0)</f>
        <v>Outubro</v>
      </c>
      <c r="N802" t="str">
        <f t="shared" si="51"/>
        <v xml:space="preserve">MANUT </v>
      </c>
    </row>
    <row r="803" spans="1:14" ht="24.95" customHeight="1" x14ac:dyDescent="0.2">
      <c r="A803" s="2" t="s">
        <v>976</v>
      </c>
      <c r="B803" s="3">
        <v>44117</v>
      </c>
      <c r="C803" s="2">
        <v>14058</v>
      </c>
      <c r="D803" s="2" t="s">
        <v>89</v>
      </c>
      <c r="E803" s="2" t="s">
        <v>1062</v>
      </c>
      <c r="F803" s="2" t="s">
        <v>1090</v>
      </c>
      <c r="G803" s="2" t="s">
        <v>68</v>
      </c>
      <c r="H803" s="13">
        <v>2700</v>
      </c>
      <c r="I803" s="4"/>
      <c r="J803" s="5">
        <f t="shared" si="48"/>
        <v>2700</v>
      </c>
      <c r="K803" s="5">
        <f t="shared" si="49"/>
        <v>0</v>
      </c>
      <c r="L803">
        <f t="shared" si="50"/>
        <v>10</v>
      </c>
      <c r="M803" t="str">
        <f>VLOOKUP(L803,mês!A:B,2,0)</f>
        <v>Outubro</v>
      </c>
      <c r="N803" t="str">
        <f t="shared" si="51"/>
        <v xml:space="preserve">MANUT </v>
      </c>
    </row>
    <row r="804" spans="1:14" ht="24.95" customHeight="1" x14ac:dyDescent="0.2">
      <c r="A804" s="2" t="s">
        <v>976</v>
      </c>
      <c r="B804" s="3">
        <v>44125</v>
      </c>
      <c r="C804" s="2">
        <v>14093</v>
      </c>
      <c r="D804" s="2" t="s">
        <v>127</v>
      </c>
      <c r="E804" s="2" t="s">
        <v>1091</v>
      </c>
      <c r="F804" s="2" t="s">
        <v>1092</v>
      </c>
      <c r="G804" s="2" t="s">
        <v>68</v>
      </c>
      <c r="H804" s="13">
        <v>7600</v>
      </c>
      <c r="I804" s="4"/>
      <c r="J804" s="5">
        <f t="shared" si="48"/>
        <v>7600</v>
      </c>
      <c r="K804" s="5">
        <f t="shared" si="49"/>
        <v>0</v>
      </c>
      <c r="L804">
        <f t="shared" si="50"/>
        <v>10</v>
      </c>
      <c r="M804" t="str">
        <f>VLOOKUP(L804,mês!A:B,2,0)</f>
        <v>Outubro</v>
      </c>
      <c r="N804" t="str">
        <f t="shared" si="51"/>
        <v xml:space="preserve">MANUT </v>
      </c>
    </row>
    <row r="805" spans="1:14" ht="24.95" customHeight="1" x14ac:dyDescent="0.2">
      <c r="A805" s="2" t="s">
        <v>976</v>
      </c>
      <c r="B805" s="3">
        <v>44126</v>
      </c>
      <c r="C805" s="2">
        <v>14094</v>
      </c>
      <c r="D805" s="2" t="s">
        <v>427</v>
      </c>
      <c r="E805" s="2" t="s">
        <v>347</v>
      </c>
      <c r="F805" s="2" t="s">
        <v>1093</v>
      </c>
      <c r="G805" s="2" t="s">
        <v>68</v>
      </c>
      <c r="H805" s="2">
        <v>461.9</v>
      </c>
      <c r="I805" s="4"/>
      <c r="J805" s="5">
        <f t="shared" si="48"/>
        <v>461.9</v>
      </c>
      <c r="K805" s="5">
        <f t="shared" si="49"/>
        <v>0</v>
      </c>
      <c r="L805">
        <f t="shared" si="50"/>
        <v>10</v>
      </c>
      <c r="M805" t="str">
        <f>VLOOKUP(L805,mês!A:B,2,0)</f>
        <v>Outubro</v>
      </c>
      <c r="N805" t="str">
        <f t="shared" si="51"/>
        <v xml:space="preserve">MANUT </v>
      </c>
    </row>
    <row r="806" spans="1:14" ht="24.95" customHeight="1" x14ac:dyDescent="0.2">
      <c r="A806" s="2" t="s">
        <v>976</v>
      </c>
      <c r="B806" s="3">
        <v>44130</v>
      </c>
      <c r="C806" s="2">
        <v>14105</v>
      </c>
      <c r="D806" s="2" t="s">
        <v>427</v>
      </c>
      <c r="E806" s="2" t="s">
        <v>1094</v>
      </c>
      <c r="F806" s="2" t="s">
        <v>1095</v>
      </c>
      <c r="G806" s="2" t="s">
        <v>68</v>
      </c>
      <c r="H806" s="13">
        <v>15950</v>
      </c>
      <c r="I806" s="4"/>
      <c r="J806" s="5">
        <f t="shared" si="48"/>
        <v>15950</v>
      </c>
      <c r="K806" s="5">
        <f t="shared" si="49"/>
        <v>0</v>
      </c>
      <c r="L806">
        <f t="shared" si="50"/>
        <v>10</v>
      </c>
      <c r="M806" t="str">
        <f>VLOOKUP(L806,mês!A:B,2,0)</f>
        <v>Outubro</v>
      </c>
      <c r="N806" t="str">
        <f t="shared" si="51"/>
        <v xml:space="preserve">MANUT </v>
      </c>
    </row>
    <row r="807" spans="1:14" ht="24.95" customHeight="1" x14ac:dyDescent="0.2">
      <c r="A807" s="2" t="s">
        <v>976</v>
      </c>
      <c r="B807" s="3">
        <v>44133</v>
      </c>
      <c r="C807" s="2">
        <v>14097</v>
      </c>
      <c r="D807" s="2" t="s">
        <v>127</v>
      </c>
      <c r="E807" s="2" t="s">
        <v>1096</v>
      </c>
      <c r="F807" s="2" t="s">
        <v>1097</v>
      </c>
      <c r="G807" s="2" t="s">
        <v>68</v>
      </c>
      <c r="H807" s="2">
        <v>180</v>
      </c>
      <c r="I807" s="4"/>
      <c r="J807" s="5">
        <f t="shared" si="48"/>
        <v>180</v>
      </c>
      <c r="K807" s="5">
        <f t="shared" si="49"/>
        <v>0</v>
      </c>
      <c r="L807">
        <f t="shared" si="50"/>
        <v>10</v>
      </c>
      <c r="M807" t="str">
        <f>VLOOKUP(L807,mês!A:B,2,0)</f>
        <v>Outubro</v>
      </c>
      <c r="N807" t="str">
        <f t="shared" si="51"/>
        <v xml:space="preserve">MANUT </v>
      </c>
    </row>
    <row r="808" spans="1:14" ht="24.95" customHeight="1" x14ac:dyDescent="0.2">
      <c r="A808" s="2" t="s">
        <v>976</v>
      </c>
      <c r="B808" s="3">
        <v>44133</v>
      </c>
      <c r="C808" s="2">
        <v>14098</v>
      </c>
      <c r="D808" s="2" t="s">
        <v>127</v>
      </c>
      <c r="E808" s="2" t="s">
        <v>1096</v>
      </c>
      <c r="F808" s="2" t="s">
        <v>1098</v>
      </c>
      <c r="G808" s="2" t="s">
        <v>68</v>
      </c>
      <c r="H808" s="2">
        <v>345</v>
      </c>
      <c r="I808" s="4"/>
      <c r="J808" s="5">
        <f t="shared" si="48"/>
        <v>345</v>
      </c>
      <c r="K808" s="5">
        <f t="shared" si="49"/>
        <v>0</v>
      </c>
      <c r="L808">
        <f t="shared" si="50"/>
        <v>10</v>
      </c>
      <c r="M808" t="str">
        <f>VLOOKUP(L808,mês!A:B,2,0)</f>
        <v>Outubro</v>
      </c>
      <c r="N808" t="str">
        <f t="shared" si="51"/>
        <v xml:space="preserve">MANUT </v>
      </c>
    </row>
    <row r="809" spans="1:14" ht="24.95" customHeight="1" x14ac:dyDescent="0.2">
      <c r="A809" s="2" t="s">
        <v>976</v>
      </c>
      <c r="B809" s="3">
        <v>44133</v>
      </c>
      <c r="C809" s="2">
        <v>14113</v>
      </c>
      <c r="D809" s="2" t="s">
        <v>127</v>
      </c>
      <c r="E809" s="2" t="s">
        <v>1099</v>
      </c>
      <c r="F809" s="2" t="s">
        <v>1100</v>
      </c>
      <c r="G809" s="2" t="s">
        <v>68</v>
      </c>
      <c r="H809" s="13">
        <v>15915</v>
      </c>
      <c r="I809" s="4"/>
      <c r="J809" s="5">
        <f t="shared" si="48"/>
        <v>15915</v>
      </c>
      <c r="K809" s="5">
        <f t="shared" si="49"/>
        <v>0</v>
      </c>
      <c r="L809">
        <f t="shared" si="50"/>
        <v>10</v>
      </c>
      <c r="M809" t="str">
        <f>VLOOKUP(L809,mês!A:B,2,0)</f>
        <v>Outubro</v>
      </c>
      <c r="N809" t="str">
        <f t="shared" si="51"/>
        <v xml:space="preserve">MANUT </v>
      </c>
    </row>
    <row r="810" spans="1:14" ht="24.95" customHeight="1" x14ac:dyDescent="0.2">
      <c r="A810" s="2" t="s">
        <v>976</v>
      </c>
      <c r="B810" s="3">
        <v>44138</v>
      </c>
      <c r="C810" s="2">
        <v>14118</v>
      </c>
      <c r="D810" s="2" t="s">
        <v>427</v>
      </c>
      <c r="E810" s="2" t="s">
        <v>1101</v>
      </c>
      <c r="F810" s="2" t="s">
        <v>1102</v>
      </c>
      <c r="G810" s="2" t="s">
        <v>68</v>
      </c>
      <c r="H810" s="13">
        <v>3699.99</v>
      </c>
      <c r="I810" s="4"/>
      <c r="J810" s="5">
        <f t="shared" si="48"/>
        <v>3699.99</v>
      </c>
      <c r="K810" s="5">
        <f t="shared" si="49"/>
        <v>0</v>
      </c>
      <c r="L810">
        <f t="shared" si="50"/>
        <v>11</v>
      </c>
      <c r="M810" t="str">
        <f>VLOOKUP(L810,mês!A:B,2,0)</f>
        <v>Novembro</v>
      </c>
      <c r="N810" t="str">
        <f t="shared" si="51"/>
        <v xml:space="preserve">MANUT </v>
      </c>
    </row>
    <row r="811" spans="1:14" ht="24.95" customHeight="1" x14ac:dyDescent="0.2">
      <c r="A811" s="2" t="s">
        <v>976</v>
      </c>
      <c r="B811" s="3">
        <v>44141</v>
      </c>
      <c r="C811" s="2">
        <v>14144</v>
      </c>
      <c r="D811" s="2" t="s">
        <v>207</v>
      </c>
      <c r="E811" s="2" t="s">
        <v>266</v>
      </c>
      <c r="F811" s="2" t="s">
        <v>1103</v>
      </c>
      <c r="G811" s="2" t="s">
        <v>68</v>
      </c>
      <c r="H811" s="13">
        <v>2700</v>
      </c>
      <c r="I811" s="4"/>
      <c r="J811" s="5">
        <f t="shared" si="48"/>
        <v>2700</v>
      </c>
      <c r="K811" s="5">
        <f t="shared" si="49"/>
        <v>0</v>
      </c>
      <c r="L811">
        <f t="shared" si="50"/>
        <v>11</v>
      </c>
      <c r="M811" t="str">
        <f>VLOOKUP(L811,mês!A:B,2,0)</f>
        <v>Novembro</v>
      </c>
      <c r="N811" t="str">
        <f t="shared" si="51"/>
        <v xml:space="preserve">MANUT </v>
      </c>
    </row>
    <row r="812" spans="1:14" ht="24.95" customHeight="1" x14ac:dyDescent="0.2">
      <c r="A812" s="2" t="s">
        <v>976</v>
      </c>
      <c r="B812" s="3">
        <v>44141</v>
      </c>
      <c r="C812" s="2">
        <v>14146</v>
      </c>
      <c r="D812" s="2" t="s">
        <v>207</v>
      </c>
      <c r="E812" s="2" t="s">
        <v>263</v>
      </c>
      <c r="F812" s="2" t="s">
        <v>1104</v>
      </c>
      <c r="G812" s="2" t="s">
        <v>68</v>
      </c>
      <c r="H812" s="13">
        <v>17200</v>
      </c>
      <c r="I812" s="4"/>
      <c r="J812" s="5">
        <f t="shared" si="48"/>
        <v>17200</v>
      </c>
      <c r="K812" s="5">
        <f t="shared" si="49"/>
        <v>0</v>
      </c>
      <c r="L812">
        <f t="shared" si="50"/>
        <v>11</v>
      </c>
      <c r="M812" t="str">
        <f>VLOOKUP(L812,mês!A:B,2,0)</f>
        <v>Novembro</v>
      </c>
      <c r="N812" t="str">
        <f t="shared" si="51"/>
        <v xml:space="preserve">MANUT </v>
      </c>
    </row>
    <row r="813" spans="1:14" ht="24.95" customHeight="1" x14ac:dyDescent="0.2">
      <c r="A813" s="2" t="s">
        <v>976</v>
      </c>
      <c r="B813" s="3">
        <v>44147</v>
      </c>
      <c r="C813" s="2">
        <v>14148</v>
      </c>
      <c r="D813" s="2" t="s">
        <v>427</v>
      </c>
      <c r="E813" s="2" t="s">
        <v>347</v>
      </c>
      <c r="F813" s="2" t="s">
        <v>1105</v>
      </c>
      <c r="G813" s="2" t="s">
        <v>68</v>
      </c>
      <c r="H813" s="2">
        <v>195.7</v>
      </c>
      <c r="I813" s="4"/>
      <c r="J813" s="5">
        <f t="shared" si="48"/>
        <v>195.7</v>
      </c>
      <c r="K813" s="5">
        <f t="shared" si="49"/>
        <v>0</v>
      </c>
      <c r="L813">
        <f t="shared" si="50"/>
        <v>11</v>
      </c>
      <c r="M813" t="str">
        <f>VLOOKUP(L813,mês!A:B,2,0)</f>
        <v>Novembro</v>
      </c>
      <c r="N813" t="str">
        <f t="shared" si="51"/>
        <v xml:space="preserve">MANUT </v>
      </c>
    </row>
    <row r="814" spans="1:14" ht="24.95" customHeight="1" x14ac:dyDescent="0.2">
      <c r="A814" s="2" t="s">
        <v>976</v>
      </c>
      <c r="B814" s="3">
        <v>44147</v>
      </c>
      <c r="C814" s="2">
        <v>14149</v>
      </c>
      <c r="D814" s="2" t="s">
        <v>427</v>
      </c>
      <c r="E814" s="2" t="s">
        <v>1106</v>
      </c>
      <c r="F814" s="2" t="s">
        <v>1107</v>
      </c>
      <c r="G814" s="2" t="s">
        <v>68</v>
      </c>
      <c r="H814" s="13">
        <v>2910</v>
      </c>
      <c r="I814" s="4"/>
      <c r="J814" s="5">
        <f t="shared" si="48"/>
        <v>2910</v>
      </c>
      <c r="K814" s="5">
        <f t="shared" si="49"/>
        <v>0</v>
      </c>
      <c r="L814">
        <f t="shared" si="50"/>
        <v>11</v>
      </c>
      <c r="M814" t="str">
        <f>VLOOKUP(L814,mês!A:B,2,0)</f>
        <v>Novembro</v>
      </c>
      <c r="N814" t="str">
        <f t="shared" si="51"/>
        <v xml:space="preserve">MANUT </v>
      </c>
    </row>
    <row r="815" spans="1:14" ht="24.95" customHeight="1" x14ac:dyDescent="0.2">
      <c r="A815" s="2" t="s">
        <v>976</v>
      </c>
      <c r="B815" s="3">
        <v>44168</v>
      </c>
      <c r="C815" s="2">
        <v>14193</v>
      </c>
      <c r="D815" s="2" t="s">
        <v>127</v>
      </c>
      <c r="E815" s="2" t="s">
        <v>347</v>
      </c>
      <c r="F815" s="2" t="s">
        <v>1108</v>
      </c>
      <c r="G815" s="2" t="s">
        <v>68</v>
      </c>
      <c r="H815" s="13">
        <v>1268.97</v>
      </c>
      <c r="I815" s="4"/>
      <c r="J815" s="5">
        <f t="shared" si="48"/>
        <v>1268.97</v>
      </c>
      <c r="K815" s="5">
        <f t="shared" si="49"/>
        <v>0</v>
      </c>
      <c r="L815">
        <f t="shared" si="50"/>
        <v>12</v>
      </c>
      <c r="M815" t="str">
        <f>VLOOKUP(L815,mês!A:B,2,0)</f>
        <v>Dezembro</v>
      </c>
      <c r="N815" t="str">
        <f t="shared" si="51"/>
        <v xml:space="preserve">MANUT </v>
      </c>
    </row>
    <row r="816" spans="1:14" ht="24.95" customHeight="1" x14ac:dyDescent="0.2">
      <c r="A816" s="2" t="s">
        <v>976</v>
      </c>
      <c r="B816" s="3">
        <v>44168</v>
      </c>
      <c r="C816" s="2">
        <v>14194</v>
      </c>
      <c r="D816" s="2" t="s">
        <v>127</v>
      </c>
      <c r="E816" s="2" t="s">
        <v>347</v>
      </c>
      <c r="F816" s="2" t="s">
        <v>1109</v>
      </c>
      <c r="G816" s="2" t="s">
        <v>68</v>
      </c>
      <c r="H816" s="2">
        <v>143</v>
      </c>
      <c r="I816" s="4"/>
      <c r="J816" s="5">
        <f t="shared" si="48"/>
        <v>143</v>
      </c>
      <c r="K816" s="5">
        <f t="shared" si="49"/>
        <v>0</v>
      </c>
      <c r="L816">
        <f t="shared" si="50"/>
        <v>12</v>
      </c>
      <c r="M816" t="str">
        <f>VLOOKUP(L816,mês!A:B,2,0)</f>
        <v>Dezembro</v>
      </c>
      <c r="N816" t="str">
        <f t="shared" si="51"/>
        <v xml:space="preserve">MANUT </v>
      </c>
    </row>
    <row r="817" spans="1:14" ht="24.95" customHeight="1" x14ac:dyDescent="0.2">
      <c r="A817" s="2" t="s">
        <v>976</v>
      </c>
      <c r="B817" s="3">
        <v>44168</v>
      </c>
      <c r="C817" s="2">
        <v>14196</v>
      </c>
      <c r="D817" s="2" t="s">
        <v>127</v>
      </c>
      <c r="E817" s="2" t="s">
        <v>347</v>
      </c>
      <c r="F817" s="2" t="s">
        <v>1110</v>
      </c>
      <c r="G817" s="2" t="s">
        <v>68</v>
      </c>
      <c r="H817" s="2">
        <v>686.7</v>
      </c>
      <c r="I817" s="4"/>
      <c r="J817" s="5">
        <f t="shared" si="48"/>
        <v>686.7</v>
      </c>
      <c r="K817" s="5">
        <f t="shared" si="49"/>
        <v>0</v>
      </c>
      <c r="L817">
        <f t="shared" si="50"/>
        <v>12</v>
      </c>
      <c r="M817" t="str">
        <f>VLOOKUP(L817,mês!A:B,2,0)</f>
        <v>Dezembro</v>
      </c>
      <c r="N817" t="str">
        <f t="shared" si="51"/>
        <v xml:space="preserve">MANUT </v>
      </c>
    </row>
    <row r="818" spans="1:14" ht="24.95" customHeight="1" x14ac:dyDescent="0.2">
      <c r="A818" s="2" t="s">
        <v>976</v>
      </c>
      <c r="B818" s="3">
        <v>44169</v>
      </c>
      <c r="C818" s="2">
        <v>14200</v>
      </c>
      <c r="D818" s="2" t="s">
        <v>427</v>
      </c>
      <c r="E818" s="2" t="s">
        <v>1064</v>
      </c>
      <c r="F818" s="2" t="s">
        <v>1111</v>
      </c>
      <c r="G818" s="2" t="s">
        <v>68</v>
      </c>
      <c r="H818" s="13">
        <v>2587.6799999999998</v>
      </c>
      <c r="I818" s="4"/>
      <c r="J818" s="5">
        <f t="shared" si="48"/>
        <v>2587.6799999999998</v>
      </c>
      <c r="K818" s="5">
        <f t="shared" si="49"/>
        <v>0</v>
      </c>
      <c r="L818">
        <f t="shared" si="50"/>
        <v>12</v>
      </c>
      <c r="M818" t="str">
        <f>VLOOKUP(L818,mês!A:B,2,0)</f>
        <v>Dezembro</v>
      </c>
      <c r="N818" t="str">
        <f t="shared" si="51"/>
        <v xml:space="preserve">MANUT </v>
      </c>
    </row>
    <row r="819" spans="1:14" ht="24.95" customHeight="1" x14ac:dyDescent="0.2">
      <c r="A819" s="2" t="s">
        <v>976</v>
      </c>
      <c r="B819" s="3">
        <v>44173</v>
      </c>
      <c r="C819" s="2">
        <v>14203</v>
      </c>
      <c r="D819" s="2" t="s">
        <v>427</v>
      </c>
      <c r="E819" s="2" t="s">
        <v>1101</v>
      </c>
      <c r="F819" s="2" t="s">
        <v>1112</v>
      </c>
      <c r="G819" s="2" t="s">
        <v>68</v>
      </c>
      <c r="H819" s="13">
        <v>3699.99</v>
      </c>
      <c r="I819" s="4"/>
      <c r="J819" s="5">
        <f t="shared" si="48"/>
        <v>3699.99</v>
      </c>
      <c r="K819" s="5">
        <f t="shared" si="49"/>
        <v>0</v>
      </c>
      <c r="L819">
        <f t="shared" si="50"/>
        <v>12</v>
      </c>
      <c r="M819" t="str">
        <f>VLOOKUP(L819,mês!A:B,2,0)</f>
        <v>Dezembro</v>
      </c>
      <c r="N819" t="str">
        <f t="shared" si="51"/>
        <v xml:space="preserve">MANUT </v>
      </c>
    </row>
    <row r="820" spans="1:14" ht="24.95" customHeight="1" x14ac:dyDescent="0.2">
      <c r="A820" s="2" t="s">
        <v>976</v>
      </c>
      <c r="B820" s="3">
        <v>44179</v>
      </c>
      <c r="C820" s="2">
        <v>14215</v>
      </c>
      <c r="D820" s="2" t="s">
        <v>127</v>
      </c>
      <c r="E820" s="2" t="s">
        <v>1113</v>
      </c>
      <c r="F820" s="2" t="s">
        <v>1114</v>
      </c>
      <c r="G820" s="2" t="s">
        <v>68</v>
      </c>
      <c r="H820" s="2">
        <v>580</v>
      </c>
      <c r="I820" s="4"/>
      <c r="J820" s="5">
        <f t="shared" si="48"/>
        <v>580</v>
      </c>
      <c r="K820" s="5">
        <f t="shared" si="49"/>
        <v>0</v>
      </c>
      <c r="L820">
        <f t="shared" si="50"/>
        <v>12</v>
      </c>
      <c r="M820" t="str">
        <f>VLOOKUP(L820,mês!A:B,2,0)</f>
        <v>Dezembro</v>
      </c>
      <c r="N820" t="str">
        <f t="shared" si="51"/>
        <v xml:space="preserve">MANUT </v>
      </c>
    </row>
    <row r="821" spans="1:14" ht="24.95" customHeight="1" x14ac:dyDescent="0.2">
      <c r="A821" s="2" t="s">
        <v>976</v>
      </c>
      <c r="B821" s="3">
        <v>44182</v>
      </c>
      <c r="C821" s="2">
        <v>14218</v>
      </c>
      <c r="D821" s="2" t="s">
        <v>127</v>
      </c>
      <c r="E821" s="2" t="s">
        <v>347</v>
      </c>
      <c r="F821" s="2" t="s">
        <v>1115</v>
      </c>
      <c r="G821" s="2" t="s">
        <v>68</v>
      </c>
      <c r="H821" s="2">
        <v>905.66</v>
      </c>
      <c r="I821" s="4"/>
      <c r="J821" s="5">
        <f t="shared" si="48"/>
        <v>905.66</v>
      </c>
      <c r="K821" s="5">
        <f t="shared" si="49"/>
        <v>0</v>
      </c>
      <c r="L821">
        <f t="shared" si="50"/>
        <v>12</v>
      </c>
      <c r="M821" t="str">
        <f>VLOOKUP(L821,mês!A:B,2,0)</f>
        <v>Dezembro</v>
      </c>
      <c r="N821" t="str">
        <f t="shared" si="51"/>
        <v xml:space="preserve">MANUT </v>
      </c>
    </row>
    <row r="822" spans="1:14" ht="24.95" customHeight="1" x14ac:dyDescent="0.2">
      <c r="A822" s="2" t="s">
        <v>976</v>
      </c>
      <c r="B822" s="3">
        <v>44186</v>
      </c>
      <c r="C822" s="2">
        <v>14222</v>
      </c>
      <c r="D822" s="2" t="s">
        <v>127</v>
      </c>
      <c r="E822" s="2" t="s">
        <v>347</v>
      </c>
      <c r="F822" s="2" t="s">
        <v>1116</v>
      </c>
      <c r="G822" s="2" t="s">
        <v>68</v>
      </c>
      <c r="H822" s="2">
        <v>448.79</v>
      </c>
      <c r="I822" s="4"/>
      <c r="J822" s="5">
        <f t="shared" si="48"/>
        <v>448.79</v>
      </c>
      <c r="K822" s="5">
        <f t="shared" si="49"/>
        <v>0</v>
      </c>
      <c r="L822">
        <f t="shared" si="50"/>
        <v>12</v>
      </c>
      <c r="M822" t="str">
        <f>VLOOKUP(L822,mês!A:B,2,0)</f>
        <v>Dezembro</v>
      </c>
      <c r="N822" t="str">
        <f t="shared" si="51"/>
        <v xml:space="preserve">MANUT </v>
      </c>
    </row>
    <row r="823" spans="1:14" ht="24.95" customHeight="1" x14ac:dyDescent="0.2">
      <c r="A823" s="2" t="s">
        <v>976</v>
      </c>
      <c r="B823" s="3">
        <v>44188</v>
      </c>
      <c r="C823" s="2">
        <v>14229</v>
      </c>
      <c r="D823" s="2" t="s">
        <v>127</v>
      </c>
      <c r="E823" s="2" t="s">
        <v>347</v>
      </c>
      <c r="F823" s="2" t="s">
        <v>1117</v>
      </c>
      <c r="G823" s="2" t="s">
        <v>68</v>
      </c>
      <c r="H823" s="2">
        <v>770</v>
      </c>
      <c r="I823" s="4"/>
      <c r="J823" s="5">
        <f t="shared" si="48"/>
        <v>770</v>
      </c>
      <c r="K823" s="5">
        <f t="shared" si="49"/>
        <v>0</v>
      </c>
      <c r="L823">
        <f t="shared" si="50"/>
        <v>12</v>
      </c>
      <c r="M823" t="str">
        <f>VLOOKUP(L823,mês!A:B,2,0)</f>
        <v>Dezembro</v>
      </c>
      <c r="N823" t="str">
        <f t="shared" si="51"/>
        <v xml:space="preserve">MANUT </v>
      </c>
    </row>
    <row r="824" spans="1:14" ht="24.95" customHeight="1" x14ac:dyDescent="0.2">
      <c r="A824" s="2" t="s">
        <v>1118</v>
      </c>
      <c r="B824" s="3">
        <v>43845</v>
      </c>
      <c r="C824" s="2">
        <v>13278</v>
      </c>
      <c r="D824" s="2" t="s">
        <v>203</v>
      </c>
      <c r="E824" s="2" t="s">
        <v>1119</v>
      </c>
      <c r="F824" s="2" t="s">
        <v>1120</v>
      </c>
      <c r="G824" s="2" t="s">
        <v>68</v>
      </c>
      <c r="H824" s="13">
        <v>90388.479999999996</v>
      </c>
      <c r="I824" s="4"/>
      <c r="J824" s="5">
        <f t="shared" si="48"/>
        <v>90388.479999999996</v>
      </c>
      <c r="K824" s="5">
        <f t="shared" si="49"/>
        <v>0</v>
      </c>
      <c r="L824">
        <f t="shared" si="50"/>
        <v>1</v>
      </c>
      <c r="M824" t="str">
        <f>VLOOKUP(L824,mês!A:B,2,0)</f>
        <v>Janeiro</v>
      </c>
      <c r="N824" t="str">
        <f t="shared" si="51"/>
        <v xml:space="preserve">RD </v>
      </c>
    </row>
    <row r="825" spans="1:14" ht="24.95" customHeight="1" x14ac:dyDescent="0.2">
      <c r="A825" s="2" t="s">
        <v>1121</v>
      </c>
      <c r="B825" s="3">
        <v>43899</v>
      </c>
      <c r="C825" s="2">
        <v>13630</v>
      </c>
      <c r="D825" s="2" t="s">
        <v>85</v>
      </c>
      <c r="E825" s="2" t="s">
        <v>155</v>
      </c>
      <c r="F825" s="2" t="s">
        <v>1122</v>
      </c>
      <c r="G825" s="2" t="s">
        <v>68</v>
      </c>
      <c r="H825" s="2">
        <v>743.89</v>
      </c>
      <c r="I825" s="4"/>
      <c r="J825" s="5">
        <f t="shared" si="48"/>
        <v>743.89</v>
      </c>
      <c r="K825" s="5">
        <f t="shared" si="49"/>
        <v>0</v>
      </c>
      <c r="L825">
        <f t="shared" si="50"/>
        <v>3</v>
      </c>
      <c r="M825" t="str">
        <f>VLOOKUP(L825,mês!A:B,2,0)</f>
        <v>Março</v>
      </c>
      <c r="N825" t="str">
        <f t="shared" si="51"/>
        <v xml:space="preserve">RD </v>
      </c>
    </row>
    <row r="826" spans="1:14" ht="24.95" customHeight="1" x14ac:dyDescent="0.2">
      <c r="A826" s="2" t="s">
        <v>1121</v>
      </c>
      <c r="B826" s="3">
        <v>44026</v>
      </c>
      <c r="C826" s="2">
        <v>13839</v>
      </c>
      <c r="D826" s="2" t="s">
        <v>85</v>
      </c>
      <c r="E826" s="2" t="s">
        <v>307</v>
      </c>
      <c r="F826" s="2" t="s">
        <v>1123</v>
      </c>
      <c r="G826" s="2" t="s">
        <v>68</v>
      </c>
      <c r="H826" s="13">
        <v>2400</v>
      </c>
      <c r="I826" s="4"/>
      <c r="J826" s="5">
        <f t="shared" si="48"/>
        <v>2400</v>
      </c>
      <c r="K826" s="5">
        <f t="shared" si="49"/>
        <v>0</v>
      </c>
      <c r="L826">
        <f t="shared" si="50"/>
        <v>7</v>
      </c>
      <c r="M826" t="str">
        <f>VLOOKUP(L826,mês!A:B,2,0)</f>
        <v>Julho</v>
      </c>
      <c r="N826" t="str">
        <f t="shared" si="51"/>
        <v xml:space="preserve">RD </v>
      </c>
    </row>
    <row r="827" spans="1:14" ht="24.95" customHeight="1" x14ac:dyDescent="0.2">
      <c r="A827" s="2" t="s">
        <v>1124</v>
      </c>
      <c r="B827" s="3">
        <v>43857</v>
      </c>
      <c r="C827" s="2">
        <v>13351</v>
      </c>
      <c r="D827" s="2" t="s">
        <v>203</v>
      </c>
      <c r="E827" s="2" t="s">
        <v>1125</v>
      </c>
      <c r="F827" s="2" t="s">
        <v>1126</v>
      </c>
      <c r="G827" s="2" t="s">
        <v>68</v>
      </c>
      <c r="H827" s="13">
        <v>2387.6999999999998</v>
      </c>
      <c r="I827" s="4"/>
      <c r="J827" s="5">
        <f t="shared" si="48"/>
        <v>2387.6999999999998</v>
      </c>
      <c r="K827" s="5">
        <f t="shared" si="49"/>
        <v>0</v>
      </c>
      <c r="L827">
        <f t="shared" si="50"/>
        <v>1</v>
      </c>
      <c r="M827" t="str">
        <f>VLOOKUP(L827,mês!A:B,2,0)</f>
        <v>Janeiro</v>
      </c>
      <c r="N827" t="str">
        <f t="shared" si="51"/>
        <v xml:space="preserve">RI </v>
      </c>
    </row>
    <row r="828" spans="1:14" ht="24.95" customHeight="1" x14ac:dyDescent="0.2">
      <c r="A828" s="2" t="s">
        <v>1124</v>
      </c>
      <c r="B828" s="3">
        <v>43910</v>
      </c>
      <c r="C828" s="2">
        <v>13682</v>
      </c>
      <c r="D828" s="2" t="s">
        <v>203</v>
      </c>
      <c r="E828" s="2" t="s">
        <v>1125</v>
      </c>
      <c r="F828" s="2" t="s">
        <v>1127</v>
      </c>
      <c r="G828" s="2" t="s">
        <v>68</v>
      </c>
      <c r="H828" s="13">
        <v>5603.78</v>
      </c>
      <c r="I828" s="4"/>
      <c r="J828" s="5">
        <f t="shared" si="48"/>
        <v>5603.78</v>
      </c>
      <c r="K828" s="5">
        <f t="shared" si="49"/>
        <v>0</v>
      </c>
      <c r="L828">
        <f t="shared" si="50"/>
        <v>3</v>
      </c>
      <c r="M828" t="str">
        <f>VLOOKUP(L828,mês!A:B,2,0)</f>
        <v>Março</v>
      </c>
      <c r="N828" t="str">
        <f t="shared" si="51"/>
        <v xml:space="preserve">RI </v>
      </c>
    </row>
    <row r="829" spans="1:14" ht="24.95" customHeight="1" x14ac:dyDescent="0.2">
      <c r="A829" s="2" t="s">
        <v>1128</v>
      </c>
      <c r="B829" s="3">
        <v>43868</v>
      </c>
      <c r="C829" s="2">
        <v>13431</v>
      </c>
      <c r="D829" s="2" t="s">
        <v>65</v>
      </c>
      <c r="E829" s="2" t="s">
        <v>1129</v>
      </c>
      <c r="F829" s="2" t="s">
        <v>1130</v>
      </c>
      <c r="G829" s="2" t="s">
        <v>68</v>
      </c>
      <c r="H829" s="2">
        <v>368</v>
      </c>
      <c r="I829" s="4"/>
      <c r="J829" s="5">
        <f t="shared" si="48"/>
        <v>368</v>
      </c>
      <c r="K829" s="5">
        <f t="shared" si="49"/>
        <v>0</v>
      </c>
      <c r="L829">
        <f t="shared" si="50"/>
        <v>2</v>
      </c>
      <c r="M829" t="str">
        <f>VLOOKUP(L829,mês!A:B,2,0)</f>
        <v>Fevereiro</v>
      </c>
      <c r="N829" t="str">
        <f t="shared" si="51"/>
        <v xml:space="preserve">SBI </v>
      </c>
    </row>
    <row r="830" spans="1:14" ht="24.95" customHeight="1" x14ac:dyDescent="0.2">
      <c r="A830" s="2" t="s">
        <v>1128</v>
      </c>
      <c r="B830" s="3">
        <v>43882</v>
      </c>
      <c r="C830" s="2">
        <v>13536</v>
      </c>
      <c r="D830" s="2" t="s">
        <v>106</v>
      </c>
      <c r="E830" s="2" t="s">
        <v>1131</v>
      </c>
      <c r="F830" s="2" t="s">
        <v>1132</v>
      </c>
      <c r="G830" s="2" t="s">
        <v>68</v>
      </c>
      <c r="H830" s="2">
        <v>108.33</v>
      </c>
      <c r="I830" s="4"/>
      <c r="J830" s="5">
        <f t="shared" si="48"/>
        <v>108.33</v>
      </c>
      <c r="K830" s="5">
        <f t="shared" si="49"/>
        <v>0</v>
      </c>
      <c r="L830">
        <f t="shared" si="50"/>
        <v>2</v>
      </c>
      <c r="M830" t="str">
        <f>VLOOKUP(L830,mês!A:B,2,0)</f>
        <v>Fevereiro</v>
      </c>
      <c r="N830" t="str">
        <f t="shared" si="51"/>
        <v xml:space="preserve">SBI </v>
      </c>
    </row>
    <row r="831" spans="1:14" ht="24.95" customHeight="1" x14ac:dyDescent="0.2">
      <c r="A831" s="2" t="s">
        <v>1128</v>
      </c>
      <c r="B831" s="3">
        <v>43900</v>
      </c>
      <c r="C831" s="2">
        <v>13578</v>
      </c>
      <c r="D831" s="2" t="s">
        <v>404</v>
      </c>
      <c r="E831" s="2" t="s">
        <v>179</v>
      </c>
      <c r="F831" s="2" t="s">
        <v>1133</v>
      </c>
      <c r="G831" s="2" t="s">
        <v>68</v>
      </c>
      <c r="H831" s="2">
        <v>14.08</v>
      </c>
      <c r="I831" s="4"/>
      <c r="J831" s="5">
        <f t="shared" si="48"/>
        <v>14.08</v>
      </c>
      <c r="K831" s="5">
        <f t="shared" si="49"/>
        <v>0</v>
      </c>
      <c r="L831">
        <f t="shared" si="50"/>
        <v>3</v>
      </c>
      <c r="M831" t="str">
        <f>VLOOKUP(L831,mês!A:B,2,0)</f>
        <v>Março</v>
      </c>
      <c r="N831" t="str">
        <f t="shared" si="51"/>
        <v xml:space="preserve">SBI </v>
      </c>
    </row>
    <row r="832" spans="1:14" ht="24.95" customHeight="1" x14ac:dyDescent="0.2">
      <c r="A832" s="2" t="s">
        <v>1128</v>
      </c>
      <c r="B832" s="3">
        <v>44046</v>
      </c>
      <c r="C832" s="2">
        <v>13889</v>
      </c>
      <c r="D832" s="2" t="s">
        <v>404</v>
      </c>
      <c r="E832" s="2" t="s">
        <v>1134</v>
      </c>
      <c r="F832" s="2" t="s">
        <v>1135</v>
      </c>
      <c r="G832" s="2" t="s">
        <v>68</v>
      </c>
      <c r="H832" s="13">
        <v>3932</v>
      </c>
      <c r="I832" s="4"/>
      <c r="J832" s="5">
        <f t="shared" si="48"/>
        <v>3932</v>
      </c>
      <c r="K832" s="5">
        <f t="shared" si="49"/>
        <v>0</v>
      </c>
      <c r="L832">
        <f t="shared" si="50"/>
        <v>8</v>
      </c>
      <c r="M832" t="str">
        <f>VLOOKUP(L832,mês!A:B,2,0)</f>
        <v>Agosto</v>
      </c>
      <c r="N832" t="str">
        <f t="shared" si="51"/>
        <v xml:space="preserve">SBI </v>
      </c>
    </row>
    <row r="833" spans="1:14" ht="24.95" customHeight="1" x14ac:dyDescent="0.2">
      <c r="A833" s="2" t="s">
        <v>1128</v>
      </c>
      <c r="B833" s="3">
        <v>44046</v>
      </c>
      <c r="C833" s="2">
        <v>13890</v>
      </c>
      <c r="D833" s="2" t="s">
        <v>404</v>
      </c>
      <c r="E833" s="2" t="s">
        <v>1136</v>
      </c>
      <c r="F833" s="2" t="s">
        <v>1137</v>
      </c>
      <c r="G833" s="2" t="s">
        <v>68</v>
      </c>
      <c r="H833" s="13">
        <v>6300</v>
      </c>
      <c r="I833" s="4"/>
      <c r="J833" s="5">
        <f t="shared" si="48"/>
        <v>6300</v>
      </c>
      <c r="K833" s="5">
        <f t="shared" si="49"/>
        <v>0</v>
      </c>
      <c r="L833">
        <f t="shared" si="50"/>
        <v>8</v>
      </c>
      <c r="M833" t="str">
        <f>VLOOKUP(L833,mês!A:B,2,0)</f>
        <v>Agosto</v>
      </c>
      <c r="N833" t="str">
        <f t="shared" si="51"/>
        <v xml:space="preserve">SBI </v>
      </c>
    </row>
    <row r="834" spans="1:14" ht="24.95" customHeight="1" x14ac:dyDescent="0.2">
      <c r="A834" s="2" t="s">
        <v>1128</v>
      </c>
      <c r="B834" s="3">
        <v>44053</v>
      </c>
      <c r="C834" s="2">
        <v>13902</v>
      </c>
      <c r="D834" s="2" t="s">
        <v>404</v>
      </c>
      <c r="E834" s="2" t="s">
        <v>1138</v>
      </c>
      <c r="F834" s="2" t="s">
        <v>1139</v>
      </c>
      <c r="G834" s="2" t="s">
        <v>68</v>
      </c>
      <c r="H834" s="2">
        <v>752</v>
      </c>
      <c r="I834" s="4"/>
      <c r="J834" s="5">
        <f t="shared" si="48"/>
        <v>752</v>
      </c>
      <c r="K834" s="5">
        <f t="shared" si="49"/>
        <v>0</v>
      </c>
      <c r="L834">
        <f t="shared" si="50"/>
        <v>8</v>
      </c>
      <c r="M834" t="str">
        <f>VLOOKUP(L834,mês!A:B,2,0)</f>
        <v>Agosto</v>
      </c>
      <c r="N834" t="str">
        <f t="shared" si="51"/>
        <v xml:space="preserve">SBI </v>
      </c>
    </row>
    <row r="835" spans="1:14" ht="24.95" customHeight="1" x14ac:dyDescent="0.2">
      <c r="A835" s="2" t="s">
        <v>1140</v>
      </c>
      <c r="B835" s="3">
        <v>44165</v>
      </c>
      <c r="C835" s="2">
        <v>14186</v>
      </c>
      <c r="D835" s="2" t="s">
        <v>65</v>
      </c>
      <c r="E835" s="2" t="s">
        <v>1141</v>
      </c>
      <c r="F835" s="2" t="s">
        <v>1142</v>
      </c>
      <c r="G835" s="2" t="s">
        <v>68</v>
      </c>
      <c r="H835" s="13">
        <v>30900</v>
      </c>
      <c r="I835" s="4"/>
      <c r="J835" s="5">
        <f t="shared" ref="J835:J898" si="52">IF(G835="Não",0,H835)</f>
        <v>30900</v>
      </c>
      <c r="K835" s="5">
        <f t="shared" ref="K835:K898" si="53">IF(G835="Não",H835,0)</f>
        <v>0</v>
      </c>
      <c r="L835">
        <f t="shared" ref="L835:L898" si="54">MONTH(B835)</f>
        <v>11</v>
      </c>
      <c r="M835" t="str">
        <f>VLOOKUP(L835,mês!A:B,2,0)</f>
        <v>Novembro</v>
      </c>
      <c r="N835" t="str">
        <f t="shared" ref="N835:N898" si="55">LEFT(A835,SEARCH("-",A835)-1)</f>
        <v xml:space="preserve">PPO </v>
      </c>
    </row>
    <row r="836" spans="1:14" ht="24.95" customHeight="1" x14ac:dyDescent="0.2">
      <c r="A836" s="2" t="s">
        <v>1140</v>
      </c>
      <c r="B836" s="3">
        <v>44167</v>
      </c>
      <c r="C836" s="2">
        <v>14197</v>
      </c>
      <c r="D836" s="2" t="s">
        <v>127</v>
      </c>
      <c r="E836" s="2" t="s">
        <v>1143</v>
      </c>
      <c r="F836" s="2" t="s">
        <v>1144</v>
      </c>
      <c r="G836" s="2" t="s">
        <v>68</v>
      </c>
      <c r="H836" s="13">
        <v>26975.59</v>
      </c>
      <c r="I836" s="4"/>
      <c r="J836" s="5">
        <f t="shared" si="52"/>
        <v>26975.59</v>
      </c>
      <c r="K836" s="5">
        <f t="shared" si="53"/>
        <v>0</v>
      </c>
      <c r="L836">
        <f t="shared" si="54"/>
        <v>12</v>
      </c>
      <c r="M836" t="str">
        <f>VLOOKUP(L836,mês!A:B,2,0)</f>
        <v>Dezembro</v>
      </c>
      <c r="N836" t="str">
        <f t="shared" si="55"/>
        <v xml:space="preserve">PPO </v>
      </c>
    </row>
    <row r="837" spans="1:14" ht="24.95" customHeight="1" x14ac:dyDescent="0.2">
      <c r="A837" s="2" t="s">
        <v>1140</v>
      </c>
      <c r="B837" s="3">
        <v>44167</v>
      </c>
      <c r="C837" s="2">
        <v>14198</v>
      </c>
      <c r="D837" s="2" t="s">
        <v>127</v>
      </c>
      <c r="E837" s="2" t="s">
        <v>1143</v>
      </c>
      <c r="F837" s="2" t="s">
        <v>1145</v>
      </c>
      <c r="G837" s="2" t="s">
        <v>68</v>
      </c>
      <c r="H837" s="13">
        <v>15700</v>
      </c>
      <c r="I837" s="4"/>
      <c r="J837" s="5">
        <f t="shared" si="52"/>
        <v>15700</v>
      </c>
      <c r="K837" s="5">
        <f t="shared" si="53"/>
        <v>0</v>
      </c>
      <c r="L837">
        <f t="shared" si="54"/>
        <v>12</v>
      </c>
      <c r="M837" t="str">
        <f>VLOOKUP(L837,mês!A:B,2,0)</f>
        <v>Dezembro</v>
      </c>
      <c r="N837" t="str">
        <f t="shared" si="55"/>
        <v xml:space="preserve">PPO </v>
      </c>
    </row>
    <row r="838" spans="1:14" ht="24.95" customHeight="1" x14ac:dyDescent="0.2">
      <c r="A838" s="2" t="s">
        <v>1146</v>
      </c>
      <c r="B838" s="3">
        <v>43854</v>
      </c>
      <c r="C838" s="2">
        <v>13327</v>
      </c>
      <c r="D838" s="2" t="s">
        <v>360</v>
      </c>
      <c r="E838" s="2" t="s">
        <v>1147</v>
      </c>
      <c r="F838" s="2" t="s">
        <v>1148</v>
      </c>
      <c r="G838" s="2" t="s">
        <v>68</v>
      </c>
      <c r="H838" s="13">
        <v>18347.23</v>
      </c>
      <c r="I838" s="4"/>
      <c r="J838" s="5">
        <f t="shared" si="52"/>
        <v>18347.23</v>
      </c>
      <c r="K838" s="5">
        <f t="shared" si="53"/>
        <v>0</v>
      </c>
      <c r="L838">
        <f t="shared" si="54"/>
        <v>1</v>
      </c>
      <c r="M838" t="str">
        <f>VLOOKUP(L838,mês!A:B,2,0)</f>
        <v>Janeiro</v>
      </c>
      <c r="N838" t="str">
        <f t="shared" si="55"/>
        <v xml:space="preserve">CONVÊNIO </v>
      </c>
    </row>
    <row r="839" spans="1:14" ht="24.95" customHeight="1" x14ac:dyDescent="0.2">
      <c r="A839" s="2" t="s">
        <v>1146</v>
      </c>
      <c r="B839" s="3">
        <v>43878</v>
      </c>
      <c r="C839" s="2">
        <v>13500</v>
      </c>
      <c r="D839" s="2" t="s">
        <v>360</v>
      </c>
      <c r="E839" s="2" t="s">
        <v>1149</v>
      </c>
      <c r="F839" s="2" t="s">
        <v>1150</v>
      </c>
      <c r="G839" s="2" t="s">
        <v>68</v>
      </c>
      <c r="H839" s="2">
        <v>640</v>
      </c>
      <c r="I839" s="4"/>
      <c r="J839" s="5">
        <f t="shared" si="52"/>
        <v>640</v>
      </c>
      <c r="K839" s="5">
        <f t="shared" si="53"/>
        <v>0</v>
      </c>
      <c r="L839">
        <f t="shared" si="54"/>
        <v>2</v>
      </c>
      <c r="M839" t="str">
        <f>VLOOKUP(L839,mês!A:B,2,0)</f>
        <v>Fevereiro</v>
      </c>
      <c r="N839" t="str">
        <f t="shared" si="55"/>
        <v xml:space="preserve">CONVÊNIO </v>
      </c>
    </row>
    <row r="840" spans="1:14" ht="24.95" customHeight="1" x14ac:dyDescent="0.2">
      <c r="A840" s="2" t="s">
        <v>1146</v>
      </c>
      <c r="B840" s="3">
        <v>43878</v>
      </c>
      <c r="C840" s="2">
        <v>13501</v>
      </c>
      <c r="D840" s="2" t="s">
        <v>360</v>
      </c>
      <c r="E840" s="2" t="s">
        <v>1151</v>
      </c>
      <c r="F840" s="2" t="s">
        <v>1152</v>
      </c>
      <c r="G840" s="2" t="s">
        <v>68</v>
      </c>
      <c r="H840" s="13">
        <v>4509.4399999999996</v>
      </c>
      <c r="I840" s="4"/>
      <c r="J840" s="5">
        <f t="shared" si="52"/>
        <v>4509.4399999999996</v>
      </c>
      <c r="K840" s="5">
        <f t="shared" si="53"/>
        <v>0</v>
      </c>
      <c r="L840">
        <f t="shared" si="54"/>
        <v>2</v>
      </c>
      <c r="M840" t="str">
        <f>VLOOKUP(L840,mês!A:B,2,0)</f>
        <v>Fevereiro</v>
      </c>
      <c r="N840" t="str">
        <f t="shared" si="55"/>
        <v xml:space="preserve">CONVÊNIO </v>
      </c>
    </row>
    <row r="841" spans="1:14" ht="24.95" customHeight="1" x14ac:dyDescent="0.2">
      <c r="A841" s="2" t="s">
        <v>1146</v>
      </c>
      <c r="B841" s="3">
        <v>43896</v>
      </c>
      <c r="C841" s="2">
        <v>13588</v>
      </c>
      <c r="D841" s="2" t="s">
        <v>360</v>
      </c>
      <c r="E841" s="2" t="s">
        <v>1149</v>
      </c>
      <c r="F841" s="2" t="s">
        <v>1153</v>
      </c>
      <c r="G841" s="2" t="s">
        <v>68</v>
      </c>
      <c r="H841" s="2">
        <v>320</v>
      </c>
      <c r="I841" s="4"/>
      <c r="J841" s="5">
        <f t="shared" si="52"/>
        <v>320</v>
      </c>
      <c r="K841" s="5">
        <f t="shared" si="53"/>
        <v>0</v>
      </c>
      <c r="L841">
        <f t="shared" si="54"/>
        <v>3</v>
      </c>
      <c r="M841" t="str">
        <f>VLOOKUP(L841,mês!A:B,2,0)</f>
        <v>Março</v>
      </c>
      <c r="N841" t="str">
        <f t="shared" si="55"/>
        <v xml:space="preserve">CONVÊNIO </v>
      </c>
    </row>
    <row r="842" spans="1:14" ht="24.95" customHeight="1" x14ac:dyDescent="0.2">
      <c r="A842" s="2" t="s">
        <v>1146</v>
      </c>
      <c r="B842" s="3">
        <v>43896</v>
      </c>
      <c r="C842" s="2">
        <v>13587</v>
      </c>
      <c r="D842" s="2" t="s">
        <v>360</v>
      </c>
      <c r="E842" s="2" t="s">
        <v>1149</v>
      </c>
      <c r="F842" s="2" t="s">
        <v>1154</v>
      </c>
      <c r="G842" s="2" t="s">
        <v>68</v>
      </c>
      <c r="H842" s="2">
        <v>320</v>
      </c>
      <c r="I842" s="4"/>
      <c r="J842" s="5">
        <f t="shared" si="52"/>
        <v>320</v>
      </c>
      <c r="K842" s="5">
        <f t="shared" si="53"/>
        <v>0</v>
      </c>
      <c r="L842">
        <f t="shared" si="54"/>
        <v>3</v>
      </c>
      <c r="M842" t="str">
        <f>VLOOKUP(L842,mês!A:B,2,0)</f>
        <v>Março</v>
      </c>
      <c r="N842" t="str">
        <f t="shared" si="55"/>
        <v xml:space="preserve">CONVÊNIO </v>
      </c>
    </row>
    <row r="843" spans="1:14" ht="24.95" customHeight="1" x14ac:dyDescent="0.2">
      <c r="A843" s="2" t="s">
        <v>1146</v>
      </c>
      <c r="B843" s="3">
        <v>44105</v>
      </c>
      <c r="C843" s="2">
        <v>14019</v>
      </c>
      <c r="D843" s="2" t="s">
        <v>360</v>
      </c>
      <c r="E843" s="2" t="s">
        <v>541</v>
      </c>
      <c r="F843" s="2" t="s">
        <v>1155</v>
      </c>
      <c r="G843" s="2" t="s">
        <v>68</v>
      </c>
      <c r="H843" s="2">
        <v>0</v>
      </c>
      <c r="I843" s="4"/>
      <c r="J843" s="5">
        <f t="shared" si="52"/>
        <v>0</v>
      </c>
      <c r="K843" s="5">
        <f t="shared" si="53"/>
        <v>0</v>
      </c>
      <c r="L843">
        <f t="shared" si="54"/>
        <v>10</v>
      </c>
      <c r="M843" t="str">
        <f>VLOOKUP(L843,mês!A:B,2,0)</f>
        <v>Outubro</v>
      </c>
      <c r="N843" t="str">
        <f t="shared" si="55"/>
        <v xml:space="preserve">CONVÊNIO </v>
      </c>
    </row>
    <row r="844" spans="1:14" ht="24.95" customHeight="1" x14ac:dyDescent="0.2">
      <c r="A844" s="2" t="s">
        <v>1146</v>
      </c>
      <c r="B844" s="3">
        <v>44151</v>
      </c>
      <c r="C844" s="2">
        <v>14163</v>
      </c>
      <c r="D844" s="2" t="s">
        <v>360</v>
      </c>
      <c r="E844" s="2" t="s">
        <v>1156</v>
      </c>
      <c r="F844" s="2" t="s">
        <v>1157</v>
      </c>
      <c r="G844" s="2" t="s">
        <v>68</v>
      </c>
      <c r="H844" s="2">
        <v>568.12</v>
      </c>
      <c r="I844" s="4"/>
      <c r="J844" s="5">
        <f t="shared" si="52"/>
        <v>568.12</v>
      </c>
      <c r="K844" s="5">
        <f t="shared" si="53"/>
        <v>0</v>
      </c>
      <c r="L844">
        <f t="shared" si="54"/>
        <v>11</v>
      </c>
      <c r="M844" t="str">
        <f>VLOOKUP(L844,mês!A:B,2,0)</f>
        <v>Novembro</v>
      </c>
      <c r="N844" t="str">
        <f t="shared" si="55"/>
        <v xml:space="preserve">CONVÊNIO </v>
      </c>
    </row>
    <row r="845" spans="1:14" ht="24.95" customHeight="1" x14ac:dyDescent="0.2">
      <c r="A845" s="2" t="s">
        <v>1158</v>
      </c>
      <c r="B845" s="3">
        <v>43864</v>
      </c>
      <c r="C845" s="2">
        <v>13389</v>
      </c>
      <c r="D845" s="2" t="s">
        <v>154</v>
      </c>
      <c r="E845" s="2" t="s">
        <v>722</v>
      </c>
      <c r="F845" s="2" t="s">
        <v>1159</v>
      </c>
      <c r="G845" s="2" t="s">
        <v>68</v>
      </c>
      <c r="H845" s="13">
        <v>4940</v>
      </c>
      <c r="I845" s="4"/>
      <c r="J845" s="5">
        <f t="shared" si="52"/>
        <v>4940</v>
      </c>
      <c r="K845" s="5">
        <f t="shared" si="53"/>
        <v>0</v>
      </c>
      <c r="L845">
        <f t="shared" si="54"/>
        <v>2</v>
      </c>
      <c r="M845" t="str">
        <f>VLOOKUP(L845,mês!A:B,2,0)</f>
        <v>Fevereiro</v>
      </c>
      <c r="N845" t="str">
        <f t="shared" si="55"/>
        <v xml:space="preserve">RI </v>
      </c>
    </row>
    <row r="846" spans="1:14" ht="24.95" customHeight="1" x14ac:dyDescent="0.2">
      <c r="A846" s="2" t="s">
        <v>1160</v>
      </c>
      <c r="B846" s="3">
        <v>43866</v>
      </c>
      <c r="C846" s="2">
        <v>13413</v>
      </c>
      <c r="D846" s="2" t="s">
        <v>154</v>
      </c>
      <c r="E846" s="2" t="s">
        <v>1161</v>
      </c>
      <c r="F846" s="2" t="s">
        <v>1162</v>
      </c>
      <c r="G846" s="2" t="s">
        <v>68</v>
      </c>
      <c r="H846" s="13">
        <v>2250.27</v>
      </c>
      <c r="I846" s="4"/>
      <c r="J846" s="5">
        <f t="shared" si="52"/>
        <v>2250.27</v>
      </c>
      <c r="K846" s="5">
        <f t="shared" si="53"/>
        <v>0</v>
      </c>
      <c r="L846">
        <f t="shared" si="54"/>
        <v>2</v>
      </c>
      <c r="M846" t="str">
        <f>VLOOKUP(L846,mês!A:B,2,0)</f>
        <v>Fevereiro</v>
      </c>
      <c r="N846" t="str">
        <f t="shared" si="55"/>
        <v xml:space="preserve">RD </v>
      </c>
    </row>
    <row r="847" spans="1:14" ht="24.95" customHeight="1" x14ac:dyDescent="0.2">
      <c r="A847" s="2" t="s">
        <v>1160</v>
      </c>
      <c r="B847" s="3">
        <v>43866</v>
      </c>
      <c r="C847" s="2">
        <v>13415</v>
      </c>
      <c r="D847" s="2" t="s">
        <v>154</v>
      </c>
      <c r="E847" s="2" t="s">
        <v>307</v>
      </c>
      <c r="F847" s="2" t="s">
        <v>1163</v>
      </c>
      <c r="G847" s="2" t="s">
        <v>68</v>
      </c>
      <c r="H847" s="13">
        <v>2640</v>
      </c>
      <c r="I847" s="4"/>
      <c r="J847" s="5">
        <f t="shared" si="52"/>
        <v>2640</v>
      </c>
      <c r="K847" s="5">
        <f t="shared" si="53"/>
        <v>0</v>
      </c>
      <c r="L847">
        <f t="shared" si="54"/>
        <v>2</v>
      </c>
      <c r="M847" t="str">
        <f>VLOOKUP(L847,mês!A:B,2,0)</f>
        <v>Fevereiro</v>
      </c>
      <c r="N847" t="str">
        <f t="shared" si="55"/>
        <v xml:space="preserve">RD </v>
      </c>
    </row>
    <row r="848" spans="1:14" ht="24.95" customHeight="1" x14ac:dyDescent="0.2">
      <c r="A848" s="2" t="s">
        <v>1160</v>
      </c>
      <c r="B848" s="3">
        <v>43889</v>
      </c>
      <c r="C848" s="2">
        <v>13546</v>
      </c>
      <c r="D848" s="2" t="s">
        <v>154</v>
      </c>
      <c r="E848" s="2" t="s">
        <v>307</v>
      </c>
      <c r="F848" s="2" t="s">
        <v>1164</v>
      </c>
      <c r="G848" s="2" t="s">
        <v>68</v>
      </c>
      <c r="H848" s="13">
        <v>1440</v>
      </c>
      <c r="I848" s="4"/>
      <c r="J848" s="5">
        <f t="shared" si="52"/>
        <v>1440</v>
      </c>
      <c r="K848" s="5">
        <f t="shared" si="53"/>
        <v>0</v>
      </c>
      <c r="L848">
        <f t="shared" si="54"/>
        <v>2</v>
      </c>
      <c r="M848" t="str">
        <f>VLOOKUP(L848,mês!A:B,2,0)</f>
        <v>Fevereiro</v>
      </c>
      <c r="N848" t="str">
        <f t="shared" si="55"/>
        <v xml:space="preserve">RD </v>
      </c>
    </row>
    <row r="849" spans="1:14" ht="24.95" customHeight="1" x14ac:dyDescent="0.2">
      <c r="A849" s="2" t="s">
        <v>1160</v>
      </c>
      <c r="B849" s="3">
        <v>43892</v>
      </c>
      <c r="C849" s="2">
        <v>13552</v>
      </c>
      <c r="D849" s="2" t="s">
        <v>154</v>
      </c>
      <c r="E849" s="2" t="s">
        <v>143</v>
      </c>
      <c r="F849" s="2" t="s">
        <v>1165</v>
      </c>
      <c r="G849" s="2" t="s">
        <v>68</v>
      </c>
      <c r="H849" s="13">
        <v>1200</v>
      </c>
      <c r="I849" s="4"/>
      <c r="J849" s="5">
        <f t="shared" si="52"/>
        <v>1200</v>
      </c>
      <c r="K849" s="5">
        <f t="shared" si="53"/>
        <v>0</v>
      </c>
      <c r="L849">
        <f t="shared" si="54"/>
        <v>3</v>
      </c>
      <c r="M849" t="str">
        <f>VLOOKUP(L849,mês!A:B,2,0)</f>
        <v>Março</v>
      </c>
      <c r="N849" t="str">
        <f t="shared" si="55"/>
        <v xml:space="preserve">RD </v>
      </c>
    </row>
    <row r="850" spans="1:14" ht="24.95" customHeight="1" x14ac:dyDescent="0.2">
      <c r="A850" s="2" t="s">
        <v>1160</v>
      </c>
      <c r="B850" s="3">
        <v>43913</v>
      </c>
      <c r="C850" s="2">
        <v>13689</v>
      </c>
      <c r="D850" s="2" t="s">
        <v>154</v>
      </c>
      <c r="E850" s="2" t="s">
        <v>1166</v>
      </c>
      <c r="F850" s="2" t="s">
        <v>1167</v>
      </c>
      <c r="G850" s="2" t="s">
        <v>68</v>
      </c>
      <c r="H850" s="2">
        <v>0</v>
      </c>
      <c r="I850" s="4"/>
      <c r="J850" s="5">
        <f t="shared" si="52"/>
        <v>0</v>
      </c>
      <c r="K850" s="5">
        <f t="shared" si="53"/>
        <v>0</v>
      </c>
      <c r="L850">
        <f t="shared" si="54"/>
        <v>3</v>
      </c>
      <c r="M850" t="str">
        <f>VLOOKUP(L850,mês!A:B,2,0)</f>
        <v>Março</v>
      </c>
      <c r="N850" t="str">
        <f t="shared" si="55"/>
        <v xml:space="preserve">RD </v>
      </c>
    </row>
    <row r="851" spans="1:14" ht="24.95" customHeight="1" x14ac:dyDescent="0.2">
      <c r="A851" s="2" t="s">
        <v>1160</v>
      </c>
      <c r="B851" s="3">
        <v>43924</v>
      </c>
      <c r="C851" s="2">
        <v>13702</v>
      </c>
      <c r="D851" s="2" t="s">
        <v>154</v>
      </c>
      <c r="E851" s="2" t="s">
        <v>1168</v>
      </c>
      <c r="F851" s="2" t="s">
        <v>1169</v>
      </c>
      <c r="G851" s="2" t="s">
        <v>68</v>
      </c>
      <c r="H851" s="13">
        <v>1960</v>
      </c>
      <c r="I851" s="4"/>
      <c r="J851" s="5">
        <f t="shared" si="52"/>
        <v>1960</v>
      </c>
      <c r="K851" s="5">
        <f t="shared" si="53"/>
        <v>0</v>
      </c>
      <c r="L851">
        <f t="shared" si="54"/>
        <v>4</v>
      </c>
      <c r="M851" t="str">
        <f>VLOOKUP(L851,mês!A:B,2,0)</f>
        <v>Abril</v>
      </c>
      <c r="N851" t="str">
        <f t="shared" si="55"/>
        <v xml:space="preserve">RD </v>
      </c>
    </row>
    <row r="852" spans="1:14" ht="24.95" customHeight="1" x14ac:dyDescent="0.2">
      <c r="A852" s="2" t="s">
        <v>1160</v>
      </c>
      <c r="B852" s="3">
        <v>43998</v>
      </c>
      <c r="C852" s="2">
        <v>13802</v>
      </c>
      <c r="D852" s="2" t="s">
        <v>154</v>
      </c>
      <c r="E852" s="2" t="s">
        <v>307</v>
      </c>
      <c r="F852" s="2" t="s">
        <v>1170</v>
      </c>
      <c r="G852" s="2" t="s">
        <v>68</v>
      </c>
      <c r="H852" s="13">
        <v>3000</v>
      </c>
      <c r="I852" s="4"/>
      <c r="J852" s="5">
        <f t="shared" si="52"/>
        <v>3000</v>
      </c>
      <c r="K852" s="5">
        <f t="shared" si="53"/>
        <v>0</v>
      </c>
      <c r="L852">
        <f t="shared" si="54"/>
        <v>6</v>
      </c>
      <c r="M852" t="str">
        <f>VLOOKUP(L852,mês!A:B,2,0)</f>
        <v>Junho</v>
      </c>
      <c r="N852" t="str">
        <f t="shared" si="55"/>
        <v xml:space="preserve">RD </v>
      </c>
    </row>
    <row r="853" spans="1:14" ht="24.95" customHeight="1" x14ac:dyDescent="0.2">
      <c r="A853" s="2" t="s">
        <v>1160</v>
      </c>
      <c r="B853" s="3">
        <v>44042</v>
      </c>
      <c r="C853" s="2">
        <v>13884</v>
      </c>
      <c r="D853" s="2" t="s">
        <v>154</v>
      </c>
      <c r="E853" s="2" t="s">
        <v>709</v>
      </c>
      <c r="F853" s="2" t="s">
        <v>1171</v>
      </c>
      <c r="G853" s="2" t="s">
        <v>68</v>
      </c>
      <c r="H853" s="13">
        <v>1170</v>
      </c>
      <c r="I853" s="4"/>
      <c r="J853" s="5">
        <f t="shared" si="52"/>
        <v>1170</v>
      </c>
      <c r="K853" s="5">
        <f t="shared" si="53"/>
        <v>0</v>
      </c>
      <c r="L853">
        <f t="shared" si="54"/>
        <v>7</v>
      </c>
      <c r="M853" t="str">
        <f>VLOOKUP(L853,mês!A:B,2,0)</f>
        <v>Julho</v>
      </c>
      <c r="N853" t="str">
        <f t="shared" si="55"/>
        <v xml:space="preserve">RD </v>
      </c>
    </row>
    <row r="854" spans="1:14" ht="24.95" customHeight="1" x14ac:dyDescent="0.2">
      <c r="A854" s="2" t="s">
        <v>1172</v>
      </c>
      <c r="B854" s="3">
        <v>43845</v>
      </c>
      <c r="C854" s="2">
        <v>13273</v>
      </c>
      <c r="D854" s="2" t="s">
        <v>419</v>
      </c>
      <c r="E854" s="2" t="s">
        <v>1173</v>
      </c>
      <c r="F854" s="2" t="s">
        <v>1174</v>
      </c>
      <c r="G854" s="2" t="s">
        <v>68</v>
      </c>
      <c r="H854" s="13">
        <v>3630.94</v>
      </c>
      <c r="I854" s="4"/>
      <c r="J854" s="5">
        <f t="shared" si="52"/>
        <v>3630.94</v>
      </c>
      <c r="K854" s="5">
        <f t="shared" si="53"/>
        <v>0</v>
      </c>
      <c r="L854">
        <f t="shared" si="54"/>
        <v>1</v>
      </c>
      <c r="M854" t="str">
        <f>VLOOKUP(L854,mês!A:B,2,0)</f>
        <v>Janeiro</v>
      </c>
      <c r="N854" t="str">
        <f t="shared" si="55"/>
        <v xml:space="preserve">TRANS </v>
      </c>
    </row>
    <row r="855" spans="1:14" ht="24.95" customHeight="1" x14ac:dyDescent="0.2">
      <c r="A855" s="2" t="s">
        <v>1172</v>
      </c>
      <c r="B855" s="3">
        <v>43847</v>
      </c>
      <c r="C855" s="2">
        <v>13291</v>
      </c>
      <c r="D855" s="2" t="s">
        <v>89</v>
      </c>
      <c r="E855" s="2" t="s">
        <v>1175</v>
      </c>
      <c r="F855" s="2" t="s">
        <v>1176</v>
      </c>
      <c r="G855" s="2" t="s">
        <v>68</v>
      </c>
      <c r="H855" s="13">
        <v>12083.33</v>
      </c>
      <c r="I855" s="4"/>
      <c r="J855" s="5">
        <f t="shared" si="52"/>
        <v>12083.33</v>
      </c>
      <c r="K855" s="5">
        <f t="shared" si="53"/>
        <v>0</v>
      </c>
      <c r="L855">
        <f t="shared" si="54"/>
        <v>1</v>
      </c>
      <c r="M855" t="str">
        <f>VLOOKUP(L855,mês!A:B,2,0)</f>
        <v>Janeiro</v>
      </c>
      <c r="N855" t="str">
        <f t="shared" si="55"/>
        <v xml:space="preserve">TRANS </v>
      </c>
    </row>
    <row r="856" spans="1:14" ht="24.95" customHeight="1" x14ac:dyDescent="0.2">
      <c r="A856" s="2" t="s">
        <v>1172</v>
      </c>
      <c r="B856" s="3">
        <v>43847</v>
      </c>
      <c r="C856" s="2">
        <v>13292</v>
      </c>
      <c r="D856" s="2" t="s">
        <v>89</v>
      </c>
      <c r="E856" s="2" t="s">
        <v>1175</v>
      </c>
      <c r="F856" s="2" t="s">
        <v>1177</v>
      </c>
      <c r="G856" s="2" t="s">
        <v>68</v>
      </c>
      <c r="H856" s="13">
        <v>1560</v>
      </c>
      <c r="I856" s="4"/>
      <c r="J856" s="5">
        <f t="shared" si="52"/>
        <v>1560</v>
      </c>
      <c r="K856" s="5">
        <f t="shared" si="53"/>
        <v>0</v>
      </c>
      <c r="L856">
        <f t="shared" si="54"/>
        <v>1</v>
      </c>
      <c r="M856" t="str">
        <f>VLOOKUP(L856,mês!A:B,2,0)</f>
        <v>Janeiro</v>
      </c>
      <c r="N856" t="str">
        <f t="shared" si="55"/>
        <v xml:space="preserve">TRANS </v>
      </c>
    </row>
    <row r="857" spans="1:14" ht="24.95" customHeight="1" x14ac:dyDescent="0.2">
      <c r="A857" s="2" t="s">
        <v>1172</v>
      </c>
      <c r="B857" s="3">
        <v>44118</v>
      </c>
      <c r="C857" s="2">
        <v>14062</v>
      </c>
      <c r="D857" s="2" t="s">
        <v>419</v>
      </c>
      <c r="E857" s="2" t="s">
        <v>1178</v>
      </c>
      <c r="F857" s="2" t="s">
        <v>1179</v>
      </c>
      <c r="G857" s="2" t="s">
        <v>68</v>
      </c>
      <c r="H857" s="13">
        <v>1821.67</v>
      </c>
      <c r="I857" s="4"/>
      <c r="J857" s="5">
        <f t="shared" si="52"/>
        <v>1821.67</v>
      </c>
      <c r="K857" s="5">
        <f t="shared" si="53"/>
        <v>0</v>
      </c>
      <c r="L857">
        <f t="shared" si="54"/>
        <v>10</v>
      </c>
      <c r="M857" t="str">
        <f>VLOOKUP(L857,mês!A:B,2,0)</f>
        <v>Outubro</v>
      </c>
      <c r="N857" t="str">
        <f t="shared" si="55"/>
        <v xml:space="preserve">TRANS </v>
      </c>
    </row>
    <row r="858" spans="1:14" ht="24.95" customHeight="1" x14ac:dyDescent="0.2">
      <c r="A858" s="2" t="s">
        <v>1180</v>
      </c>
      <c r="B858" s="3">
        <v>43844</v>
      </c>
      <c r="C858" s="2">
        <v>13263</v>
      </c>
      <c r="D858" s="2" t="s">
        <v>89</v>
      </c>
      <c r="E858" s="2" t="s">
        <v>1181</v>
      </c>
      <c r="F858" s="2" t="s">
        <v>1182</v>
      </c>
      <c r="G858" s="2" t="s">
        <v>68</v>
      </c>
      <c r="H858" s="13">
        <v>871172.88</v>
      </c>
      <c r="I858" s="4"/>
      <c r="J858" s="5">
        <f t="shared" si="52"/>
        <v>871172.88</v>
      </c>
      <c r="K858" s="5">
        <f t="shared" si="53"/>
        <v>0</v>
      </c>
      <c r="L858">
        <f t="shared" si="54"/>
        <v>1</v>
      </c>
      <c r="M858" t="str">
        <f>VLOOKUP(L858,mês!A:B,2,0)</f>
        <v>Janeiro</v>
      </c>
      <c r="N858" t="str">
        <f t="shared" si="55"/>
        <v xml:space="preserve">TERC </v>
      </c>
    </row>
    <row r="859" spans="1:14" ht="24.95" customHeight="1" x14ac:dyDescent="0.2">
      <c r="A859" s="2" t="s">
        <v>1180</v>
      </c>
      <c r="B859" s="3">
        <v>43845</v>
      </c>
      <c r="C859" s="2">
        <v>13276</v>
      </c>
      <c r="D859" s="2" t="s">
        <v>89</v>
      </c>
      <c r="E859" s="2" t="s">
        <v>1183</v>
      </c>
      <c r="F859" s="2" t="s">
        <v>1184</v>
      </c>
      <c r="G859" s="2" t="s">
        <v>68</v>
      </c>
      <c r="H859" s="13">
        <v>517092.03</v>
      </c>
      <c r="I859" s="4"/>
      <c r="J859" s="5">
        <f t="shared" si="52"/>
        <v>517092.03</v>
      </c>
      <c r="K859" s="5">
        <f t="shared" si="53"/>
        <v>0</v>
      </c>
      <c r="L859">
        <f t="shared" si="54"/>
        <v>1</v>
      </c>
      <c r="M859" t="str">
        <f>VLOOKUP(L859,mês!A:B,2,0)</f>
        <v>Janeiro</v>
      </c>
      <c r="N859" t="str">
        <f t="shared" si="55"/>
        <v xml:space="preserve">TERC </v>
      </c>
    </row>
    <row r="860" spans="1:14" ht="24.95" customHeight="1" x14ac:dyDescent="0.2">
      <c r="A860" s="2" t="s">
        <v>1180</v>
      </c>
      <c r="B860" s="3">
        <v>43845</v>
      </c>
      <c r="C860" s="2">
        <v>13274</v>
      </c>
      <c r="D860" s="2" t="s">
        <v>89</v>
      </c>
      <c r="E860" s="2" t="s">
        <v>1185</v>
      </c>
      <c r="F860" s="2" t="s">
        <v>1186</v>
      </c>
      <c r="G860" s="2" t="s">
        <v>68</v>
      </c>
      <c r="H860" s="13">
        <v>358399.44</v>
      </c>
      <c r="I860" s="4"/>
      <c r="J860" s="5">
        <f t="shared" si="52"/>
        <v>358399.44</v>
      </c>
      <c r="K860" s="5">
        <f t="shared" si="53"/>
        <v>0</v>
      </c>
      <c r="L860">
        <f t="shared" si="54"/>
        <v>1</v>
      </c>
      <c r="M860" t="str">
        <f>VLOOKUP(L860,mês!A:B,2,0)</f>
        <v>Janeiro</v>
      </c>
      <c r="N860" t="str">
        <f t="shared" si="55"/>
        <v xml:space="preserve">TERC </v>
      </c>
    </row>
    <row r="861" spans="1:14" ht="24.95" customHeight="1" x14ac:dyDescent="0.2">
      <c r="A861" s="2" t="s">
        <v>1180</v>
      </c>
      <c r="B861" s="3">
        <v>43922</v>
      </c>
      <c r="C861" s="2">
        <v>13700</v>
      </c>
      <c r="D861" s="2" t="s">
        <v>89</v>
      </c>
      <c r="E861" s="2" t="s">
        <v>1187</v>
      </c>
      <c r="F861" s="2" t="s">
        <v>1188</v>
      </c>
      <c r="G861" s="2" t="s">
        <v>68</v>
      </c>
      <c r="H861" s="13">
        <v>36471</v>
      </c>
      <c r="I861" s="4"/>
      <c r="J861" s="5">
        <f t="shared" si="52"/>
        <v>36471</v>
      </c>
      <c r="K861" s="5">
        <f t="shared" si="53"/>
        <v>0</v>
      </c>
      <c r="L861">
        <f t="shared" si="54"/>
        <v>4</v>
      </c>
      <c r="M861" t="str">
        <f>VLOOKUP(L861,mês!A:B,2,0)</f>
        <v>Abril</v>
      </c>
      <c r="N861" t="str">
        <f t="shared" si="55"/>
        <v xml:space="preserve">TERC </v>
      </c>
    </row>
    <row r="862" spans="1:14" ht="24.95" customHeight="1" x14ac:dyDescent="0.2">
      <c r="A862" s="2" t="s">
        <v>1180</v>
      </c>
      <c r="B862" s="3">
        <v>43923</v>
      </c>
      <c r="C862" s="2">
        <v>13701</v>
      </c>
      <c r="D862" s="2" t="s">
        <v>89</v>
      </c>
      <c r="E862" s="2" t="s">
        <v>1183</v>
      </c>
      <c r="F862" s="2" t="s">
        <v>1189</v>
      </c>
      <c r="G862" s="2" t="s">
        <v>68</v>
      </c>
      <c r="H862" s="13">
        <v>14656.04</v>
      </c>
      <c r="I862" s="4"/>
      <c r="J862" s="5">
        <f t="shared" si="52"/>
        <v>14656.04</v>
      </c>
      <c r="K862" s="5">
        <f t="shared" si="53"/>
        <v>0</v>
      </c>
      <c r="L862">
        <f t="shared" si="54"/>
        <v>4</v>
      </c>
      <c r="M862" t="str">
        <f>VLOOKUP(L862,mês!A:B,2,0)</f>
        <v>Abril</v>
      </c>
      <c r="N862" t="str">
        <f t="shared" si="55"/>
        <v xml:space="preserve">TERC </v>
      </c>
    </row>
    <row r="863" spans="1:14" ht="24.95" customHeight="1" x14ac:dyDescent="0.2">
      <c r="A863" s="2" t="s">
        <v>1180</v>
      </c>
      <c r="B863" s="3">
        <v>43977</v>
      </c>
      <c r="C863" s="2">
        <v>13774</v>
      </c>
      <c r="D863" s="2" t="s">
        <v>433</v>
      </c>
      <c r="E863" s="2" t="s">
        <v>1190</v>
      </c>
      <c r="F863" s="2" t="s">
        <v>1191</v>
      </c>
      <c r="G863" s="2" t="s">
        <v>68</v>
      </c>
      <c r="H863" s="13">
        <v>21148.14</v>
      </c>
      <c r="I863" s="4"/>
      <c r="J863" s="5">
        <f t="shared" si="52"/>
        <v>21148.14</v>
      </c>
      <c r="K863" s="5">
        <f t="shared" si="53"/>
        <v>0</v>
      </c>
      <c r="L863">
        <f t="shared" si="54"/>
        <v>5</v>
      </c>
      <c r="M863" t="str">
        <f>VLOOKUP(L863,mês!A:B,2,0)</f>
        <v>Maio</v>
      </c>
      <c r="N863" t="str">
        <f t="shared" si="55"/>
        <v xml:space="preserve">TERC </v>
      </c>
    </row>
    <row r="864" spans="1:14" ht="24.95" customHeight="1" x14ac:dyDescent="0.2">
      <c r="A864" s="2" t="s">
        <v>1180</v>
      </c>
      <c r="B864" s="3">
        <v>44130</v>
      </c>
      <c r="C864" s="2">
        <v>14104</v>
      </c>
      <c r="D864" s="2" t="s">
        <v>89</v>
      </c>
      <c r="E864" s="2" t="s">
        <v>1187</v>
      </c>
      <c r="F864" s="2" t="s">
        <v>1192</v>
      </c>
      <c r="G864" s="2" t="s">
        <v>68</v>
      </c>
      <c r="H864" s="13">
        <v>33447.22</v>
      </c>
      <c r="I864" s="4"/>
      <c r="J864" s="5">
        <f t="shared" si="52"/>
        <v>33447.22</v>
      </c>
      <c r="K864" s="5">
        <f t="shared" si="53"/>
        <v>0</v>
      </c>
      <c r="L864">
        <f t="shared" si="54"/>
        <v>10</v>
      </c>
      <c r="M864" t="str">
        <f>VLOOKUP(L864,mês!A:B,2,0)</f>
        <v>Outubro</v>
      </c>
      <c r="N864" t="str">
        <f t="shared" si="55"/>
        <v xml:space="preserve">TERC </v>
      </c>
    </row>
    <row r="865" spans="1:14" ht="24.95" customHeight="1" x14ac:dyDescent="0.2">
      <c r="A865" s="2" t="s">
        <v>1193</v>
      </c>
      <c r="B865" s="3">
        <v>43854</v>
      </c>
      <c r="C865" s="2">
        <v>13332</v>
      </c>
      <c r="D865" s="2" t="s">
        <v>203</v>
      </c>
      <c r="E865" s="2" t="s">
        <v>143</v>
      </c>
      <c r="F865" s="2" t="s">
        <v>1194</v>
      </c>
      <c r="G865" s="2" t="s">
        <v>68</v>
      </c>
      <c r="H865" s="13">
        <v>2568.6</v>
      </c>
      <c r="I865" s="4"/>
      <c r="J865" s="5">
        <f t="shared" si="52"/>
        <v>2568.6</v>
      </c>
      <c r="K865" s="5">
        <f t="shared" si="53"/>
        <v>0</v>
      </c>
      <c r="L865">
        <f t="shared" si="54"/>
        <v>1</v>
      </c>
      <c r="M865" t="str">
        <f>VLOOKUP(L865,mês!A:B,2,0)</f>
        <v>Janeiro</v>
      </c>
      <c r="N865" t="str">
        <f t="shared" si="55"/>
        <v xml:space="preserve">RI </v>
      </c>
    </row>
    <row r="866" spans="1:14" ht="24.95" customHeight="1" x14ac:dyDescent="0.2">
      <c r="A866" s="2" t="s">
        <v>1195</v>
      </c>
      <c r="B866" s="4"/>
      <c r="C866" s="2">
        <v>13996</v>
      </c>
      <c r="D866" s="2" t="s">
        <v>270</v>
      </c>
      <c r="E866" s="2" t="s">
        <v>271</v>
      </c>
      <c r="F866" s="2" t="s">
        <v>1196</v>
      </c>
      <c r="G866" s="2" t="s">
        <v>68</v>
      </c>
      <c r="H866" s="2">
        <v>139.9</v>
      </c>
      <c r="I866" s="4"/>
      <c r="J866" s="5">
        <f t="shared" si="52"/>
        <v>139.9</v>
      </c>
      <c r="K866" s="5">
        <f t="shared" si="53"/>
        <v>0</v>
      </c>
      <c r="L866">
        <f t="shared" si="54"/>
        <v>1</v>
      </c>
      <c r="M866" t="str">
        <f>VLOOKUP(L866,mês!A:B,2,0)</f>
        <v>Janeiro</v>
      </c>
      <c r="N866" t="str">
        <f t="shared" si="55"/>
        <v xml:space="preserve">RI </v>
      </c>
    </row>
    <row r="867" spans="1:14" ht="24.95" customHeight="1" x14ac:dyDescent="0.2">
      <c r="A867" s="2" t="s">
        <v>1195</v>
      </c>
      <c r="B867" s="4"/>
      <c r="C867" s="2">
        <v>14075</v>
      </c>
      <c r="D867" s="2" t="s">
        <v>270</v>
      </c>
      <c r="E867" s="2" t="s">
        <v>271</v>
      </c>
      <c r="F867" s="2" t="s">
        <v>1197</v>
      </c>
      <c r="G867" s="2" t="s">
        <v>68</v>
      </c>
      <c r="H867" s="2">
        <v>17</v>
      </c>
      <c r="I867" s="4"/>
      <c r="J867" s="5">
        <f t="shared" si="52"/>
        <v>17</v>
      </c>
      <c r="K867" s="5">
        <f t="shared" si="53"/>
        <v>0</v>
      </c>
      <c r="L867">
        <f t="shared" si="54"/>
        <v>1</v>
      </c>
      <c r="M867" t="str">
        <f>VLOOKUP(L867,mês!A:B,2,0)</f>
        <v>Janeiro</v>
      </c>
      <c r="N867" t="str">
        <f t="shared" si="55"/>
        <v xml:space="preserve">RI </v>
      </c>
    </row>
    <row r="868" spans="1:14" ht="24.95" customHeight="1" x14ac:dyDescent="0.2">
      <c r="A868" s="2" t="s">
        <v>1198</v>
      </c>
      <c r="B868" s="3">
        <v>43854</v>
      </c>
      <c r="C868" s="2">
        <v>13335</v>
      </c>
      <c r="D868" s="2" t="s">
        <v>203</v>
      </c>
      <c r="E868" s="2" t="s">
        <v>143</v>
      </c>
      <c r="F868" s="2" t="s">
        <v>1199</v>
      </c>
      <c r="G868" s="2" t="s">
        <v>68</v>
      </c>
      <c r="H868" s="13">
        <v>6000</v>
      </c>
      <c r="I868" s="4"/>
      <c r="J868" s="5">
        <f t="shared" si="52"/>
        <v>6000</v>
      </c>
      <c r="K868" s="5">
        <f t="shared" si="53"/>
        <v>0</v>
      </c>
      <c r="L868">
        <f t="shared" si="54"/>
        <v>1</v>
      </c>
      <c r="M868" t="str">
        <f>VLOOKUP(L868,mês!A:B,2,0)</f>
        <v>Janeiro</v>
      </c>
      <c r="N868" t="str">
        <f t="shared" si="55"/>
        <v xml:space="preserve">RI </v>
      </c>
    </row>
    <row r="869" spans="1:14" ht="24.95" customHeight="1" x14ac:dyDescent="0.2">
      <c r="A869" s="2" t="s">
        <v>1200</v>
      </c>
      <c r="B869" s="3">
        <v>43860</v>
      </c>
      <c r="C869" s="2">
        <v>13380</v>
      </c>
      <c r="D869" s="2" t="s">
        <v>65</v>
      </c>
      <c r="E869" s="2" t="s">
        <v>366</v>
      </c>
      <c r="F869" s="2" t="s">
        <v>1201</v>
      </c>
      <c r="G869" s="2" t="s">
        <v>68</v>
      </c>
      <c r="H869" s="13">
        <v>9900</v>
      </c>
      <c r="I869" s="4"/>
      <c r="J869" s="5">
        <f t="shared" si="52"/>
        <v>9900</v>
      </c>
      <c r="K869" s="5">
        <f t="shared" si="53"/>
        <v>0</v>
      </c>
      <c r="L869">
        <f t="shared" si="54"/>
        <v>1</v>
      </c>
      <c r="M869" t="str">
        <f>VLOOKUP(L869,mês!A:B,2,0)</f>
        <v>Janeiro</v>
      </c>
      <c r="N869" t="str">
        <f t="shared" si="55"/>
        <v xml:space="preserve">RD </v>
      </c>
    </row>
    <row r="870" spans="1:14" ht="24.95" customHeight="1" x14ac:dyDescent="0.2">
      <c r="A870" s="2" t="s">
        <v>1200</v>
      </c>
      <c r="B870" s="3">
        <v>43864</v>
      </c>
      <c r="C870" s="2">
        <v>13392</v>
      </c>
      <c r="D870" s="2" t="s">
        <v>333</v>
      </c>
      <c r="E870" s="2" t="s">
        <v>1202</v>
      </c>
      <c r="F870" s="2" t="s">
        <v>1203</v>
      </c>
      <c r="G870" s="2" t="s">
        <v>68</v>
      </c>
      <c r="H870" s="2">
        <v>400</v>
      </c>
      <c r="I870" s="4"/>
      <c r="J870" s="5">
        <f t="shared" si="52"/>
        <v>400</v>
      </c>
      <c r="K870" s="5">
        <f t="shared" si="53"/>
        <v>0</v>
      </c>
      <c r="L870">
        <f t="shared" si="54"/>
        <v>2</v>
      </c>
      <c r="M870" t="str">
        <f>VLOOKUP(L870,mês!A:B,2,0)</f>
        <v>Fevereiro</v>
      </c>
      <c r="N870" t="str">
        <f t="shared" si="55"/>
        <v xml:space="preserve">RD </v>
      </c>
    </row>
    <row r="871" spans="1:14" ht="24.95" customHeight="1" x14ac:dyDescent="0.2">
      <c r="A871" s="2" t="s">
        <v>1200</v>
      </c>
      <c r="B871" s="3">
        <v>43864</v>
      </c>
      <c r="C871" s="2">
        <v>13393</v>
      </c>
      <c r="D871" s="2" t="s">
        <v>333</v>
      </c>
      <c r="E871" s="2" t="s">
        <v>1204</v>
      </c>
      <c r="F871" s="2" t="s">
        <v>1203</v>
      </c>
      <c r="G871" s="2" t="s">
        <v>68</v>
      </c>
      <c r="H871" s="2">
        <v>400</v>
      </c>
      <c r="I871" s="4"/>
      <c r="J871" s="5">
        <f t="shared" si="52"/>
        <v>400</v>
      </c>
      <c r="K871" s="5">
        <f t="shared" si="53"/>
        <v>0</v>
      </c>
      <c r="L871">
        <f t="shared" si="54"/>
        <v>2</v>
      </c>
      <c r="M871" t="str">
        <f>VLOOKUP(L871,mês!A:B,2,0)</f>
        <v>Fevereiro</v>
      </c>
      <c r="N871" t="str">
        <f t="shared" si="55"/>
        <v xml:space="preserve">RD </v>
      </c>
    </row>
    <row r="872" spans="1:14" ht="24.95" customHeight="1" x14ac:dyDescent="0.2">
      <c r="A872" s="2" t="s">
        <v>1200</v>
      </c>
      <c r="B872" s="3">
        <v>43864</v>
      </c>
      <c r="C872" s="2">
        <v>13394</v>
      </c>
      <c r="D872" s="2" t="s">
        <v>333</v>
      </c>
      <c r="E872" s="2" t="s">
        <v>1205</v>
      </c>
      <c r="F872" s="2" t="s">
        <v>1203</v>
      </c>
      <c r="G872" s="2" t="s">
        <v>68</v>
      </c>
      <c r="H872" s="2">
        <v>400</v>
      </c>
      <c r="I872" s="4"/>
      <c r="J872" s="5">
        <f t="shared" si="52"/>
        <v>400</v>
      </c>
      <c r="K872" s="5">
        <f t="shared" si="53"/>
        <v>0</v>
      </c>
      <c r="L872">
        <f t="shared" si="54"/>
        <v>2</v>
      </c>
      <c r="M872" t="str">
        <f>VLOOKUP(L872,mês!A:B,2,0)</f>
        <v>Fevereiro</v>
      </c>
      <c r="N872" t="str">
        <f t="shared" si="55"/>
        <v xml:space="preserve">RD </v>
      </c>
    </row>
    <row r="873" spans="1:14" ht="24.95" customHeight="1" x14ac:dyDescent="0.2">
      <c r="A873" s="2" t="s">
        <v>1200</v>
      </c>
      <c r="B873" s="3">
        <v>43864</v>
      </c>
      <c r="C873" s="2">
        <v>13395</v>
      </c>
      <c r="D873" s="2" t="s">
        <v>333</v>
      </c>
      <c r="E873" s="2" t="s">
        <v>1206</v>
      </c>
      <c r="F873" s="2" t="s">
        <v>1203</v>
      </c>
      <c r="G873" s="2" t="s">
        <v>68</v>
      </c>
      <c r="H873" s="2">
        <v>500</v>
      </c>
      <c r="I873" s="4"/>
      <c r="J873" s="5">
        <f t="shared" si="52"/>
        <v>500</v>
      </c>
      <c r="K873" s="5">
        <f t="shared" si="53"/>
        <v>0</v>
      </c>
      <c r="L873">
        <f t="shared" si="54"/>
        <v>2</v>
      </c>
      <c r="M873" t="str">
        <f>VLOOKUP(L873,mês!A:B,2,0)</f>
        <v>Fevereiro</v>
      </c>
      <c r="N873" t="str">
        <f t="shared" si="55"/>
        <v xml:space="preserve">RD </v>
      </c>
    </row>
    <row r="874" spans="1:14" ht="24.95" customHeight="1" x14ac:dyDescent="0.2">
      <c r="A874" s="2" t="s">
        <v>1200</v>
      </c>
      <c r="B874" s="3">
        <v>43874</v>
      </c>
      <c r="C874" s="2">
        <v>13491</v>
      </c>
      <c r="D874" s="2" t="s">
        <v>65</v>
      </c>
      <c r="E874" s="2" t="s">
        <v>1207</v>
      </c>
      <c r="F874" s="2" t="s">
        <v>1208</v>
      </c>
      <c r="G874" s="2" t="s">
        <v>68</v>
      </c>
      <c r="H874" s="13">
        <v>2960</v>
      </c>
      <c r="I874" s="4"/>
      <c r="J874" s="5">
        <f t="shared" si="52"/>
        <v>2960</v>
      </c>
      <c r="K874" s="5">
        <f t="shared" si="53"/>
        <v>0</v>
      </c>
      <c r="L874">
        <f t="shared" si="54"/>
        <v>2</v>
      </c>
      <c r="M874" t="str">
        <f>VLOOKUP(L874,mês!A:B,2,0)</f>
        <v>Fevereiro</v>
      </c>
      <c r="N874" t="str">
        <f t="shared" si="55"/>
        <v xml:space="preserve">RD </v>
      </c>
    </row>
    <row r="875" spans="1:14" ht="24.95" customHeight="1" x14ac:dyDescent="0.2">
      <c r="A875" s="2" t="s">
        <v>1200</v>
      </c>
      <c r="B875" s="3">
        <v>43874</v>
      </c>
      <c r="C875" s="2">
        <v>13492</v>
      </c>
      <c r="D875" s="2" t="s">
        <v>65</v>
      </c>
      <c r="E875" s="2" t="s">
        <v>1207</v>
      </c>
      <c r="F875" s="2" t="s">
        <v>1209</v>
      </c>
      <c r="G875" s="2" t="s">
        <v>68</v>
      </c>
      <c r="H875" s="13">
        <v>4440</v>
      </c>
      <c r="I875" s="4"/>
      <c r="J875" s="5">
        <f t="shared" si="52"/>
        <v>4440</v>
      </c>
      <c r="K875" s="5">
        <f t="shared" si="53"/>
        <v>0</v>
      </c>
      <c r="L875">
        <f t="shared" si="54"/>
        <v>2</v>
      </c>
      <c r="M875" t="str">
        <f>VLOOKUP(L875,mês!A:B,2,0)</f>
        <v>Fevereiro</v>
      </c>
      <c r="N875" t="str">
        <f t="shared" si="55"/>
        <v xml:space="preserve">RD </v>
      </c>
    </row>
    <row r="876" spans="1:14" ht="24.95" customHeight="1" x14ac:dyDescent="0.2">
      <c r="A876" s="2" t="s">
        <v>1200</v>
      </c>
      <c r="B876" s="3">
        <v>43901</v>
      </c>
      <c r="C876" s="2">
        <v>13638</v>
      </c>
      <c r="D876" s="2" t="s">
        <v>333</v>
      </c>
      <c r="E876" s="2" t="s">
        <v>1210</v>
      </c>
      <c r="F876" s="2" t="s">
        <v>1211</v>
      </c>
      <c r="G876" s="2" t="s">
        <v>68</v>
      </c>
      <c r="H876" s="13">
        <v>5000</v>
      </c>
      <c r="I876" s="4"/>
      <c r="J876" s="5">
        <f t="shared" si="52"/>
        <v>5000</v>
      </c>
      <c r="K876" s="5">
        <f t="shared" si="53"/>
        <v>0</v>
      </c>
      <c r="L876">
        <f t="shared" si="54"/>
        <v>3</v>
      </c>
      <c r="M876" t="str">
        <f>VLOOKUP(L876,mês!A:B,2,0)</f>
        <v>Março</v>
      </c>
      <c r="N876" t="str">
        <f t="shared" si="55"/>
        <v xml:space="preserve">RD </v>
      </c>
    </row>
    <row r="877" spans="1:14" ht="24.95" customHeight="1" x14ac:dyDescent="0.2">
      <c r="A877" s="2" t="s">
        <v>1200</v>
      </c>
      <c r="B877" s="3">
        <v>43902</v>
      </c>
      <c r="C877" s="2">
        <v>13643</v>
      </c>
      <c r="D877" s="2" t="s">
        <v>65</v>
      </c>
      <c r="E877" s="2" t="s">
        <v>1212</v>
      </c>
      <c r="F877" s="2" t="s">
        <v>1213</v>
      </c>
      <c r="G877" s="2" t="s">
        <v>68</v>
      </c>
      <c r="H877" s="2">
        <v>46</v>
      </c>
      <c r="I877" s="4"/>
      <c r="J877" s="5">
        <f t="shared" si="52"/>
        <v>46</v>
      </c>
      <c r="K877" s="5">
        <f t="shared" si="53"/>
        <v>0</v>
      </c>
      <c r="L877">
        <f t="shared" si="54"/>
        <v>3</v>
      </c>
      <c r="M877" t="str">
        <f>VLOOKUP(L877,mês!A:B,2,0)</f>
        <v>Março</v>
      </c>
      <c r="N877" t="str">
        <f t="shared" si="55"/>
        <v xml:space="preserve">RD </v>
      </c>
    </row>
    <row r="878" spans="1:14" ht="24.95" customHeight="1" x14ac:dyDescent="0.2">
      <c r="A878" s="2" t="s">
        <v>1200</v>
      </c>
      <c r="B878" s="3">
        <v>43902</v>
      </c>
      <c r="C878" s="2">
        <v>13640</v>
      </c>
      <c r="D878" s="2" t="s">
        <v>333</v>
      </c>
      <c r="E878" s="2" t="s">
        <v>1210</v>
      </c>
      <c r="F878" s="2" t="s">
        <v>1214</v>
      </c>
      <c r="G878" s="2" t="s">
        <v>68</v>
      </c>
      <c r="H878" s="13">
        <v>4954</v>
      </c>
      <c r="I878" s="4"/>
      <c r="J878" s="5">
        <f t="shared" si="52"/>
        <v>4954</v>
      </c>
      <c r="K878" s="5">
        <f t="shared" si="53"/>
        <v>0</v>
      </c>
      <c r="L878">
        <f t="shared" si="54"/>
        <v>3</v>
      </c>
      <c r="M878" t="str">
        <f>VLOOKUP(L878,mês!A:B,2,0)</f>
        <v>Março</v>
      </c>
      <c r="N878" t="str">
        <f t="shared" si="55"/>
        <v xml:space="preserve">RD </v>
      </c>
    </row>
    <row r="879" spans="1:14" ht="24.95" customHeight="1" x14ac:dyDescent="0.2">
      <c r="A879" s="2" t="s">
        <v>1215</v>
      </c>
      <c r="B879" s="3">
        <v>43878</v>
      </c>
      <c r="C879" s="2">
        <v>13482</v>
      </c>
      <c r="D879" s="2" t="s">
        <v>333</v>
      </c>
      <c r="E879" s="2" t="s">
        <v>481</v>
      </c>
      <c r="F879" s="2" t="s">
        <v>1216</v>
      </c>
      <c r="G879" s="2" t="s">
        <v>68</v>
      </c>
      <c r="H879" s="2">
        <v>111.18</v>
      </c>
      <c r="I879" s="4"/>
      <c r="J879" s="5">
        <f t="shared" si="52"/>
        <v>111.18</v>
      </c>
      <c r="K879" s="5">
        <f t="shared" si="53"/>
        <v>0</v>
      </c>
      <c r="L879">
        <f t="shared" si="54"/>
        <v>2</v>
      </c>
      <c r="M879" t="str">
        <f>VLOOKUP(L879,mês!A:B,2,0)</f>
        <v>Fevereiro</v>
      </c>
      <c r="N879" t="str">
        <f t="shared" si="55"/>
        <v xml:space="preserve">RD </v>
      </c>
    </row>
    <row r="880" spans="1:14" ht="24.95" customHeight="1" x14ac:dyDescent="0.2">
      <c r="A880" s="2" t="s">
        <v>1217</v>
      </c>
      <c r="B880" s="3">
        <v>43882</v>
      </c>
      <c r="C880" s="2">
        <v>13525</v>
      </c>
      <c r="D880" s="2" t="s">
        <v>154</v>
      </c>
      <c r="E880" s="2" t="s">
        <v>1218</v>
      </c>
      <c r="F880" s="2" t="s">
        <v>1219</v>
      </c>
      <c r="G880" s="2" t="s">
        <v>68</v>
      </c>
      <c r="H880" s="2">
        <v>329.44</v>
      </c>
      <c r="I880" s="4"/>
      <c r="J880" s="5">
        <f t="shared" si="52"/>
        <v>329.44</v>
      </c>
      <c r="K880" s="5">
        <f t="shared" si="53"/>
        <v>0</v>
      </c>
      <c r="L880">
        <f t="shared" si="54"/>
        <v>2</v>
      </c>
      <c r="M880" t="str">
        <f>VLOOKUP(L880,mês!A:B,2,0)</f>
        <v>Fevereiro</v>
      </c>
      <c r="N880" t="str">
        <f t="shared" si="55"/>
        <v xml:space="preserve">RD </v>
      </c>
    </row>
    <row r="881" spans="1:14" ht="24.95" customHeight="1" x14ac:dyDescent="0.2">
      <c r="A881" s="2" t="s">
        <v>1220</v>
      </c>
      <c r="B881" s="3">
        <v>43854</v>
      </c>
      <c r="C881" s="2">
        <v>13330</v>
      </c>
      <c r="D881" s="2" t="s">
        <v>65</v>
      </c>
      <c r="E881" s="2" t="s">
        <v>1221</v>
      </c>
      <c r="F881" s="2" t="s">
        <v>1222</v>
      </c>
      <c r="G881" s="2" t="s">
        <v>68</v>
      </c>
      <c r="H881" s="2">
        <v>595.51</v>
      </c>
      <c r="I881" s="4"/>
      <c r="J881" s="5">
        <f t="shared" si="52"/>
        <v>595.51</v>
      </c>
      <c r="K881" s="5">
        <f t="shared" si="53"/>
        <v>0</v>
      </c>
      <c r="L881">
        <f t="shared" si="54"/>
        <v>1</v>
      </c>
      <c r="M881" t="str">
        <f>VLOOKUP(L881,mês!A:B,2,0)</f>
        <v>Janeiro</v>
      </c>
      <c r="N881" t="str">
        <f t="shared" si="55"/>
        <v xml:space="preserve">RI </v>
      </c>
    </row>
    <row r="882" spans="1:14" ht="24.95" customHeight="1" x14ac:dyDescent="0.2">
      <c r="A882" s="2" t="s">
        <v>1223</v>
      </c>
      <c r="B882" s="3">
        <v>43908</v>
      </c>
      <c r="C882" s="2">
        <v>13663</v>
      </c>
      <c r="D882" s="2" t="s">
        <v>154</v>
      </c>
      <c r="E882" s="2" t="s">
        <v>1224</v>
      </c>
      <c r="F882" s="2" t="s">
        <v>1225</v>
      </c>
      <c r="G882" s="2" t="s">
        <v>68</v>
      </c>
      <c r="H882" s="2">
        <v>385</v>
      </c>
      <c r="I882" s="4"/>
      <c r="J882" s="5">
        <f t="shared" si="52"/>
        <v>385</v>
      </c>
      <c r="K882" s="5">
        <f t="shared" si="53"/>
        <v>0</v>
      </c>
      <c r="L882">
        <f t="shared" si="54"/>
        <v>3</v>
      </c>
      <c r="M882" t="str">
        <f>VLOOKUP(L882,mês!A:B,2,0)</f>
        <v>Março</v>
      </c>
      <c r="N882" t="str">
        <f t="shared" si="55"/>
        <v xml:space="preserve">RI </v>
      </c>
    </row>
    <row r="883" spans="1:14" ht="24.95" customHeight="1" x14ac:dyDescent="0.2">
      <c r="A883" s="2" t="s">
        <v>1226</v>
      </c>
      <c r="B883" s="3">
        <v>43854</v>
      </c>
      <c r="C883" s="2">
        <v>13328</v>
      </c>
      <c r="D883" s="2" t="s">
        <v>89</v>
      </c>
      <c r="E883" s="2" t="s">
        <v>143</v>
      </c>
      <c r="F883" s="2" t="s">
        <v>1227</v>
      </c>
      <c r="G883" s="2" t="s">
        <v>68</v>
      </c>
      <c r="H883" s="13">
        <v>21200</v>
      </c>
      <c r="I883" s="4"/>
      <c r="J883" s="5">
        <f t="shared" si="52"/>
        <v>21200</v>
      </c>
      <c r="K883" s="5">
        <f t="shared" si="53"/>
        <v>0</v>
      </c>
      <c r="L883">
        <f t="shared" si="54"/>
        <v>1</v>
      </c>
      <c r="M883" t="str">
        <f>VLOOKUP(L883,mês!A:B,2,0)</f>
        <v>Janeiro</v>
      </c>
      <c r="N883" t="str">
        <f t="shared" si="55"/>
        <v xml:space="preserve">RI </v>
      </c>
    </row>
    <row r="884" spans="1:14" ht="24.95" customHeight="1" x14ac:dyDescent="0.2">
      <c r="A884" s="2" t="s">
        <v>1228</v>
      </c>
      <c r="B884" s="3">
        <v>43854</v>
      </c>
      <c r="C884" s="2">
        <v>13329</v>
      </c>
      <c r="D884" s="2" t="s">
        <v>154</v>
      </c>
      <c r="E884" s="2" t="s">
        <v>143</v>
      </c>
      <c r="F884" s="2" t="s">
        <v>1229</v>
      </c>
      <c r="G884" s="2" t="s">
        <v>68</v>
      </c>
      <c r="H884" s="13">
        <v>1572.46</v>
      </c>
      <c r="I884" s="4"/>
      <c r="J884" s="5">
        <f t="shared" si="52"/>
        <v>1572.46</v>
      </c>
      <c r="K884" s="5">
        <f t="shared" si="53"/>
        <v>0</v>
      </c>
      <c r="L884">
        <f t="shared" si="54"/>
        <v>1</v>
      </c>
      <c r="M884" t="str">
        <f>VLOOKUP(L884,mês!A:B,2,0)</f>
        <v>Janeiro</v>
      </c>
      <c r="N884" t="str">
        <f t="shared" si="55"/>
        <v xml:space="preserve">RI </v>
      </c>
    </row>
    <row r="885" spans="1:14" ht="24.95" customHeight="1" x14ac:dyDescent="0.2">
      <c r="A885" s="2" t="s">
        <v>1230</v>
      </c>
      <c r="B885" s="3">
        <v>43909</v>
      </c>
      <c r="C885" s="2">
        <v>13673</v>
      </c>
      <c r="D885" s="2" t="s">
        <v>145</v>
      </c>
      <c r="E885" s="2" t="s">
        <v>1231</v>
      </c>
      <c r="F885" s="2" t="s">
        <v>1232</v>
      </c>
      <c r="G885" s="2" t="s">
        <v>68</v>
      </c>
      <c r="H885" s="13">
        <v>158080</v>
      </c>
      <c r="I885" s="4"/>
      <c r="J885" s="5">
        <f t="shared" si="52"/>
        <v>158080</v>
      </c>
      <c r="K885" s="5">
        <f t="shared" si="53"/>
        <v>0</v>
      </c>
      <c r="L885">
        <f t="shared" si="54"/>
        <v>3</v>
      </c>
      <c r="M885" t="str">
        <f>VLOOKUP(L885,mês!A:B,2,0)</f>
        <v>Março</v>
      </c>
      <c r="N885" t="str">
        <f t="shared" si="55"/>
        <v xml:space="preserve">RORÇ </v>
      </c>
    </row>
    <row r="886" spans="1:14" ht="24.95" customHeight="1" x14ac:dyDescent="0.2">
      <c r="A886" s="2" t="s">
        <v>1230</v>
      </c>
      <c r="B886" s="3">
        <v>44083</v>
      </c>
      <c r="C886" s="2">
        <v>13966</v>
      </c>
      <c r="D886" s="2" t="s">
        <v>311</v>
      </c>
      <c r="E886" s="2" t="s">
        <v>1233</v>
      </c>
      <c r="F886" s="2" t="s">
        <v>1234</v>
      </c>
      <c r="G886" s="2" t="s">
        <v>68</v>
      </c>
      <c r="H886" s="2">
        <v>765</v>
      </c>
      <c r="I886" s="4"/>
      <c r="J886" s="5">
        <f t="shared" si="52"/>
        <v>765</v>
      </c>
      <c r="K886" s="5">
        <f t="shared" si="53"/>
        <v>0</v>
      </c>
      <c r="L886">
        <f t="shared" si="54"/>
        <v>9</v>
      </c>
      <c r="M886" t="str">
        <f>VLOOKUP(L886,mês!A:B,2,0)</f>
        <v>Setembro</v>
      </c>
      <c r="N886" t="str">
        <f t="shared" si="55"/>
        <v xml:space="preserve">RORÇ </v>
      </c>
    </row>
    <row r="887" spans="1:14" ht="24.95" customHeight="1" x14ac:dyDescent="0.2">
      <c r="A887" s="2" t="s">
        <v>1235</v>
      </c>
      <c r="B887" s="3">
        <v>43864</v>
      </c>
      <c r="C887" s="2">
        <v>13386</v>
      </c>
      <c r="D887" s="2" t="s">
        <v>145</v>
      </c>
      <c r="E887" s="2" t="s">
        <v>1212</v>
      </c>
      <c r="F887" s="2" t="s">
        <v>1236</v>
      </c>
      <c r="G887" s="2" t="s">
        <v>68</v>
      </c>
      <c r="H887" s="2">
        <v>147</v>
      </c>
      <c r="I887" s="4"/>
      <c r="J887" s="5">
        <f t="shared" si="52"/>
        <v>147</v>
      </c>
      <c r="K887" s="5">
        <f t="shared" si="53"/>
        <v>0</v>
      </c>
      <c r="L887">
        <f t="shared" si="54"/>
        <v>2</v>
      </c>
      <c r="M887" t="str">
        <f>VLOOKUP(L887,mês!A:B,2,0)</f>
        <v>Fevereiro</v>
      </c>
      <c r="N887" t="str">
        <f t="shared" si="55"/>
        <v xml:space="preserve">RINF </v>
      </c>
    </row>
    <row r="888" spans="1:14" ht="24.95" customHeight="1" x14ac:dyDescent="0.2">
      <c r="A888" s="2" t="s">
        <v>1235</v>
      </c>
      <c r="B888" s="3">
        <v>43864</v>
      </c>
      <c r="C888" s="2">
        <v>13387</v>
      </c>
      <c r="D888" s="2" t="s">
        <v>145</v>
      </c>
      <c r="E888" s="2" t="s">
        <v>1218</v>
      </c>
      <c r="F888" s="2" t="s">
        <v>1237</v>
      </c>
      <c r="G888" s="2" t="s">
        <v>68</v>
      </c>
      <c r="H888" s="2">
        <v>940</v>
      </c>
      <c r="I888" s="4"/>
      <c r="J888" s="5">
        <f t="shared" si="52"/>
        <v>940</v>
      </c>
      <c r="K888" s="5">
        <f t="shared" si="53"/>
        <v>0</v>
      </c>
      <c r="L888">
        <f t="shared" si="54"/>
        <v>2</v>
      </c>
      <c r="M888" t="str">
        <f>VLOOKUP(L888,mês!A:B,2,0)</f>
        <v>Fevereiro</v>
      </c>
      <c r="N888" t="str">
        <f t="shared" si="55"/>
        <v xml:space="preserve">RINF </v>
      </c>
    </row>
    <row r="889" spans="1:14" ht="24.95" customHeight="1" x14ac:dyDescent="0.2">
      <c r="A889" s="2" t="s">
        <v>1235</v>
      </c>
      <c r="B889" s="3">
        <v>43864</v>
      </c>
      <c r="C889" s="2">
        <v>13388</v>
      </c>
      <c r="D889" s="2" t="s">
        <v>145</v>
      </c>
      <c r="E889" s="2" t="s">
        <v>1238</v>
      </c>
      <c r="F889" s="2" t="s">
        <v>1239</v>
      </c>
      <c r="G889" s="2" t="s">
        <v>68</v>
      </c>
      <c r="H889" s="13">
        <v>43640</v>
      </c>
      <c r="I889" s="4"/>
      <c r="J889" s="5">
        <f t="shared" si="52"/>
        <v>43640</v>
      </c>
      <c r="K889" s="5">
        <f t="shared" si="53"/>
        <v>0</v>
      </c>
      <c r="L889">
        <f t="shared" si="54"/>
        <v>2</v>
      </c>
      <c r="M889" t="str">
        <f>VLOOKUP(L889,mês!A:B,2,0)</f>
        <v>Fevereiro</v>
      </c>
      <c r="N889" t="str">
        <f t="shared" si="55"/>
        <v xml:space="preserve">RINF </v>
      </c>
    </row>
    <row r="890" spans="1:14" ht="24.95" customHeight="1" x14ac:dyDescent="0.2">
      <c r="A890" s="2" t="s">
        <v>1235</v>
      </c>
      <c r="B890" s="3">
        <v>43864</v>
      </c>
      <c r="C890" s="2">
        <v>13397</v>
      </c>
      <c r="D890" s="2" t="s">
        <v>145</v>
      </c>
      <c r="E890" s="2" t="s">
        <v>1212</v>
      </c>
      <c r="F890" s="2" t="s">
        <v>1240</v>
      </c>
      <c r="G890" s="2" t="s">
        <v>68</v>
      </c>
      <c r="H890" s="13">
        <v>15840</v>
      </c>
      <c r="I890" s="4"/>
      <c r="J890" s="5">
        <f t="shared" si="52"/>
        <v>15840</v>
      </c>
      <c r="K890" s="5">
        <f t="shared" si="53"/>
        <v>0</v>
      </c>
      <c r="L890">
        <f t="shared" si="54"/>
        <v>2</v>
      </c>
      <c r="M890" t="str">
        <f>VLOOKUP(L890,mês!A:B,2,0)</f>
        <v>Fevereiro</v>
      </c>
      <c r="N890" t="str">
        <f t="shared" si="55"/>
        <v xml:space="preserve">RINF </v>
      </c>
    </row>
    <row r="891" spans="1:14" ht="24.95" customHeight="1" x14ac:dyDescent="0.2">
      <c r="A891" s="2" t="s">
        <v>1235</v>
      </c>
      <c r="B891" s="3">
        <v>43867</v>
      </c>
      <c r="C891" s="2">
        <v>13426</v>
      </c>
      <c r="D891" s="2" t="s">
        <v>145</v>
      </c>
      <c r="E891" s="2" t="s">
        <v>1231</v>
      </c>
      <c r="F891" s="2" t="s">
        <v>1241</v>
      </c>
      <c r="G891" s="2" t="s">
        <v>68</v>
      </c>
      <c r="H891" s="13">
        <v>64000</v>
      </c>
      <c r="I891" s="4"/>
      <c r="J891" s="5">
        <f t="shared" si="52"/>
        <v>64000</v>
      </c>
      <c r="K891" s="5">
        <f t="shared" si="53"/>
        <v>0</v>
      </c>
      <c r="L891">
        <f t="shared" si="54"/>
        <v>2</v>
      </c>
      <c r="M891" t="str">
        <f>VLOOKUP(L891,mês!A:B,2,0)</f>
        <v>Fevereiro</v>
      </c>
      <c r="N891" t="str">
        <f t="shared" si="55"/>
        <v xml:space="preserve">RINF </v>
      </c>
    </row>
    <row r="892" spans="1:14" ht="24.95" customHeight="1" x14ac:dyDescent="0.2">
      <c r="A892" s="2" t="s">
        <v>1235</v>
      </c>
      <c r="B892" s="3">
        <v>43879</v>
      </c>
      <c r="C892" s="2">
        <v>13509</v>
      </c>
      <c r="D892" s="2" t="s">
        <v>145</v>
      </c>
      <c r="E892" s="2" t="s">
        <v>1242</v>
      </c>
      <c r="F892" s="2" t="s">
        <v>1243</v>
      </c>
      <c r="G892" s="2" t="s">
        <v>68</v>
      </c>
      <c r="H892" s="13">
        <v>6100</v>
      </c>
      <c r="I892" s="4"/>
      <c r="J892" s="5">
        <f t="shared" si="52"/>
        <v>6100</v>
      </c>
      <c r="K892" s="5">
        <f t="shared" si="53"/>
        <v>0</v>
      </c>
      <c r="L892">
        <f t="shared" si="54"/>
        <v>2</v>
      </c>
      <c r="M892" t="str">
        <f>VLOOKUP(L892,mês!A:B,2,0)</f>
        <v>Fevereiro</v>
      </c>
      <c r="N892" t="str">
        <f t="shared" si="55"/>
        <v xml:space="preserve">RINF </v>
      </c>
    </row>
    <row r="893" spans="1:14" ht="24.95" customHeight="1" x14ac:dyDescent="0.2">
      <c r="A893" s="2" t="s">
        <v>1235</v>
      </c>
      <c r="B893" s="3">
        <v>44112</v>
      </c>
      <c r="C893" s="2">
        <v>14034</v>
      </c>
      <c r="D893" s="2" t="s">
        <v>145</v>
      </c>
      <c r="E893" s="2" t="s">
        <v>1244</v>
      </c>
      <c r="F893" s="2" t="s">
        <v>1245</v>
      </c>
      <c r="G893" s="2" t="s">
        <v>68</v>
      </c>
      <c r="H893" s="13">
        <v>10809.9</v>
      </c>
      <c r="I893" s="4"/>
      <c r="J893" s="5">
        <f t="shared" si="52"/>
        <v>10809.9</v>
      </c>
      <c r="K893" s="5">
        <f t="shared" si="53"/>
        <v>0</v>
      </c>
      <c r="L893">
        <f t="shared" si="54"/>
        <v>10</v>
      </c>
      <c r="M893" t="str">
        <f>VLOOKUP(L893,mês!A:B,2,0)</f>
        <v>Outubro</v>
      </c>
      <c r="N893" t="str">
        <f t="shared" si="55"/>
        <v xml:space="preserve">RINF </v>
      </c>
    </row>
    <row r="894" spans="1:14" ht="24.95" customHeight="1" x14ac:dyDescent="0.2">
      <c r="A894" s="2" t="s">
        <v>1235</v>
      </c>
      <c r="B894" s="3">
        <v>44113</v>
      </c>
      <c r="C894" s="2">
        <v>14039</v>
      </c>
      <c r="D894" s="2" t="s">
        <v>65</v>
      </c>
      <c r="E894" s="2" t="s">
        <v>1246</v>
      </c>
      <c r="F894" s="2" t="s">
        <v>1247</v>
      </c>
      <c r="G894" s="2" t="s">
        <v>68</v>
      </c>
      <c r="H894" s="13">
        <v>67473.83</v>
      </c>
      <c r="I894" s="4"/>
      <c r="J894" s="5">
        <f t="shared" si="52"/>
        <v>67473.83</v>
      </c>
      <c r="K894" s="5">
        <f t="shared" si="53"/>
        <v>0</v>
      </c>
      <c r="L894">
        <f t="shared" si="54"/>
        <v>10</v>
      </c>
      <c r="M894" t="str">
        <f>VLOOKUP(L894,mês!A:B,2,0)</f>
        <v>Outubro</v>
      </c>
      <c r="N894" t="str">
        <f t="shared" si="55"/>
        <v xml:space="preserve">RINF </v>
      </c>
    </row>
    <row r="895" spans="1:14" ht="24.95" customHeight="1" x14ac:dyDescent="0.2">
      <c r="A895" s="2" t="s">
        <v>1235</v>
      </c>
      <c r="B895" s="3">
        <v>44117</v>
      </c>
      <c r="C895" s="2">
        <v>14050</v>
      </c>
      <c r="D895" s="2" t="s">
        <v>145</v>
      </c>
      <c r="E895" s="2" t="s">
        <v>1244</v>
      </c>
      <c r="F895" s="2" t="s">
        <v>1248</v>
      </c>
      <c r="G895" s="2" t="s">
        <v>68</v>
      </c>
      <c r="H895" s="13">
        <v>170050</v>
      </c>
      <c r="I895" s="4"/>
      <c r="J895" s="5">
        <f t="shared" si="52"/>
        <v>170050</v>
      </c>
      <c r="K895" s="5">
        <f t="shared" si="53"/>
        <v>0</v>
      </c>
      <c r="L895">
        <f t="shared" si="54"/>
        <v>10</v>
      </c>
      <c r="M895" t="str">
        <f>VLOOKUP(L895,mês!A:B,2,0)</f>
        <v>Outubro</v>
      </c>
      <c r="N895" t="str">
        <f t="shared" si="55"/>
        <v xml:space="preserve">RINF </v>
      </c>
    </row>
    <row r="896" spans="1:14" ht="24.95" customHeight="1" x14ac:dyDescent="0.2">
      <c r="A896" s="2" t="s">
        <v>1235</v>
      </c>
      <c r="B896" s="3">
        <v>44118</v>
      </c>
      <c r="C896" s="2">
        <v>14060</v>
      </c>
      <c r="D896" s="2" t="s">
        <v>145</v>
      </c>
      <c r="E896" s="2" t="s">
        <v>1249</v>
      </c>
      <c r="F896" s="2" t="s">
        <v>1250</v>
      </c>
      <c r="G896" s="2" t="s">
        <v>68</v>
      </c>
      <c r="H896" s="13">
        <v>3888.8</v>
      </c>
      <c r="I896" s="4"/>
      <c r="J896" s="5">
        <f t="shared" si="52"/>
        <v>3888.8</v>
      </c>
      <c r="K896" s="5">
        <f t="shared" si="53"/>
        <v>0</v>
      </c>
      <c r="L896">
        <f t="shared" si="54"/>
        <v>10</v>
      </c>
      <c r="M896" t="str">
        <f>VLOOKUP(L896,mês!A:B,2,0)</f>
        <v>Outubro</v>
      </c>
      <c r="N896" t="str">
        <f t="shared" si="55"/>
        <v xml:space="preserve">RINF </v>
      </c>
    </row>
    <row r="897" spans="1:14" ht="24.95" customHeight="1" x14ac:dyDescent="0.2">
      <c r="A897" s="2" t="s">
        <v>1235</v>
      </c>
      <c r="B897" s="3">
        <v>44120</v>
      </c>
      <c r="C897" s="2">
        <v>14078</v>
      </c>
      <c r="D897" s="2" t="s">
        <v>145</v>
      </c>
      <c r="E897" s="2" t="s">
        <v>163</v>
      </c>
      <c r="F897" s="2" t="s">
        <v>1251</v>
      </c>
      <c r="G897" s="2" t="s">
        <v>68</v>
      </c>
      <c r="H897" s="13">
        <v>10120</v>
      </c>
      <c r="I897" s="4"/>
      <c r="J897" s="5">
        <f t="shared" si="52"/>
        <v>10120</v>
      </c>
      <c r="K897" s="5">
        <f t="shared" si="53"/>
        <v>0</v>
      </c>
      <c r="L897">
        <f t="shared" si="54"/>
        <v>10</v>
      </c>
      <c r="M897" t="str">
        <f>VLOOKUP(L897,mês!A:B,2,0)</f>
        <v>Outubro</v>
      </c>
      <c r="N897" t="str">
        <f t="shared" si="55"/>
        <v xml:space="preserve">RINF </v>
      </c>
    </row>
    <row r="898" spans="1:14" ht="24.95" customHeight="1" x14ac:dyDescent="0.2">
      <c r="A898" s="2" t="s">
        <v>1252</v>
      </c>
      <c r="B898" s="3">
        <v>43866</v>
      </c>
      <c r="C898" s="2">
        <v>13417</v>
      </c>
      <c r="D898" s="2" t="s">
        <v>207</v>
      </c>
      <c r="E898" s="2" t="s">
        <v>307</v>
      </c>
      <c r="F898" s="2" t="s">
        <v>1253</v>
      </c>
      <c r="G898" s="2" t="s">
        <v>68</v>
      </c>
      <c r="H898" s="13">
        <v>8975.25</v>
      </c>
      <c r="I898" s="4"/>
      <c r="J898" s="5">
        <f t="shared" si="52"/>
        <v>8975.25</v>
      </c>
      <c r="K898" s="5">
        <f t="shared" si="53"/>
        <v>0</v>
      </c>
      <c r="L898">
        <f t="shared" si="54"/>
        <v>2</v>
      </c>
      <c r="M898" t="str">
        <f>VLOOKUP(L898,mês!A:B,2,0)</f>
        <v>Fevereiro</v>
      </c>
      <c r="N898" t="str">
        <f t="shared" si="55"/>
        <v xml:space="preserve">RD </v>
      </c>
    </row>
    <row r="899" spans="1:14" ht="24.95" customHeight="1" x14ac:dyDescent="0.2">
      <c r="A899" s="2" t="s">
        <v>1252</v>
      </c>
      <c r="B899" s="3">
        <v>43895</v>
      </c>
      <c r="C899" s="2">
        <v>13572</v>
      </c>
      <c r="D899" s="2" t="s">
        <v>207</v>
      </c>
      <c r="E899" s="2" t="s">
        <v>143</v>
      </c>
      <c r="F899" s="2" t="s">
        <v>1254</v>
      </c>
      <c r="G899" s="2" t="s">
        <v>68</v>
      </c>
      <c r="H899" s="2">
        <v>880</v>
      </c>
      <c r="I899" s="4"/>
      <c r="J899" s="5">
        <f t="shared" ref="J899:J961" si="56">IF(G899="Não",0,H899)</f>
        <v>880</v>
      </c>
      <c r="K899" s="5">
        <f t="shared" ref="K899:K961" si="57">IF(G899="Não",H899,0)</f>
        <v>0</v>
      </c>
      <c r="L899">
        <f t="shared" ref="L899:L961" si="58">MONTH(B899)</f>
        <v>3</v>
      </c>
      <c r="M899" t="str">
        <f>VLOOKUP(L899,mês!A:B,2,0)</f>
        <v>Março</v>
      </c>
      <c r="N899" t="str">
        <f t="shared" ref="N899:N961" si="59">LEFT(A899,SEARCH("-",A899)-1)</f>
        <v xml:space="preserve">RD </v>
      </c>
    </row>
    <row r="900" spans="1:14" ht="24.95" customHeight="1" x14ac:dyDescent="0.2">
      <c r="A900" s="2" t="s">
        <v>1255</v>
      </c>
      <c r="B900" s="3">
        <v>43854</v>
      </c>
      <c r="C900" s="2">
        <v>13334</v>
      </c>
      <c r="D900" s="2" t="s">
        <v>432</v>
      </c>
      <c r="E900" s="2" t="s">
        <v>1221</v>
      </c>
      <c r="F900" s="2" t="s">
        <v>1256</v>
      </c>
      <c r="G900" s="2" t="s">
        <v>68</v>
      </c>
      <c r="H900" s="2">
        <v>10.31</v>
      </c>
      <c r="I900" s="4"/>
      <c r="J900" s="5">
        <f t="shared" si="56"/>
        <v>10.31</v>
      </c>
      <c r="K900" s="5">
        <f t="shared" si="57"/>
        <v>0</v>
      </c>
      <c r="L900">
        <f t="shared" si="58"/>
        <v>1</v>
      </c>
      <c r="M900" t="str">
        <f>VLOOKUP(L900,mês!A:B,2,0)</f>
        <v>Janeiro</v>
      </c>
      <c r="N900" t="str">
        <f t="shared" si="59"/>
        <v xml:space="preserve">RI </v>
      </c>
    </row>
    <row r="901" spans="1:14" ht="24.95" customHeight="1" x14ac:dyDescent="0.2">
      <c r="A901" s="2" t="s">
        <v>1257</v>
      </c>
      <c r="B901" s="3">
        <v>43854</v>
      </c>
      <c r="C901" s="2">
        <v>13333</v>
      </c>
      <c r="D901" s="2" t="s">
        <v>207</v>
      </c>
      <c r="E901" s="2" t="s">
        <v>1221</v>
      </c>
      <c r="F901" s="2" t="s">
        <v>1256</v>
      </c>
      <c r="G901" s="2" t="s">
        <v>68</v>
      </c>
      <c r="H901" s="2">
        <v>423.94</v>
      </c>
      <c r="I901" s="4"/>
      <c r="J901" s="5">
        <f t="shared" si="56"/>
        <v>423.94</v>
      </c>
      <c r="K901" s="5">
        <f t="shared" si="57"/>
        <v>0</v>
      </c>
      <c r="L901">
        <f t="shared" si="58"/>
        <v>1</v>
      </c>
      <c r="M901" t="str">
        <f>VLOOKUP(L901,mês!A:B,2,0)</f>
        <v>Janeiro</v>
      </c>
      <c r="N901" t="str">
        <f t="shared" si="59"/>
        <v xml:space="preserve">RI </v>
      </c>
    </row>
    <row r="902" spans="1:14" ht="24.95" customHeight="1" x14ac:dyDescent="0.2">
      <c r="A902" s="2" t="s">
        <v>1258</v>
      </c>
      <c r="B902" s="4"/>
      <c r="C902" s="2">
        <v>13383</v>
      </c>
      <c r="D902" s="2" t="s">
        <v>207</v>
      </c>
      <c r="E902" s="2" t="s">
        <v>1259</v>
      </c>
      <c r="F902" s="2" t="s">
        <v>1260</v>
      </c>
      <c r="G902" s="2" t="s">
        <v>68</v>
      </c>
      <c r="H902" s="2">
        <v>265.52999999999997</v>
      </c>
      <c r="I902" s="4"/>
      <c r="J902" s="5">
        <f t="shared" si="56"/>
        <v>265.52999999999997</v>
      </c>
      <c r="K902" s="5">
        <f t="shared" si="57"/>
        <v>0</v>
      </c>
      <c r="L902">
        <f t="shared" si="58"/>
        <v>1</v>
      </c>
      <c r="M902" t="str">
        <f>VLOOKUP(L902,mês!A:B,2,0)</f>
        <v>Janeiro</v>
      </c>
      <c r="N902" t="str">
        <f t="shared" si="59"/>
        <v xml:space="preserve">RI </v>
      </c>
    </row>
    <row r="903" spans="1:14" ht="24.95" customHeight="1" x14ac:dyDescent="0.2">
      <c r="A903" s="2" t="s">
        <v>1258</v>
      </c>
      <c r="B903" s="3">
        <v>43838</v>
      </c>
      <c r="C903" s="2">
        <v>13249</v>
      </c>
      <c r="D903" s="2" t="s">
        <v>207</v>
      </c>
      <c r="E903" s="2" t="s">
        <v>551</v>
      </c>
      <c r="F903" s="2" t="s">
        <v>1261</v>
      </c>
      <c r="G903" s="2" t="s">
        <v>68</v>
      </c>
      <c r="H903" s="2">
        <v>200</v>
      </c>
      <c r="I903" s="4"/>
      <c r="J903" s="5">
        <f t="shared" si="56"/>
        <v>200</v>
      </c>
      <c r="K903" s="5">
        <f t="shared" si="57"/>
        <v>0</v>
      </c>
      <c r="L903">
        <f t="shared" si="58"/>
        <v>1</v>
      </c>
      <c r="M903" t="str">
        <f>VLOOKUP(L903,mês!A:B,2,0)</f>
        <v>Janeiro</v>
      </c>
      <c r="N903" t="str">
        <f t="shared" si="59"/>
        <v xml:space="preserve">RI </v>
      </c>
    </row>
    <row r="904" spans="1:14" ht="24.95" customHeight="1" x14ac:dyDescent="0.2">
      <c r="A904" s="2" t="s">
        <v>1258</v>
      </c>
      <c r="B904" s="3">
        <v>43875</v>
      </c>
      <c r="C904" s="2">
        <v>13391</v>
      </c>
      <c r="D904" s="2" t="s">
        <v>207</v>
      </c>
      <c r="E904" s="2" t="s">
        <v>1262</v>
      </c>
      <c r="F904" s="2" t="s">
        <v>1263</v>
      </c>
      <c r="G904" s="2" t="s">
        <v>68</v>
      </c>
      <c r="H904" s="2">
        <v>334.18</v>
      </c>
      <c r="I904" s="4"/>
      <c r="J904" s="5">
        <f t="shared" si="56"/>
        <v>334.18</v>
      </c>
      <c r="K904" s="5">
        <f t="shared" si="57"/>
        <v>0</v>
      </c>
      <c r="L904">
        <f t="shared" si="58"/>
        <v>2</v>
      </c>
      <c r="M904" t="str">
        <f>VLOOKUP(L904,mês!A:B,2,0)</f>
        <v>Fevereiro</v>
      </c>
      <c r="N904" t="str">
        <f t="shared" si="59"/>
        <v xml:space="preserve">RI </v>
      </c>
    </row>
    <row r="905" spans="1:14" ht="24.95" customHeight="1" x14ac:dyDescent="0.2">
      <c r="A905" s="2" t="s">
        <v>1258</v>
      </c>
      <c r="B905" s="3">
        <v>43876</v>
      </c>
      <c r="C905" s="2">
        <v>13496</v>
      </c>
      <c r="D905" s="2" t="s">
        <v>207</v>
      </c>
      <c r="E905" s="2" t="s">
        <v>1264</v>
      </c>
      <c r="F905" s="2" t="s">
        <v>1265</v>
      </c>
      <c r="G905" s="2" t="s">
        <v>68</v>
      </c>
      <c r="H905" s="2">
        <v>750</v>
      </c>
      <c r="I905" s="4"/>
      <c r="J905" s="5">
        <f t="shared" si="56"/>
        <v>750</v>
      </c>
      <c r="K905" s="5">
        <f t="shared" si="57"/>
        <v>0</v>
      </c>
      <c r="L905">
        <f t="shared" si="58"/>
        <v>2</v>
      </c>
      <c r="M905" t="str">
        <f>VLOOKUP(L905,mês!A:B,2,0)</f>
        <v>Fevereiro</v>
      </c>
      <c r="N905" t="str">
        <f t="shared" si="59"/>
        <v xml:space="preserve">RI </v>
      </c>
    </row>
    <row r="906" spans="1:14" ht="24.95" customHeight="1" x14ac:dyDescent="0.2">
      <c r="A906" s="2" t="s">
        <v>1258</v>
      </c>
      <c r="B906" s="3">
        <v>43882</v>
      </c>
      <c r="C906" s="2">
        <v>13535</v>
      </c>
      <c r="D906" s="2" t="s">
        <v>207</v>
      </c>
      <c r="E906" s="2" t="s">
        <v>1266</v>
      </c>
      <c r="F906" s="2" t="s">
        <v>1267</v>
      </c>
      <c r="G906" s="2" t="s">
        <v>68</v>
      </c>
      <c r="H906" s="2">
        <v>800</v>
      </c>
      <c r="I906" s="4"/>
      <c r="J906" s="5">
        <f t="shared" si="56"/>
        <v>800</v>
      </c>
      <c r="K906" s="5">
        <f t="shared" si="57"/>
        <v>0</v>
      </c>
      <c r="L906">
        <f t="shared" si="58"/>
        <v>2</v>
      </c>
      <c r="M906" t="str">
        <f>VLOOKUP(L906,mês!A:B,2,0)</f>
        <v>Fevereiro</v>
      </c>
      <c r="N906" t="str">
        <f t="shared" si="59"/>
        <v xml:space="preserve">RI </v>
      </c>
    </row>
    <row r="907" spans="1:14" ht="24.95" customHeight="1" x14ac:dyDescent="0.2">
      <c r="A907" s="2" t="s">
        <v>1258</v>
      </c>
      <c r="B907" s="3">
        <v>44006</v>
      </c>
      <c r="C907" s="2">
        <v>13814</v>
      </c>
      <c r="D907" s="2" t="s">
        <v>207</v>
      </c>
      <c r="E907" s="2" t="s">
        <v>86</v>
      </c>
      <c r="F907" s="2" t="s">
        <v>1268</v>
      </c>
      <c r="G907" s="2" t="s">
        <v>68</v>
      </c>
      <c r="H907" s="13">
        <v>1120</v>
      </c>
      <c r="I907" s="4"/>
      <c r="J907" s="5">
        <f t="shared" si="56"/>
        <v>1120</v>
      </c>
      <c r="K907" s="5">
        <f t="shared" si="57"/>
        <v>0</v>
      </c>
      <c r="L907">
        <f t="shared" si="58"/>
        <v>6</v>
      </c>
      <c r="M907" t="str">
        <f>VLOOKUP(L907,mês!A:B,2,0)</f>
        <v>Junho</v>
      </c>
      <c r="N907" t="str">
        <f t="shared" si="59"/>
        <v xml:space="preserve">RI </v>
      </c>
    </row>
    <row r="908" spans="1:14" ht="24.95" customHeight="1" x14ac:dyDescent="0.2">
      <c r="A908" s="2" t="s">
        <v>1258</v>
      </c>
      <c r="B908" s="3">
        <v>44029</v>
      </c>
      <c r="C908" s="2">
        <v>13848</v>
      </c>
      <c r="D908" s="2" t="s">
        <v>207</v>
      </c>
      <c r="E908" s="2" t="s">
        <v>143</v>
      </c>
      <c r="F908" s="2" t="s">
        <v>1269</v>
      </c>
      <c r="G908" s="2" t="s">
        <v>68</v>
      </c>
      <c r="H908" s="13">
        <v>8775.9599999999991</v>
      </c>
      <c r="I908" s="4"/>
      <c r="J908" s="5">
        <f t="shared" si="56"/>
        <v>8775.9599999999991</v>
      </c>
      <c r="K908" s="5">
        <f t="shared" si="57"/>
        <v>0</v>
      </c>
      <c r="L908">
        <f t="shared" si="58"/>
        <v>7</v>
      </c>
      <c r="M908" t="str">
        <f>VLOOKUP(L908,mês!A:B,2,0)</f>
        <v>Julho</v>
      </c>
      <c r="N908" t="str">
        <f t="shared" si="59"/>
        <v xml:space="preserve">RI </v>
      </c>
    </row>
    <row r="909" spans="1:14" ht="24.95" customHeight="1" x14ac:dyDescent="0.2">
      <c r="A909" s="2" t="s">
        <v>1258</v>
      </c>
      <c r="B909" s="3">
        <v>44029</v>
      </c>
      <c r="C909" s="2">
        <v>13847</v>
      </c>
      <c r="D909" s="2" t="s">
        <v>207</v>
      </c>
      <c r="E909" s="2" t="s">
        <v>673</v>
      </c>
      <c r="F909" s="2" t="s">
        <v>1270</v>
      </c>
      <c r="G909" s="2" t="s">
        <v>68</v>
      </c>
      <c r="H909" s="13">
        <v>78983.600000000006</v>
      </c>
      <c r="I909" s="4"/>
      <c r="J909" s="5">
        <f t="shared" si="56"/>
        <v>78983.600000000006</v>
      </c>
      <c r="K909" s="5">
        <f t="shared" si="57"/>
        <v>0</v>
      </c>
      <c r="L909">
        <f t="shared" si="58"/>
        <v>7</v>
      </c>
      <c r="M909" t="str">
        <f>VLOOKUP(L909,mês!A:B,2,0)</f>
        <v>Julho</v>
      </c>
      <c r="N909" t="str">
        <f t="shared" si="59"/>
        <v xml:space="preserve">RI </v>
      </c>
    </row>
    <row r="910" spans="1:14" ht="24.95" customHeight="1" x14ac:dyDescent="0.2">
      <c r="A910" s="2" t="s">
        <v>1258</v>
      </c>
      <c r="B910" s="3">
        <v>44091</v>
      </c>
      <c r="C910" s="2">
        <v>13982</v>
      </c>
      <c r="D910" s="2" t="s">
        <v>207</v>
      </c>
      <c r="E910" s="2" t="s">
        <v>1271</v>
      </c>
      <c r="F910" s="2" t="s">
        <v>1272</v>
      </c>
      <c r="G910" s="2" t="s">
        <v>68</v>
      </c>
      <c r="H910" s="13">
        <v>1260</v>
      </c>
      <c r="I910" s="4"/>
      <c r="J910" s="5">
        <f t="shared" si="56"/>
        <v>1260</v>
      </c>
      <c r="K910" s="5">
        <f t="shared" si="57"/>
        <v>0</v>
      </c>
      <c r="L910">
        <f t="shared" si="58"/>
        <v>9</v>
      </c>
      <c r="M910" t="str">
        <f>VLOOKUP(L910,mês!A:B,2,0)</f>
        <v>Setembro</v>
      </c>
      <c r="N910" t="str">
        <f t="shared" si="59"/>
        <v xml:space="preserve">RI </v>
      </c>
    </row>
    <row r="911" spans="1:14" ht="24.95" customHeight="1" x14ac:dyDescent="0.2">
      <c r="A911" s="2" t="s">
        <v>1258</v>
      </c>
      <c r="B911" s="3">
        <v>44117</v>
      </c>
      <c r="C911" s="2">
        <v>14044</v>
      </c>
      <c r="D911" s="2" t="s">
        <v>207</v>
      </c>
      <c r="E911" s="2" t="s">
        <v>1273</v>
      </c>
      <c r="F911" s="2" t="s">
        <v>1274</v>
      </c>
      <c r="G911" s="2" t="s">
        <v>68</v>
      </c>
      <c r="H911" s="13">
        <v>2449.87</v>
      </c>
      <c r="I911" s="4"/>
      <c r="J911" s="5">
        <f t="shared" si="56"/>
        <v>2449.87</v>
      </c>
      <c r="K911" s="5">
        <f t="shared" si="57"/>
        <v>0</v>
      </c>
      <c r="L911">
        <f t="shared" si="58"/>
        <v>10</v>
      </c>
      <c r="M911" t="str">
        <f>VLOOKUP(L911,mês!A:B,2,0)</f>
        <v>Outubro</v>
      </c>
      <c r="N911" t="str">
        <f t="shared" si="59"/>
        <v xml:space="preserve">RI </v>
      </c>
    </row>
    <row r="912" spans="1:14" ht="24.95" customHeight="1" x14ac:dyDescent="0.2">
      <c r="A912" s="2" t="s">
        <v>1275</v>
      </c>
      <c r="B912" s="3">
        <v>43851</v>
      </c>
      <c r="C912" s="2">
        <v>13305</v>
      </c>
      <c r="D912" s="2" t="s">
        <v>154</v>
      </c>
      <c r="E912" s="2" t="s">
        <v>155</v>
      </c>
      <c r="F912" s="2" t="s">
        <v>1276</v>
      </c>
      <c r="G912" s="2" t="s">
        <v>68</v>
      </c>
      <c r="H912" s="13">
        <v>4028.83</v>
      </c>
      <c r="I912" s="4"/>
      <c r="J912" s="5">
        <f t="shared" si="56"/>
        <v>4028.83</v>
      </c>
      <c r="K912" s="5">
        <f t="shared" si="57"/>
        <v>0</v>
      </c>
      <c r="L912">
        <f t="shared" si="58"/>
        <v>1</v>
      </c>
      <c r="M912" t="str">
        <f>VLOOKUP(L912,mês!A:B,2,0)</f>
        <v>Janeiro</v>
      </c>
      <c r="N912" t="str">
        <f t="shared" si="59"/>
        <v xml:space="preserve">RI </v>
      </c>
    </row>
    <row r="913" spans="1:14" ht="24.95" customHeight="1" x14ac:dyDescent="0.2">
      <c r="A913" s="2" t="s">
        <v>1277</v>
      </c>
      <c r="B913" s="3">
        <v>43852</v>
      </c>
      <c r="C913" s="2">
        <v>13314</v>
      </c>
      <c r="D913" s="2" t="s">
        <v>270</v>
      </c>
      <c r="E913" s="2" t="s">
        <v>1278</v>
      </c>
      <c r="F913" s="2" t="s">
        <v>1279</v>
      </c>
      <c r="G913" s="2" t="s">
        <v>68</v>
      </c>
      <c r="H913" s="13">
        <v>9149.34</v>
      </c>
      <c r="I913" s="4"/>
      <c r="J913" s="5">
        <f t="shared" si="56"/>
        <v>9149.34</v>
      </c>
      <c r="K913" s="5">
        <f t="shared" si="57"/>
        <v>0</v>
      </c>
      <c r="L913">
        <f t="shared" si="58"/>
        <v>1</v>
      </c>
      <c r="M913" t="str">
        <f>VLOOKUP(L913,mês!A:B,2,0)</f>
        <v>Janeiro</v>
      </c>
      <c r="N913" t="str">
        <f t="shared" si="59"/>
        <v xml:space="preserve">RI </v>
      </c>
    </row>
    <row r="914" spans="1:14" ht="24.95" customHeight="1" x14ac:dyDescent="0.2">
      <c r="A914" s="2" t="s">
        <v>1280</v>
      </c>
      <c r="B914" s="3">
        <v>43991</v>
      </c>
      <c r="C914" s="2">
        <v>13795</v>
      </c>
      <c r="D914" s="2" t="s">
        <v>432</v>
      </c>
      <c r="E914" s="2" t="s">
        <v>79</v>
      </c>
      <c r="F914" s="2" t="s">
        <v>1281</v>
      </c>
      <c r="G914" s="2" t="s">
        <v>68</v>
      </c>
      <c r="H914" s="13">
        <v>8850.66</v>
      </c>
      <c r="I914" s="4"/>
      <c r="J914" s="5">
        <f t="shared" si="56"/>
        <v>8850.66</v>
      </c>
      <c r="K914" s="5">
        <f t="shared" si="57"/>
        <v>0</v>
      </c>
      <c r="L914">
        <f t="shared" si="58"/>
        <v>6</v>
      </c>
      <c r="M914" t="str">
        <f>VLOOKUP(L914,mês!A:B,2,0)</f>
        <v>Junho</v>
      </c>
      <c r="N914" t="str">
        <f t="shared" si="59"/>
        <v xml:space="preserve">RI </v>
      </c>
    </row>
    <row r="915" spans="1:14" ht="24.95" customHeight="1" x14ac:dyDescent="0.2">
      <c r="A915" s="2" t="s">
        <v>1282</v>
      </c>
      <c r="B915" s="3">
        <v>44085</v>
      </c>
      <c r="C915" s="2">
        <v>13969</v>
      </c>
      <c r="D915" s="2" t="s">
        <v>432</v>
      </c>
      <c r="E915" s="2" t="s">
        <v>1283</v>
      </c>
      <c r="F915" s="2" t="s">
        <v>1284</v>
      </c>
      <c r="G915" s="2" t="s">
        <v>68</v>
      </c>
      <c r="H915" s="13">
        <v>2485</v>
      </c>
      <c r="I915" s="4"/>
      <c r="J915" s="5">
        <f t="shared" si="56"/>
        <v>2485</v>
      </c>
      <c r="K915" s="5">
        <f t="shared" si="57"/>
        <v>0</v>
      </c>
      <c r="L915">
        <f t="shared" si="58"/>
        <v>9</v>
      </c>
      <c r="M915" t="str">
        <f>VLOOKUP(L915,mês!A:B,2,0)</f>
        <v>Setembro</v>
      </c>
      <c r="N915" t="str">
        <f t="shared" si="59"/>
        <v xml:space="preserve">RD </v>
      </c>
    </row>
    <row r="916" spans="1:14" ht="24.95" customHeight="1" x14ac:dyDescent="0.2">
      <c r="A916" s="2" t="s">
        <v>1282</v>
      </c>
      <c r="B916" s="3">
        <v>44088</v>
      </c>
      <c r="C916" s="2">
        <v>13975</v>
      </c>
      <c r="D916" s="2" t="s">
        <v>432</v>
      </c>
      <c r="E916" s="2" t="s">
        <v>722</v>
      </c>
      <c r="F916" s="2" t="s">
        <v>1285</v>
      </c>
      <c r="G916" s="2" t="s">
        <v>68</v>
      </c>
      <c r="H916" s="13">
        <v>7375</v>
      </c>
      <c r="I916" s="4"/>
      <c r="J916" s="5">
        <f t="shared" si="56"/>
        <v>7375</v>
      </c>
      <c r="K916" s="5">
        <f t="shared" si="57"/>
        <v>0</v>
      </c>
      <c r="L916">
        <f t="shared" si="58"/>
        <v>9</v>
      </c>
      <c r="M916" t="str">
        <f>VLOOKUP(L916,mês!A:B,2,0)</f>
        <v>Setembro</v>
      </c>
      <c r="N916" t="str">
        <f t="shared" si="59"/>
        <v xml:space="preserve">RD </v>
      </c>
    </row>
    <row r="917" spans="1:14" ht="24.95" customHeight="1" x14ac:dyDescent="0.2">
      <c r="A917" s="2" t="s">
        <v>1286</v>
      </c>
      <c r="B917" s="3">
        <v>43866</v>
      </c>
      <c r="C917" s="2">
        <v>13401</v>
      </c>
      <c r="D917" s="2" t="s">
        <v>154</v>
      </c>
      <c r="E917" s="2" t="s">
        <v>1287</v>
      </c>
      <c r="F917" s="2" t="s">
        <v>1288</v>
      </c>
      <c r="G917" s="2" t="s">
        <v>68</v>
      </c>
      <c r="H917" s="13">
        <v>5658.56</v>
      </c>
      <c r="I917" s="4"/>
      <c r="J917" s="5">
        <f t="shared" si="56"/>
        <v>5658.56</v>
      </c>
      <c r="K917" s="5">
        <f t="shared" si="57"/>
        <v>0</v>
      </c>
      <c r="L917">
        <f t="shared" si="58"/>
        <v>2</v>
      </c>
      <c r="M917" t="str">
        <f>VLOOKUP(L917,mês!A:B,2,0)</f>
        <v>Fevereiro</v>
      </c>
      <c r="N917" t="str">
        <f t="shared" si="59"/>
        <v xml:space="preserve">RD </v>
      </c>
    </row>
    <row r="918" spans="1:14" ht="24.95" customHeight="1" x14ac:dyDescent="0.2">
      <c r="A918" s="2" t="s">
        <v>1286</v>
      </c>
      <c r="B918" s="3">
        <v>44096</v>
      </c>
      <c r="C918" s="2">
        <v>13987</v>
      </c>
      <c r="D918" s="2" t="s">
        <v>85</v>
      </c>
      <c r="E918" s="2" t="s">
        <v>1287</v>
      </c>
      <c r="F918" s="2" t="s">
        <v>1289</v>
      </c>
      <c r="G918" s="2" t="s">
        <v>68</v>
      </c>
      <c r="H918" s="13">
        <v>6098.82</v>
      </c>
      <c r="I918" s="4"/>
      <c r="J918" s="5">
        <f t="shared" si="56"/>
        <v>6098.82</v>
      </c>
      <c r="K918" s="5">
        <f t="shared" si="57"/>
        <v>0</v>
      </c>
      <c r="L918">
        <f t="shared" si="58"/>
        <v>9</v>
      </c>
      <c r="M918" t="str">
        <f>VLOOKUP(L918,mês!A:B,2,0)</f>
        <v>Setembro</v>
      </c>
      <c r="N918" t="str">
        <f t="shared" si="59"/>
        <v xml:space="preserve">RD </v>
      </c>
    </row>
    <row r="919" spans="1:14" ht="24.95" customHeight="1" x14ac:dyDescent="0.2">
      <c r="A919" s="2" t="s">
        <v>1286</v>
      </c>
      <c r="B919" s="3">
        <v>44131</v>
      </c>
      <c r="C919" s="2">
        <v>14087</v>
      </c>
      <c r="D919" s="2" t="s">
        <v>85</v>
      </c>
      <c r="E919" s="2" t="s">
        <v>1287</v>
      </c>
      <c r="F919" s="2" t="s">
        <v>161</v>
      </c>
      <c r="G919" s="2" t="s">
        <v>68</v>
      </c>
      <c r="H919" s="13">
        <v>3242.62</v>
      </c>
      <c r="I919" s="4"/>
      <c r="J919" s="5">
        <f t="shared" si="56"/>
        <v>3242.62</v>
      </c>
      <c r="K919" s="5">
        <f t="shared" si="57"/>
        <v>0</v>
      </c>
      <c r="L919">
        <f t="shared" si="58"/>
        <v>10</v>
      </c>
      <c r="M919" t="str">
        <f>VLOOKUP(L919,mês!A:B,2,0)</f>
        <v>Outubro</v>
      </c>
      <c r="N919" t="str">
        <f t="shared" si="59"/>
        <v xml:space="preserve">RD </v>
      </c>
    </row>
    <row r="920" spans="1:14" ht="24.95" customHeight="1" x14ac:dyDescent="0.2">
      <c r="A920" s="2" t="s">
        <v>1290</v>
      </c>
      <c r="B920" s="3">
        <v>43910</v>
      </c>
      <c r="C920" s="2">
        <v>13684</v>
      </c>
      <c r="D920" s="2" t="s">
        <v>65</v>
      </c>
      <c r="E920" s="2" t="s">
        <v>204</v>
      </c>
      <c r="F920" s="2" t="s">
        <v>1291</v>
      </c>
      <c r="G920" s="2" t="s">
        <v>68</v>
      </c>
      <c r="H920" s="2">
        <v>62.97</v>
      </c>
      <c r="I920" s="4"/>
      <c r="J920" s="5">
        <f t="shared" si="56"/>
        <v>62.97</v>
      </c>
      <c r="K920" s="5">
        <f t="shared" si="57"/>
        <v>0</v>
      </c>
      <c r="L920">
        <f t="shared" si="58"/>
        <v>3</v>
      </c>
      <c r="M920" t="str">
        <f>VLOOKUP(L920,mês!A:B,2,0)</f>
        <v>Março</v>
      </c>
      <c r="N920" t="str">
        <f t="shared" si="59"/>
        <v xml:space="preserve">RI </v>
      </c>
    </row>
    <row r="921" spans="1:14" ht="24.95" customHeight="1" x14ac:dyDescent="0.2">
      <c r="A921" s="2" t="s">
        <v>1292</v>
      </c>
      <c r="B921" s="3">
        <v>43882</v>
      </c>
      <c r="C921" s="2">
        <v>13537</v>
      </c>
      <c r="D921" s="2" t="s">
        <v>65</v>
      </c>
      <c r="E921" s="2" t="s">
        <v>1293</v>
      </c>
      <c r="F921" s="2" t="s">
        <v>1294</v>
      </c>
      <c r="G921" s="2" t="s">
        <v>68</v>
      </c>
      <c r="H921" s="13">
        <v>4209.42</v>
      </c>
      <c r="I921" s="4"/>
      <c r="J921" s="5">
        <f t="shared" si="56"/>
        <v>4209.42</v>
      </c>
      <c r="K921" s="5">
        <f t="shared" si="57"/>
        <v>0</v>
      </c>
      <c r="L921">
        <f t="shared" si="58"/>
        <v>2</v>
      </c>
      <c r="M921" t="str">
        <f>VLOOKUP(L921,mês!A:B,2,0)</f>
        <v>Fevereiro</v>
      </c>
      <c r="N921" t="str">
        <f t="shared" si="59"/>
        <v xml:space="preserve">RD </v>
      </c>
    </row>
    <row r="922" spans="1:14" ht="24.95" customHeight="1" x14ac:dyDescent="0.2">
      <c r="A922" s="2" t="s">
        <v>1292</v>
      </c>
      <c r="B922" s="3">
        <v>43899</v>
      </c>
      <c r="C922" s="2">
        <v>13633</v>
      </c>
      <c r="D922" s="2" t="s">
        <v>65</v>
      </c>
      <c r="E922" s="2" t="s">
        <v>155</v>
      </c>
      <c r="F922" s="2" t="s">
        <v>1295</v>
      </c>
      <c r="G922" s="2" t="s">
        <v>68</v>
      </c>
      <c r="H922" s="13">
        <v>5890.58</v>
      </c>
      <c r="I922" s="4"/>
      <c r="J922" s="5">
        <f t="shared" si="56"/>
        <v>5890.58</v>
      </c>
      <c r="K922" s="5">
        <f t="shared" si="57"/>
        <v>0</v>
      </c>
      <c r="L922">
        <f t="shared" si="58"/>
        <v>3</v>
      </c>
      <c r="M922" t="str">
        <f>VLOOKUP(L922,mês!A:B,2,0)</f>
        <v>Março</v>
      </c>
      <c r="N922" t="str">
        <f t="shared" si="59"/>
        <v xml:space="preserve">RD </v>
      </c>
    </row>
    <row r="923" spans="1:14" ht="24.95" customHeight="1" x14ac:dyDescent="0.2">
      <c r="A923" s="2" t="s">
        <v>64</v>
      </c>
      <c r="B923" s="3">
        <v>43854</v>
      </c>
      <c r="C923" s="2">
        <v>3029</v>
      </c>
      <c r="D923" s="2" t="s">
        <v>65</v>
      </c>
      <c r="E923" s="2" t="s">
        <v>1296</v>
      </c>
      <c r="F923" s="2" t="s">
        <v>1297</v>
      </c>
      <c r="G923" s="2" t="s">
        <v>68</v>
      </c>
      <c r="H923" s="4"/>
      <c r="I923" s="13">
        <v>37521.03</v>
      </c>
      <c r="J923" s="5">
        <f t="shared" si="56"/>
        <v>0</v>
      </c>
      <c r="K923" s="5">
        <f t="shared" si="57"/>
        <v>0</v>
      </c>
      <c r="L923">
        <f t="shared" si="58"/>
        <v>1</v>
      </c>
      <c r="M923" t="str">
        <f>VLOOKUP(L923,mês!A:B,2,0)</f>
        <v>Janeiro</v>
      </c>
      <c r="N923" t="str">
        <f t="shared" si="59"/>
        <v xml:space="preserve">RI </v>
      </c>
    </row>
    <row r="924" spans="1:14" ht="24.95" customHeight="1" x14ac:dyDescent="0.2">
      <c r="A924" s="2" t="s">
        <v>64</v>
      </c>
      <c r="B924" s="3">
        <v>43854</v>
      </c>
      <c r="C924" s="2">
        <v>3032</v>
      </c>
      <c r="D924" s="2" t="s">
        <v>89</v>
      </c>
      <c r="E924" s="2" t="s">
        <v>1298</v>
      </c>
      <c r="F924" s="2" t="s">
        <v>1299</v>
      </c>
      <c r="G924" s="2" t="s">
        <v>68</v>
      </c>
      <c r="H924" s="4"/>
      <c r="I924" s="2">
        <v>657.02</v>
      </c>
      <c r="J924" s="5">
        <f t="shared" si="56"/>
        <v>0</v>
      </c>
      <c r="K924" s="5">
        <f t="shared" si="57"/>
        <v>0</v>
      </c>
      <c r="L924">
        <f t="shared" si="58"/>
        <v>1</v>
      </c>
      <c r="M924" t="str">
        <f>VLOOKUP(L924,mês!A:B,2,0)</f>
        <v>Janeiro</v>
      </c>
      <c r="N924" t="str">
        <f t="shared" si="59"/>
        <v xml:space="preserve">RI </v>
      </c>
    </row>
    <row r="925" spans="1:14" ht="24.95" customHeight="1" x14ac:dyDescent="0.2">
      <c r="A925" s="2" t="s">
        <v>64</v>
      </c>
      <c r="B925" s="3">
        <v>43854</v>
      </c>
      <c r="C925" s="2">
        <v>3033</v>
      </c>
      <c r="D925" s="2" t="s">
        <v>65</v>
      </c>
      <c r="E925" s="2" t="s">
        <v>143</v>
      </c>
      <c r="F925" s="2" t="s">
        <v>1300</v>
      </c>
      <c r="G925" s="2" t="s">
        <v>68</v>
      </c>
      <c r="H925" s="4"/>
      <c r="I925" s="13">
        <v>2430.31</v>
      </c>
      <c r="J925" s="5">
        <f t="shared" si="56"/>
        <v>0</v>
      </c>
      <c r="K925" s="5">
        <f t="shared" si="57"/>
        <v>0</v>
      </c>
      <c r="L925">
        <f t="shared" si="58"/>
        <v>1</v>
      </c>
      <c r="M925" t="str">
        <f>VLOOKUP(L925,mês!A:B,2,0)</f>
        <v>Janeiro</v>
      </c>
      <c r="N925" t="str">
        <f t="shared" si="59"/>
        <v xml:space="preserve">RI </v>
      </c>
    </row>
    <row r="926" spans="1:14" ht="24.95" customHeight="1" x14ac:dyDescent="0.2">
      <c r="A926" s="2" t="s">
        <v>64</v>
      </c>
      <c r="B926" s="3">
        <v>43854</v>
      </c>
      <c r="C926" s="2">
        <v>3034</v>
      </c>
      <c r="D926" s="2" t="s">
        <v>65</v>
      </c>
      <c r="E926" s="2" t="s">
        <v>1298</v>
      </c>
      <c r="F926" s="2" t="s">
        <v>1301</v>
      </c>
      <c r="G926" s="2" t="s">
        <v>68</v>
      </c>
      <c r="H926" s="4"/>
      <c r="I926" s="2">
        <v>103.87</v>
      </c>
      <c r="J926" s="5">
        <f t="shared" si="56"/>
        <v>0</v>
      </c>
      <c r="K926" s="5">
        <f t="shared" si="57"/>
        <v>0</v>
      </c>
      <c r="L926">
        <f t="shared" si="58"/>
        <v>1</v>
      </c>
      <c r="M926" t="str">
        <f>VLOOKUP(L926,mês!A:B,2,0)</f>
        <v>Janeiro</v>
      </c>
      <c r="N926" t="str">
        <f t="shared" si="59"/>
        <v xml:space="preserve">RI </v>
      </c>
    </row>
    <row r="927" spans="1:14" ht="24.95" customHeight="1" x14ac:dyDescent="0.2">
      <c r="A927" s="2" t="s">
        <v>64</v>
      </c>
      <c r="B927" s="3">
        <v>43882</v>
      </c>
      <c r="C927" s="2">
        <v>3107</v>
      </c>
      <c r="D927" s="2" t="s">
        <v>65</v>
      </c>
      <c r="E927" s="2" t="s">
        <v>351</v>
      </c>
      <c r="F927" s="2" t="s">
        <v>1302</v>
      </c>
      <c r="G927" s="2" t="s">
        <v>68</v>
      </c>
      <c r="H927" s="4"/>
      <c r="I927" s="2">
        <v>919.98</v>
      </c>
      <c r="J927" s="5">
        <f t="shared" si="56"/>
        <v>0</v>
      </c>
      <c r="K927" s="5">
        <f t="shared" si="57"/>
        <v>0</v>
      </c>
      <c r="L927">
        <f t="shared" si="58"/>
        <v>2</v>
      </c>
      <c r="M927" t="str">
        <f>VLOOKUP(L927,mês!A:B,2,0)</f>
        <v>Fevereiro</v>
      </c>
      <c r="N927" t="str">
        <f t="shared" si="59"/>
        <v xml:space="preserve">RI </v>
      </c>
    </row>
    <row r="928" spans="1:14" ht="24.95" customHeight="1" x14ac:dyDescent="0.2">
      <c r="A928" s="2" t="s">
        <v>64</v>
      </c>
      <c r="B928" s="3">
        <v>43882</v>
      </c>
      <c r="C928" s="2">
        <v>3108</v>
      </c>
      <c r="D928" s="2" t="s">
        <v>65</v>
      </c>
      <c r="E928" s="2" t="s">
        <v>511</v>
      </c>
      <c r="F928" s="2" t="s">
        <v>1303</v>
      </c>
      <c r="G928" s="2" t="s">
        <v>68</v>
      </c>
      <c r="H928" s="4"/>
      <c r="I928" s="13">
        <v>4918.25</v>
      </c>
      <c r="J928" s="5">
        <f t="shared" si="56"/>
        <v>0</v>
      </c>
      <c r="K928" s="5">
        <f t="shared" si="57"/>
        <v>0</v>
      </c>
      <c r="L928">
        <f t="shared" si="58"/>
        <v>2</v>
      </c>
      <c r="M928" t="str">
        <f>VLOOKUP(L928,mês!A:B,2,0)</f>
        <v>Fevereiro</v>
      </c>
      <c r="N928" t="str">
        <f t="shared" si="59"/>
        <v xml:space="preserve">RI </v>
      </c>
    </row>
    <row r="929" spans="1:14" ht="24.95" customHeight="1" x14ac:dyDescent="0.2">
      <c r="A929" s="2" t="s">
        <v>64</v>
      </c>
      <c r="B929" s="3">
        <v>43899</v>
      </c>
      <c r="C929" s="2">
        <v>3121</v>
      </c>
      <c r="D929" s="2" t="s">
        <v>65</v>
      </c>
      <c r="E929" s="2" t="s">
        <v>1304</v>
      </c>
      <c r="F929" s="2" t="s">
        <v>1305</v>
      </c>
      <c r="G929" s="2" t="s">
        <v>68</v>
      </c>
      <c r="H929" s="4"/>
      <c r="I929" s="2">
        <v>193.9</v>
      </c>
      <c r="J929" s="5">
        <f t="shared" si="56"/>
        <v>0</v>
      </c>
      <c r="K929" s="5">
        <f t="shared" si="57"/>
        <v>0</v>
      </c>
      <c r="L929">
        <f t="shared" si="58"/>
        <v>3</v>
      </c>
      <c r="M929" t="str">
        <f>VLOOKUP(L929,mês!A:B,2,0)</f>
        <v>Março</v>
      </c>
      <c r="N929" t="str">
        <f t="shared" si="59"/>
        <v xml:space="preserve">RI </v>
      </c>
    </row>
    <row r="930" spans="1:14" ht="24.95" customHeight="1" x14ac:dyDescent="0.2">
      <c r="A930" s="2" t="s">
        <v>64</v>
      </c>
      <c r="B930" s="3">
        <v>43910</v>
      </c>
      <c r="C930" s="2">
        <v>3126</v>
      </c>
      <c r="D930" s="2" t="s">
        <v>65</v>
      </c>
      <c r="E930" s="2" t="s">
        <v>511</v>
      </c>
      <c r="F930" s="2" t="s">
        <v>1306</v>
      </c>
      <c r="G930" s="2" t="s">
        <v>68</v>
      </c>
      <c r="H930" s="4"/>
      <c r="I930" s="13">
        <v>2549.4699999999998</v>
      </c>
      <c r="J930" s="5">
        <f t="shared" si="56"/>
        <v>0</v>
      </c>
      <c r="K930" s="5">
        <f t="shared" si="57"/>
        <v>0</v>
      </c>
      <c r="L930">
        <f t="shared" si="58"/>
        <v>3</v>
      </c>
      <c r="M930" t="str">
        <f>VLOOKUP(L930,mês!A:B,2,0)</f>
        <v>Março</v>
      </c>
      <c r="N930" t="str">
        <f t="shared" si="59"/>
        <v xml:space="preserve">RI </v>
      </c>
    </row>
    <row r="931" spans="1:14" ht="24.95" customHeight="1" x14ac:dyDescent="0.2">
      <c r="A931" s="2" t="s">
        <v>64</v>
      </c>
      <c r="B931" s="3">
        <v>43944</v>
      </c>
      <c r="C931" s="2">
        <v>3136</v>
      </c>
      <c r="D931" s="2" t="s">
        <v>65</v>
      </c>
      <c r="E931" s="2" t="s">
        <v>511</v>
      </c>
      <c r="F931" s="2" t="s">
        <v>1307</v>
      </c>
      <c r="G931" s="2" t="s">
        <v>68</v>
      </c>
      <c r="H931" s="4"/>
      <c r="I931" s="13">
        <v>2778.7</v>
      </c>
      <c r="J931" s="5">
        <f t="shared" si="56"/>
        <v>0</v>
      </c>
      <c r="K931" s="5">
        <f t="shared" si="57"/>
        <v>0</v>
      </c>
      <c r="L931">
        <f t="shared" si="58"/>
        <v>4</v>
      </c>
      <c r="M931" t="str">
        <f>VLOOKUP(L931,mês!A:B,2,0)</f>
        <v>Abril</v>
      </c>
      <c r="N931" t="str">
        <f t="shared" si="59"/>
        <v xml:space="preserve">RI </v>
      </c>
    </row>
    <row r="932" spans="1:14" ht="24.95" customHeight="1" x14ac:dyDescent="0.2">
      <c r="A932" s="2" t="s">
        <v>64</v>
      </c>
      <c r="B932" s="3">
        <v>43944</v>
      </c>
      <c r="C932" s="2">
        <v>3137</v>
      </c>
      <c r="D932" s="2" t="s">
        <v>65</v>
      </c>
      <c r="E932" s="2" t="s">
        <v>511</v>
      </c>
      <c r="F932" s="2" t="s">
        <v>1308</v>
      </c>
      <c r="G932" s="2" t="s">
        <v>68</v>
      </c>
      <c r="H932" s="4"/>
      <c r="I932" s="13">
        <v>2000</v>
      </c>
      <c r="J932" s="5">
        <f t="shared" si="56"/>
        <v>0</v>
      </c>
      <c r="K932" s="5">
        <f t="shared" si="57"/>
        <v>0</v>
      </c>
      <c r="L932">
        <f t="shared" si="58"/>
        <v>4</v>
      </c>
      <c r="M932" t="str">
        <f>VLOOKUP(L932,mês!A:B,2,0)</f>
        <v>Abril</v>
      </c>
      <c r="N932" t="str">
        <f t="shared" si="59"/>
        <v xml:space="preserve">RI </v>
      </c>
    </row>
    <row r="933" spans="1:14" ht="24.95" customHeight="1" x14ac:dyDescent="0.2">
      <c r="A933" s="2" t="s">
        <v>64</v>
      </c>
      <c r="B933" s="3">
        <v>44012</v>
      </c>
      <c r="C933" s="2">
        <v>3149</v>
      </c>
      <c r="D933" s="2" t="s">
        <v>65</v>
      </c>
      <c r="E933" s="2" t="s">
        <v>511</v>
      </c>
      <c r="F933" s="2" t="s">
        <v>1309</v>
      </c>
      <c r="G933" s="2" t="s">
        <v>68</v>
      </c>
      <c r="H933" s="4"/>
      <c r="I933" s="13">
        <v>1120</v>
      </c>
      <c r="J933" s="5">
        <f t="shared" si="56"/>
        <v>0</v>
      </c>
      <c r="K933" s="5">
        <f t="shared" si="57"/>
        <v>0</v>
      </c>
      <c r="L933">
        <f t="shared" si="58"/>
        <v>6</v>
      </c>
      <c r="M933" t="str">
        <f>VLOOKUP(L933,mês!A:B,2,0)</f>
        <v>Junho</v>
      </c>
      <c r="N933" t="str">
        <f t="shared" si="59"/>
        <v xml:space="preserve">RI </v>
      </c>
    </row>
    <row r="934" spans="1:14" ht="24.95" customHeight="1" x14ac:dyDescent="0.2">
      <c r="A934" s="2" t="s">
        <v>64</v>
      </c>
      <c r="B934" s="3">
        <v>44061</v>
      </c>
      <c r="C934" s="2">
        <v>3162</v>
      </c>
      <c r="D934" s="2" t="s">
        <v>65</v>
      </c>
      <c r="E934" s="2" t="s">
        <v>1310</v>
      </c>
      <c r="F934" s="2" t="s">
        <v>1311</v>
      </c>
      <c r="G934" s="2" t="s">
        <v>68</v>
      </c>
      <c r="H934" s="4"/>
      <c r="I934" s="2">
        <v>600</v>
      </c>
      <c r="J934" s="5">
        <f t="shared" si="56"/>
        <v>0</v>
      </c>
      <c r="K934" s="5">
        <f t="shared" si="57"/>
        <v>0</v>
      </c>
      <c r="L934">
        <f t="shared" si="58"/>
        <v>8</v>
      </c>
      <c r="M934" t="str">
        <f>VLOOKUP(L934,mês!A:B,2,0)</f>
        <v>Agosto</v>
      </c>
      <c r="N934" t="str">
        <f t="shared" si="59"/>
        <v xml:space="preserve">RI </v>
      </c>
    </row>
    <row r="935" spans="1:14" ht="24.95" customHeight="1" x14ac:dyDescent="0.2">
      <c r="A935" s="2" t="s">
        <v>64</v>
      </c>
      <c r="B935" s="3">
        <v>44110</v>
      </c>
      <c r="C935" s="2">
        <v>3192</v>
      </c>
      <c r="D935" s="2" t="s">
        <v>65</v>
      </c>
      <c r="E935" s="2" t="s">
        <v>511</v>
      </c>
      <c r="F935" s="2" t="s">
        <v>1312</v>
      </c>
      <c r="G935" s="2" t="s">
        <v>68</v>
      </c>
      <c r="H935" s="4"/>
      <c r="I935" s="13">
        <v>1399.9</v>
      </c>
      <c r="J935" s="5">
        <f t="shared" si="56"/>
        <v>0</v>
      </c>
      <c r="K935" s="5">
        <f t="shared" si="57"/>
        <v>0</v>
      </c>
      <c r="L935">
        <f t="shared" si="58"/>
        <v>10</v>
      </c>
      <c r="M935" t="str">
        <f>VLOOKUP(L935,mês!A:B,2,0)</f>
        <v>Outubro</v>
      </c>
      <c r="N935" t="str">
        <f t="shared" si="59"/>
        <v xml:space="preserve">RI </v>
      </c>
    </row>
    <row r="936" spans="1:14" ht="24.95" customHeight="1" x14ac:dyDescent="0.2">
      <c r="A936" s="2" t="s">
        <v>64</v>
      </c>
      <c r="B936" s="3">
        <v>44131</v>
      </c>
      <c r="C936" s="2">
        <v>3205</v>
      </c>
      <c r="D936" s="2" t="s">
        <v>65</v>
      </c>
      <c r="E936" s="2" t="s">
        <v>1313</v>
      </c>
      <c r="F936" s="2" t="s">
        <v>1314</v>
      </c>
      <c r="G936" s="2" t="s">
        <v>68</v>
      </c>
      <c r="H936" s="4"/>
      <c r="I936" s="2">
        <v>981.88</v>
      </c>
      <c r="J936" s="5">
        <f t="shared" si="56"/>
        <v>0</v>
      </c>
      <c r="K936" s="5">
        <f t="shared" si="57"/>
        <v>0</v>
      </c>
      <c r="L936">
        <f t="shared" si="58"/>
        <v>10</v>
      </c>
      <c r="M936" t="str">
        <f>VLOOKUP(L936,mês!A:B,2,0)</f>
        <v>Outubro</v>
      </c>
      <c r="N936" t="str">
        <f t="shared" si="59"/>
        <v xml:space="preserve">RI </v>
      </c>
    </row>
    <row r="937" spans="1:14" ht="24.95" customHeight="1" x14ac:dyDescent="0.2">
      <c r="A937" s="2" t="s">
        <v>64</v>
      </c>
      <c r="B937" s="3">
        <v>44141</v>
      </c>
      <c r="C937" s="2">
        <v>3219</v>
      </c>
      <c r="D937" s="2" t="s">
        <v>65</v>
      </c>
      <c r="E937" s="2" t="s">
        <v>143</v>
      </c>
      <c r="F937" s="2" t="s">
        <v>1315</v>
      </c>
      <c r="G937" s="2" t="s">
        <v>68</v>
      </c>
      <c r="H937" s="4"/>
      <c r="I937" s="13">
        <v>2700</v>
      </c>
      <c r="J937" s="5">
        <f t="shared" si="56"/>
        <v>0</v>
      </c>
      <c r="K937" s="5">
        <f t="shared" si="57"/>
        <v>0</v>
      </c>
      <c r="L937">
        <f t="shared" si="58"/>
        <v>11</v>
      </c>
      <c r="M937" t="str">
        <f>VLOOKUP(L937,mês!A:B,2,0)</f>
        <v>Novembro</v>
      </c>
      <c r="N937" t="str">
        <f t="shared" si="59"/>
        <v xml:space="preserve">RI </v>
      </c>
    </row>
    <row r="938" spans="1:14" ht="24.95" customHeight="1" x14ac:dyDescent="0.2">
      <c r="A938" s="2" t="s">
        <v>64</v>
      </c>
      <c r="B938" s="3">
        <v>44141</v>
      </c>
      <c r="C938" s="2">
        <v>3220</v>
      </c>
      <c r="D938" s="2" t="s">
        <v>65</v>
      </c>
      <c r="E938" s="2" t="s">
        <v>143</v>
      </c>
      <c r="F938" s="2" t="s">
        <v>1316</v>
      </c>
      <c r="G938" s="2" t="s">
        <v>68</v>
      </c>
      <c r="H938" s="4"/>
      <c r="I938" s="13">
        <v>17200</v>
      </c>
      <c r="J938" s="5">
        <f t="shared" si="56"/>
        <v>0</v>
      </c>
      <c r="K938" s="5">
        <f t="shared" si="57"/>
        <v>0</v>
      </c>
      <c r="L938">
        <f t="shared" si="58"/>
        <v>11</v>
      </c>
      <c r="M938" t="str">
        <f>VLOOKUP(L938,mês!A:B,2,0)</f>
        <v>Novembro</v>
      </c>
      <c r="N938" t="str">
        <f t="shared" si="59"/>
        <v xml:space="preserve">RI </v>
      </c>
    </row>
    <row r="939" spans="1:14" ht="24.95" customHeight="1" x14ac:dyDescent="0.2">
      <c r="A939" s="2" t="s">
        <v>64</v>
      </c>
      <c r="B939" s="3">
        <v>44144</v>
      </c>
      <c r="C939" s="2">
        <v>3221</v>
      </c>
      <c r="D939" s="2" t="s">
        <v>65</v>
      </c>
      <c r="E939" s="2" t="s">
        <v>511</v>
      </c>
      <c r="F939" s="2" t="s">
        <v>1317</v>
      </c>
      <c r="G939" s="2" t="s">
        <v>68</v>
      </c>
      <c r="H939" s="4"/>
      <c r="I939" s="13">
        <v>2466.87</v>
      </c>
      <c r="J939" s="5">
        <f t="shared" si="56"/>
        <v>0</v>
      </c>
      <c r="K939" s="5">
        <f t="shared" si="57"/>
        <v>0</v>
      </c>
      <c r="L939">
        <f t="shared" si="58"/>
        <v>11</v>
      </c>
      <c r="M939" t="str">
        <f>VLOOKUP(L939,mês!A:B,2,0)</f>
        <v>Novembro</v>
      </c>
      <c r="N939" t="str">
        <f t="shared" si="59"/>
        <v xml:space="preserve">RI </v>
      </c>
    </row>
    <row r="940" spans="1:14" ht="24.95" customHeight="1" x14ac:dyDescent="0.2">
      <c r="A940" s="2" t="s">
        <v>64</v>
      </c>
      <c r="B940" s="3">
        <v>44159</v>
      </c>
      <c r="C940" s="2">
        <v>3226</v>
      </c>
      <c r="D940" s="2" t="s">
        <v>65</v>
      </c>
      <c r="E940" s="2" t="s">
        <v>143</v>
      </c>
      <c r="F940" s="2" t="s">
        <v>1318</v>
      </c>
      <c r="G940" s="2" t="s">
        <v>68</v>
      </c>
      <c r="H940" s="4"/>
      <c r="I940" s="13">
        <v>46000</v>
      </c>
      <c r="J940" s="5">
        <f t="shared" si="56"/>
        <v>0</v>
      </c>
      <c r="K940" s="5">
        <f t="shared" si="57"/>
        <v>0</v>
      </c>
      <c r="L940">
        <f t="shared" si="58"/>
        <v>11</v>
      </c>
      <c r="M940" t="str">
        <f>VLOOKUP(L940,mês!A:B,2,0)</f>
        <v>Novembro</v>
      </c>
      <c r="N940" t="str">
        <f t="shared" si="59"/>
        <v xml:space="preserve">RI </v>
      </c>
    </row>
    <row r="941" spans="1:14" ht="24.95" customHeight="1" x14ac:dyDescent="0.2">
      <c r="A941" s="2" t="s">
        <v>64</v>
      </c>
      <c r="B941" s="3">
        <v>44187</v>
      </c>
      <c r="C941" s="2">
        <v>3233</v>
      </c>
      <c r="D941" s="2" t="s">
        <v>65</v>
      </c>
      <c r="E941" s="2" t="s">
        <v>1319</v>
      </c>
      <c r="F941" s="2" t="s">
        <v>1320</v>
      </c>
      <c r="G941" s="2" t="s">
        <v>68</v>
      </c>
      <c r="H941" s="4"/>
      <c r="I941" s="2">
        <v>120</v>
      </c>
      <c r="J941" s="5">
        <f t="shared" si="56"/>
        <v>0</v>
      </c>
      <c r="K941" s="5">
        <f t="shared" si="57"/>
        <v>0</v>
      </c>
      <c r="L941">
        <f t="shared" si="58"/>
        <v>12</v>
      </c>
      <c r="M941" t="str">
        <f>VLOOKUP(L941,mês!A:B,2,0)</f>
        <v>Dezembro</v>
      </c>
      <c r="N941" t="str">
        <f t="shared" si="59"/>
        <v xml:space="preserve">RI </v>
      </c>
    </row>
    <row r="942" spans="1:14" ht="24.95" customHeight="1" x14ac:dyDescent="0.2">
      <c r="A942" s="2" t="s">
        <v>84</v>
      </c>
      <c r="B942" s="3">
        <v>43873</v>
      </c>
      <c r="C942" s="2">
        <v>3092</v>
      </c>
      <c r="D942" s="2" t="s">
        <v>85</v>
      </c>
      <c r="E942" s="2" t="s">
        <v>1296</v>
      </c>
      <c r="F942" s="2" t="s">
        <v>1321</v>
      </c>
      <c r="G942" s="2" t="s">
        <v>68</v>
      </c>
      <c r="H942" s="4"/>
      <c r="I942" s="13">
        <v>7089.58</v>
      </c>
      <c r="J942" s="5">
        <f t="shared" si="56"/>
        <v>0</v>
      </c>
      <c r="K942" s="5">
        <f t="shared" si="57"/>
        <v>0</v>
      </c>
      <c r="L942">
        <f t="shared" si="58"/>
        <v>2</v>
      </c>
      <c r="M942" t="str">
        <f>VLOOKUP(L942,mês!A:B,2,0)</f>
        <v>Fevereiro</v>
      </c>
      <c r="N942" t="str">
        <f t="shared" si="59"/>
        <v xml:space="preserve">RD </v>
      </c>
    </row>
    <row r="943" spans="1:14" ht="24.95" customHeight="1" x14ac:dyDescent="0.2">
      <c r="A943" s="2" t="s">
        <v>88</v>
      </c>
      <c r="B943" s="3">
        <v>44043</v>
      </c>
      <c r="C943" s="2">
        <v>3157</v>
      </c>
      <c r="D943" s="2" t="s">
        <v>65</v>
      </c>
      <c r="E943" s="2" t="s">
        <v>574</v>
      </c>
      <c r="F943" s="2" t="s">
        <v>1322</v>
      </c>
      <c r="G943" s="2" t="s">
        <v>68</v>
      </c>
      <c r="H943" s="4"/>
      <c r="I943" s="13">
        <v>49281.56</v>
      </c>
      <c r="J943" s="5">
        <f t="shared" si="56"/>
        <v>0</v>
      </c>
      <c r="K943" s="5">
        <f t="shared" si="57"/>
        <v>0</v>
      </c>
      <c r="L943">
        <f t="shared" si="58"/>
        <v>7</v>
      </c>
      <c r="M943" t="str">
        <f>VLOOKUP(L943,mês!A:B,2,0)</f>
        <v>Julho</v>
      </c>
      <c r="N943" t="str">
        <f t="shared" si="59"/>
        <v xml:space="preserve">RD </v>
      </c>
    </row>
    <row r="944" spans="1:14" ht="24.95" customHeight="1" x14ac:dyDescent="0.2">
      <c r="A944" s="2" t="s">
        <v>88</v>
      </c>
      <c r="B944" s="3">
        <v>44057</v>
      </c>
      <c r="C944" s="2">
        <v>3161</v>
      </c>
      <c r="D944" s="2" t="s">
        <v>65</v>
      </c>
      <c r="E944" s="2" t="s">
        <v>143</v>
      </c>
      <c r="F944" s="2" t="s">
        <v>1323</v>
      </c>
      <c r="G944" s="2" t="s">
        <v>68</v>
      </c>
      <c r="H944" s="4"/>
      <c r="I944" s="13">
        <v>4039.46</v>
      </c>
      <c r="J944" s="5">
        <f t="shared" si="56"/>
        <v>0</v>
      </c>
      <c r="K944" s="5">
        <f t="shared" si="57"/>
        <v>0</v>
      </c>
      <c r="L944">
        <f t="shared" si="58"/>
        <v>8</v>
      </c>
      <c r="M944" t="str">
        <f>VLOOKUP(L944,mês!A:B,2,0)</f>
        <v>Agosto</v>
      </c>
      <c r="N944" t="str">
        <f t="shared" si="59"/>
        <v xml:space="preserve">RD </v>
      </c>
    </row>
    <row r="945" spans="1:14" ht="24.95" customHeight="1" x14ac:dyDescent="0.2">
      <c r="A945" s="2" t="s">
        <v>1324</v>
      </c>
      <c r="B945" s="3">
        <v>43853</v>
      </c>
      <c r="C945" s="2">
        <v>2990</v>
      </c>
      <c r="D945" s="2" t="s">
        <v>154</v>
      </c>
      <c r="E945" s="2" t="s">
        <v>1296</v>
      </c>
      <c r="F945" s="2" t="s">
        <v>1325</v>
      </c>
      <c r="G945" s="2" t="s">
        <v>68</v>
      </c>
      <c r="H945" s="4"/>
      <c r="I945" s="13">
        <v>16677.599999999999</v>
      </c>
      <c r="J945" s="5">
        <f t="shared" si="56"/>
        <v>0</v>
      </c>
      <c r="K945" s="5">
        <f t="shared" si="57"/>
        <v>0</v>
      </c>
      <c r="L945">
        <f t="shared" si="58"/>
        <v>1</v>
      </c>
      <c r="M945" t="str">
        <f>VLOOKUP(L945,mês!A:B,2,0)</f>
        <v>Janeiro</v>
      </c>
      <c r="N945" t="str">
        <f t="shared" si="59"/>
        <v xml:space="preserve">RI </v>
      </c>
    </row>
    <row r="946" spans="1:14" ht="24.95" customHeight="1" x14ac:dyDescent="0.2">
      <c r="A946" s="2" t="s">
        <v>1326</v>
      </c>
      <c r="B946" s="3">
        <v>43843</v>
      </c>
      <c r="C946" s="2">
        <v>2944</v>
      </c>
      <c r="D946" s="2" t="s">
        <v>207</v>
      </c>
      <c r="E946" s="2" t="s">
        <v>1296</v>
      </c>
      <c r="F946" s="2" t="s">
        <v>1327</v>
      </c>
      <c r="G946" s="2" t="s">
        <v>68</v>
      </c>
      <c r="H946" s="4"/>
      <c r="I946" s="13">
        <v>1500</v>
      </c>
      <c r="J946" s="5">
        <f t="shared" si="56"/>
        <v>0</v>
      </c>
      <c r="K946" s="5">
        <f t="shared" si="57"/>
        <v>0</v>
      </c>
      <c r="L946">
        <f t="shared" si="58"/>
        <v>1</v>
      </c>
      <c r="M946" t="str">
        <f>VLOOKUP(L946,mês!A:B,2,0)</f>
        <v>Janeiro</v>
      </c>
      <c r="N946" t="str">
        <f t="shared" si="59"/>
        <v xml:space="preserve">RD </v>
      </c>
    </row>
    <row r="947" spans="1:14" ht="24.95" customHeight="1" x14ac:dyDescent="0.2">
      <c r="A947" s="2" t="s">
        <v>142</v>
      </c>
      <c r="B947" s="3">
        <v>43843</v>
      </c>
      <c r="C947" s="2">
        <v>2958</v>
      </c>
      <c r="D947" s="2" t="s">
        <v>65</v>
      </c>
      <c r="E947" s="2" t="s">
        <v>1296</v>
      </c>
      <c r="F947" s="2" t="s">
        <v>1329</v>
      </c>
      <c r="G947" s="2" t="s">
        <v>68</v>
      </c>
      <c r="H947" s="4"/>
      <c r="I947" s="2">
        <v>6.2</v>
      </c>
      <c r="J947" s="5">
        <f t="shared" si="56"/>
        <v>0</v>
      </c>
      <c r="K947" s="5">
        <f t="shared" si="57"/>
        <v>0</v>
      </c>
      <c r="L947">
        <f t="shared" si="58"/>
        <v>1</v>
      </c>
      <c r="M947" t="str">
        <f>VLOOKUP(L947,mês!A:B,2,0)</f>
        <v>Janeiro</v>
      </c>
      <c r="N947" t="str">
        <f t="shared" si="59"/>
        <v xml:space="preserve">RD </v>
      </c>
    </row>
    <row r="948" spans="1:14" ht="24.95" customHeight="1" x14ac:dyDescent="0.2">
      <c r="A948" s="2" t="s">
        <v>142</v>
      </c>
      <c r="B948" s="3">
        <v>43843</v>
      </c>
      <c r="C948" s="2">
        <v>2959</v>
      </c>
      <c r="D948" s="2" t="s">
        <v>65</v>
      </c>
      <c r="E948" s="2" t="s">
        <v>1296</v>
      </c>
      <c r="F948" s="2" t="s">
        <v>1330</v>
      </c>
      <c r="G948" s="2" t="s">
        <v>68</v>
      </c>
      <c r="H948" s="4"/>
      <c r="I948" s="13">
        <v>3915.22</v>
      </c>
      <c r="J948" s="5">
        <f t="shared" si="56"/>
        <v>0</v>
      </c>
      <c r="K948" s="5">
        <f t="shared" si="57"/>
        <v>0</v>
      </c>
      <c r="L948">
        <f t="shared" si="58"/>
        <v>1</v>
      </c>
      <c r="M948" t="str">
        <f>VLOOKUP(L948,mês!A:B,2,0)</f>
        <v>Janeiro</v>
      </c>
      <c r="N948" t="str">
        <f t="shared" si="59"/>
        <v xml:space="preserve">RD </v>
      </c>
    </row>
    <row r="949" spans="1:14" ht="24.95" customHeight="1" x14ac:dyDescent="0.2">
      <c r="A949" s="2" t="s">
        <v>142</v>
      </c>
      <c r="B949" s="3">
        <v>43859</v>
      </c>
      <c r="C949" s="2">
        <v>3051</v>
      </c>
      <c r="D949" s="2" t="s">
        <v>72</v>
      </c>
      <c r="E949" s="2" t="s">
        <v>569</v>
      </c>
      <c r="F949" s="2" t="s">
        <v>1331</v>
      </c>
      <c r="G949" s="2" t="s">
        <v>68</v>
      </c>
      <c r="H949" s="4"/>
      <c r="I949" s="13">
        <v>5000</v>
      </c>
      <c r="J949" s="5">
        <f t="shared" si="56"/>
        <v>0</v>
      </c>
      <c r="K949" s="5">
        <f t="shared" si="57"/>
        <v>0</v>
      </c>
      <c r="L949">
        <f t="shared" si="58"/>
        <v>1</v>
      </c>
      <c r="M949" t="str">
        <f>VLOOKUP(L949,mês!A:B,2,0)</f>
        <v>Janeiro</v>
      </c>
      <c r="N949" t="str">
        <f t="shared" si="59"/>
        <v xml:space="preserve">RD </v>
      </c>
    </row>
    <row r="950" spans="1:14" ht="24.95" customHeight="1" x14ac:dyDescent="0.2">
      <c r="A950" s="2" t="s">
        <v>142</v>
      </c>
      <c r="B950" s="3">
        <v>43998</v>
      </c>
      <c r="C950" s="2">
        <v>3146</v>
      </c>
      <c r="D950" s="2" t="s">
        <v>65</v>
      </c>
      <c r="E950" s="2" t="s">
        <v>143</v>
      </c>
      <c r="F950" s="2" t="s">
        <v>1332</v>
      </c>
      <c r="G950" s="2" t="s">
        <v>68</v>
      </c>
      <c r="H950" s="4"/>
      <c r="I950" s="13">
        <v>5040</v>
      </c>
      <c r="J950" s="5">
        <f t="shared" si="56"/>
        <v>0</v>
      </c>
      <c r="K950" s="5">
        <f t="shared" si="57"/>
        <v>0</v>
      </c>
      <c r="L950">
        <f t="shared" si="58"/>
        <v>6</v>
      </c>
      <c r="M950" t="str">
        <f>VLOOKUP(L950,mês!A:B,2,0)</f>
        <v>Junho</v>
      </c>
      <c r="N950" t="str">
        <f t="shared" si="59"/>
        <v xml:space="preserve">RD </v>
      </c>
    </row>
    <row r="951" spans="1:14" ht="24.95" customHeight="1" x14ac:dyDescent="0.2">
      <c r="A951" s="2" t="s">
        <v>142</v>
      </c>
      <c r="B951" s="3">
        <v>44035</v>
      </c>
      <c r="C951" s="2">
        <v>3155</v>
      </c>
      <c r="D951" s="2" t="s">
        <v>65</v>
      </c>
      <c r="E951" s="2" t="s">
        <v>143</v>
      </c>
      <c r="F951" s="2" t="s">
        <v>1333</v>
      </c>
      <c r="G951" s="2" t="s">
        <v>68</v>
      </c>
      <c r="H951" s="4"/>
      <c r="I951" s="13">
        <v>3293.8</v>
      </c>
      <c r="J951" s="5">
        <f t="shared" si="56"/>
        <v>0</v>
      </c>
      <c r="K951" s="5">
        <f t="shared" si="57"/>
        <v>0</v>
      </c>
      <c r="L951">
        <f t="shared" si="58"/>
        <v>7</v>
      </c>
      <c r="M951" t="str">
        <f>VLOOKUP(L951,mês!A:B,2,0)</f>
        <v>Julho</v>
      </c>
      <c r="N951" t="str">
        <f t="shared" si="59"/>
        <v xml:space="preserve">RD </v>
      </c>
    </row>
    <row r="952" spans="1:14" ht="24.95" customHeight="1" x14ac:dyDescent="0.2">
      <c r="A952" s="2" t="s">
        <v>142</v>
      </c>
      <c r="B952" s="3">
        <v>44071</v>
      </c>
      <c r="C952" s="2">
        <v>3167</v>
      </c>
      <c r="D952" s="2" t="s">
        <v>72</v>
      </c>
      <c r="E952" s="2" t="s">
        <v>1218</v>
      </c>
      <c r="F952" s="2" t="s">
        <v>1334</v>
      </c>
      <c r="G952" s="2" t="s">
        <v>68</v>
      </c>
      <c r="H952" s="4"/>
      <c r="I952" s="2">
        <v>250</v>
      </c>
      <c r="J952" s="5">
        <f t="shared" si="56"/>
        <v>0</v>
      </c>
      <c r="K952" s="5">
        <f t="shared" si="57"/>
        <v>0</v>
      </c>
      <c r="L952">
        <f t="shared" si="58"/>
        <v>8</v>
      </c>
      <c r="M952" t="str">
        <f>VLOOKUP(L952,mês!A:B,2,0)</f>
        <v>Agosto</v>
      </c>
      <c r="N952" t="str">
        <f t="shared" si="59"/>
        <v xml:space="preserve">RD </v>
      </c>
    </row>
    <row r="953" spans="1:14" ht="24.95" customHeight="1" x14ac:dyDescent="0.2">
      <c r="A953" s="2" t="s">
        <v>142</v>
      </c>
      <c r="B953" s="3">
        <v>44098</v>
      </c>
      <c r="C953" s="2">
        <v>3184</v>
      </c>
      <c r="D953" s="2" t="s">
        <v>65</v>
      </c>
      <c r="E953" s="2" t="s">
        <v>1218</v>
      </c>
      <c r="F953" s="2" t="s">
        <v>1335</v>
      </c>
      <c r="G953" s="2" t="s">
        <v>68</v>
      </c>
      <c r="H953" s="4"/>
      <c r="I953" s="2">
        <v>200</v>
      </c>
      <c r="J953" s="5">
        <f t="shared" si="56"/>
        <v>0</v>
      </c>
      <c r="K953" s="5">
        <f t="shared" si="57"/>
        <v>0</v>
      </c>
      <c r="L953">
        <f t="shared" si="58"/>
        <v>9</v>
      </c>
      <c r="M953" t="str">
        <f>VLOOKUP(L953,mês!A:B,2,0)</f>
        <v>Setembro</v>
      </c>
      <c r="N953" t="str">
        <f t="shared" si="59"/>
        <v xml:space="preserve">RD </v>
      </c>
    </row>
    <row r="954" spans="1:14" ht="24.95" customHeight="1" x14ac:dyDescent="0.2">
      <c r="A954" s="2" t="s">
        <v>153</v>
      </c>
      <c r="B954" s="3">
        <v>43857</v>
      </c>
      <c r="C954" s="2">
        <v>3045</v>
      </c>
      <c r="D954" s="2" t="s">
        <v>154</v>
      </c>
      <c r="E954" s="2" t="s">
        <v>1296</v>
      </c>
      <c r="F954" s="2" t="s">
        <v>1336</v>
      </c>
      <c r="G954" s="2" t="s">
        <v>68</v>
      </c>
      <c r="H954" s="4"/>
      <c r="I954" s="13">
        <v>3371.73</v>
      </c>
      <c r="J954" s="5">
        <f t="shared" si="56"/>
        <v>0</v>
      </c>
      <c r="K954" s="5">
        <f t="shared" si="57"/>
        <v>0</v>
      </c>
      <c r="L954">
        <f t="shared" si="58"/>
        <v>1</v>
      </c>
      <c r="M954" t="str">
        <f>VLOOKUP(L954,mês!A:B,2,0)</f>
        <v>Janeiro</v>
      </c>
      <c r="N954" t="str">
        <f t="shared" si="59"/>
        <v xml:space="preserve">RD </v>
      </c>
    </row>
    <row r="955" spans="1:14" ht="24.95" customHeight="1" x14ac:dyDescent="0.2">
      <c r="A955" s="2" t="s">
        <v>153</v>
      </c>
      <c r="B955" s="3">
        <v>43865</v>
      </c>
      <c r="C955" s="2">
        <v>3072</v>
      </c>
      <c r="D955" s="2" t="s">
        <v>154</v>
      </c>
      <c r="E955" s="2" t="s">
        <v>1296</v>
      </c>
      <c r="F955" s="2" t="s">
        <v>1337</v>
      </c>
      <c r="G955" s="2" t="s">
        <v>68</v>
      </c>
      <c r="H955" s="4"/>
      <c r="I955" s="13">
        <v>15000</v>
      </c>
      <c r="J955" s="5">
        <f t="shared" si="56"/>
        <v>0</v>
      </c>
      <c r="K955" s="5">
        <f t="shared" si="57"/>
        <v>0</v>
      </c>
      <c r="L955">
        <f t="shared" si="58"/>
        <v>2</v>
      </c>
      <c r="M955" t="str">
        <f>VLOOKUP(L955,mês!A:B,2,0)</f>
        <v>Fevereiro</v>
      </c>
      <c r="N955" t="str">
        <f t="shared" si="59"/>
        <v xml:space="preserve">RD </v>
      </c>
    </row>
    <row r="956" spans="1:14" ht="24.95" customHeight="1" x14ac:dyDescent="0.2">
      <c r="A956" s="2" t="s">
        <v>1338</v>
      </c>
      <c r="B956" s="3">
        <v>43843</v>
      </c>
      <c r="C956" s="2">
        <v>2945</v>
      </c>
      <c r="D956" s="2" t="s">
        <v>154</v>
      </c>
      <c r="E956" s="2" t="s">
        <v>1296</v>
      </c>
      <c r="F956" s="2" t="s">
        <v>1339</v>
      </c>
      <c r="G956" s="2" t="s">
        <v>68</v>
      </c>
      <c r="H956" s="4"/>
      <c r="I956" s="2">
        <v>159.18</v>
      </c>
      <c r="J956" s="5">
        <f t="shared" si="56"/>
        <v>0</v>
      </c>
      <c r="K956" s="5">
        <f t="shared" si="57"/>
        <v>0</v>
      </c>
      <c r="L956">
        <f t="shared" si="58"/>
        <v>1</v>
      </c>
      <c r="M956" t="str">
        <f>VLOOKUP(L956,mês!A:B,2,0)</f>
        <v>Janeiro</v>
      </c>
      <c r="N956" t="str">
        <f t="shared" si="59"/>
        <v xml:space="preserve">RD </v>
      </c>
    </row>
    <row r="957" spans="1:14" ht="24.95" customHeight="1" x14ac:dyDescent="0.2">
      <c r="A957" s="2" t="s">
        <v>162</v>
      </c>
      <c r="B957" s="3">
        <v>43857</v>
      </c>
      <c r="C957" s="2">
        <v>3044</v>
      </c>
      <c r="D957" s="2" t="s">
        <v>65</v>
      </c>
      <c r="E957" s="2" t="s">
        <v>69</v>
      </c>
      <c r="F957" s="2" t="s">
        <v>1340</v>
      </c>
      <c r="G957" s="2" t="s">
        <v>68</v>
      </c>
      <c r="H957" s="4"/>
      <c r="I957" s="13">
        <v>2575.59</v>
      </c>
      <c r="J957" s="5">
        <f t="shared" si="56"/>
        <v>0</v>
      </c>
      <c r="K957" s="5">
        <f t="shared" si="57"/>
        <v>0</v>
      </c>
      <c r="L957">
        <f t="shared" si="58"/>
        <v>1</v>
      </c>
      <c r="M957" t="str">
        <f>VLOOKUP(L957,mês!A:B,2,0)</f>
        <v>Janeiro</v>
      </c>
      <c r="N957" t="str">
        <f t="shared" si="59"/>
        <v xml:space="preserve">RD </v>
      </c>
    </row>
    <row r="958" spans="1:14" ht="24.95" customHeight="1" x14ac:dyDescent="0.2">
      <c r="A958" s="2" t="s">
        <v>162</v>
      </c>
      <c r="B958" s="3">
        <v>43956</v>
      </c>
      <c r="C958" s="2">
        <v>3139</v>
      </c>
      <c r="D958" s="2" t="s">
        <v>65</v>
      </c>
      <c r="E958" s="2" t="s">
        <v>69</v>
      </c>
      <c r="F958" s="2" t="s">
        <v>1341</v>
      </c>
      <c r="G958" s="2" t="s">
        <v>68</v>
      </c>
      <c r="H958" s="4"/>
      <c r="I958" s="13">
        <v>124015.26</v>
      </c>
      <c r="J958" s="5">
        <f t="shared" si="56"/>
        <v>0</v>
      </c>
      <c r="K958" s="5">
        <f t="shared" si="57"/>
        <v>0</v>
      </c>
      <c r="L958">
        <f t="shared" si="58"/>
        <v>5</v>
      </c>
      <c r="M958" t="str">
        <f>VLOOKUP(L958,mês!A:B,2,0)</f>
        <v>Maio</v>
      </c>
      <c r="N958" t="str">
        <f t="shared" si="59"/>
        <v xml:space="preserve">RD </v>
      </c>
    </row>
    <row r="959" spans="1:14" ht="24.95" customHeight="1" x14ac:dyDescent="0.2">
      <c r="A959" s="2" t="s">
        <v>1342</v>
      </c>
      <c r="B959" s="3">
        <v>43853</v>
      </c>
      <c r="C959" s="2">
        <v>2991</v>
      </c>
      <c r="D959" s="2" t="s">
        <v>85</v>
      </c>
      <c r="E959" s="2" t="s">
        <v>1296</v>
      </c>
      <c r="F959" s="2" t="s">
        <v>1343</v>
      </c>
      <c r="G959" s="2" t="s">
        <v>68</v>
      </c>
      <c r="H959" s="4"/>
      <c r="I959" s="2">
        <v>857.83</v>
      </c>
      <c r="J959" s="5">
        <f t="shared" si="56"/>
        <v>0</v>
      </c>
      <c r="K959" s="5">
        <f t="shared" si="57"/>
        <v>0</v>
      </c>
      <c r="L959">
        <f t="shared" si="58"/>
        <v>1</v>
      </c>
      <c r="M959" t="str">
        <f>VLOOKUP(L959,mês!A:B,2,0)</f>
        <v>Janeiro</v>
      </c>
      <c r="N959" t="str">
        <f t="shared" si="59"/>
        <v xml:space="preserve">RI </v>
      </c>
    </row>
    <row r="960" spans="1:14" ht="24.95" customHeight="1" x14ac:dyDescent="0.2">
      <c r="A960" s="2" t="s">
        <v>1344</v>
      </c>
      <c r="B960" s="3">
        <v>43843</v>
      </c>
      <c r="C960" s="2">
        <v>2960</v>
      </c>
      <c r="D960" s="2" t="s">
        <v>168</v>
      </c>
      <c r="E960" s="2" t="s">
        <v>1296</v>
      </c>
      <c r="F960" s="2" t="s">
        <v>1345</v>
      </c>
      <c r="G960" s="2" t="s">
        <v>68</v>
      </c>
      <c r="H960" s="4"/>
      <c r="I960" s="13">
        <v>9722.2999999999993</v>
      </c>
      <c r="J960" s="5">
        <f t="shared" si="56"/>
        <v>0</v>
      </c>
      <c r="K960" s="5">
        <f t="shared" si="57"/>
        <v>0</v>
      </c>
      <c r="L960">
        <f t="shared" si="58"/>
        <v>1</v>
      </c>
      <c r="M960" t="str">
        <f>VLOOKUP(L960,mês!A:B,2,0)</f>
        <v>Janeiro</v>
      </c>
      <c r="N960" t="str">
        <f t="shared" si="59"/>
        <v xml:space="preserve">RD </v>
      </c>
    </row>
    <row r="961" spans="1:14" ht="24.95" customHeight="1" x14ac:dyDescent="0.2">
      <c r="A961" s="2" t="s">
        <v>167</v>
      </c>
      <c r="B961" s="3">
        <v>43853</v>
      </c>
      <c r="C961" s="2">
        <v>2996</v>
      </c>
      <c r="D961" s="2" t="s">
        <v>168</v>
      </c>
      <c r="E961" s="2" t="s">
        <v>1296</v>
      </c>
      <c r="F961" s="2" t="s">
        <v>1346</v>
      </c>
      <c r="G961" s="2" t="s">
        <v>68</v>
      </c>
      <c r="H961" s="4"/>
      <c r="I961" s="13">
        <v>102190.07</v>
      </c>
      <c r="J961" s="5">
        <f t="shared" si="56"/>
        <v>0</v>
      </c>
      <c r="K961" s="5">
        <f t="shared" si="57"/>
        <v>0</v>
      </c>
      <c r="L961">
        <f t="shared" si="58"/>
        <v>1</v>
      </c>
      <c r="M961" t="str">
        <f>VLOOKUP(L961,mês!A:B,2,0)</f>
        <v>Janeiro</v>
      </c>
      <c r="N961" t="str">
        <f t="shared" si="59"/>
        <v xml:space="preserve">RI </v>
      </c>
    </row>
    <row r="962" spans="1:14" ht="24.95" customHeight="1" x14ac:dyDescent="0.2">
      <c r="A962" s="2" t="s">
        <v>178</v>
      </c>
      <c r="B962" s="3">
        <v>43853</v>
      </c>
      <c r="C962" s="2">
        <v>2981</v>
      </c>
      <c r="D962" s="2" t="s">
        <v>154</v>
      </c>
      <c r="E962" s="2" t="s">
        <v>1347</v>
      </c>
      <c r="F962" s="2" t="s">
        <v>1348</v>
      </c>
      <c r="G962" s="2" t="s">
        <v>68</v>
      </c>
      <c r="H962" s="4"/>
      <c r="I962" s="13">
        <v>32304.42</v>
      </c>
      <c r="J962" s="5">
        <f t="shared" ref="J962:J1025" si="60">IF(G962="Não",0,H962)</f>
        <v>0</v>
      </c>
      <c r="K962" s="5">
        <f t="shared" ref="K962:K1025" si="61">IF(G962="Não",H962,0)</f>
        <v>0</v>
      </c>
      <c r="L962">
        <f t="shared" ref="L962:L1025" si="62">MONTH(B962)</f>
        <v>1</v>
      </c>
      <c r="M962" t="str">
        <f>VLOOKUP(L962,mês!A:B,2,0)</f>
        <v>Janeiro</v>
      </c>
      <c r="N962" t="str">
        <f t="shared" ref="N962:N1025" si="63">LEFT(A962,SEARCH("-",A962)-1)</f>
        <v xml:space="preserve">RORÇ </v>
      </c>
    </row>
    <row r="963" spans="1:14" ht="24.95" customHeight="1" x14ac:dyDescent="0.2">
      <c r="A963" s="2" t="s">
        <v>192</v>
      </c>
      <c r="B963" s="3">
        <v>43873</v>
      </c>
      <c r="C963" s="2">
        <v>3088</v>
      </c>
      <c r="D963" s="2" t="s">
        <v>85</v>
      </c>
      <c r="E963" s="2" t="s">
        <v>1296</v>
      </c>
      <c r="F963" s="2" t="s">
        <v>1349</v>
      </c>
      <c r="G963" s="2" t="s">
        <v>68</v>
      </c>
      <c r="H963" s="4"/>
      <c r="I963" s="2">
        <v>294.33999999999997</v>
      </c>
      <c r="J963" s="5">
        <f t="shared" si="60"/>
        <v>0</v>
      </c>
      <c r="K963" s="5">
        <f t="shared" si="61"/>
        <v>0</v>
      </c>
      <c r="L963">
        <f t="shared" si="62"/>
        <v>2</v>
      </c>
      <c r="M963" t="str">
        <f>VLOOKUP(L963,mês!A:B,2,0)</f>
        <v>Fevereiro</v>
      </c>
      <c r="N963" t="str">
        <f t="shared" si="63"/>
        <v xml:space="preserve">RD </v>
      </c>
    </row>
    <row r="964" spans="1:14" ht="24.95" customHeight="1" x14ac:dyDescent="0.2">
      <c r="A964" s="2" t="s">
        <v>192</v>
      </c>
      <c r="B964" s="3">
        <v>43879</v>
      </c>
      <c r="C964" s="2">
        <v>3106</v>
      </c>
      <c r="D964" s="2" t="s">
        <v>85</v>
      </c>
      <c r="E964" s="2" t="s">
        <v>1350</v>
      </c>
      <c r="F964" s="2" t="s">
        <v>1351</v>
      </c>
      <c r="G964" s="2" t="s">
        <v>68</v>
      </c>
      <c r="H964" s="4"/>
      <c r="I964" s="2">
        <v>974.73</v>
      </c>
      <c r="J964" s="5">
        <f t="shared" si="60"/>
        <v>0</v>
      </c>
      <c r="K964" s="5">
        <f t="shared" si="61"/>
        <v>0</v>
      </c>
      <c r="L964">
        <f t="shared" si="62"/>
        <v>2</v>
      </c>
      <c r="M964" t="str">
        <f>VLOOKUP(L964,mês!A:B,2,0)</f>
        <v>Fevereiro</v>
      </c>
      <c r="N964" t="str">
        <f t="shared" si="63"/>
        <v xml:space="preserve">RD </v>
      </c>
    </row>
    <row r="965" spans="1:14" ht="24.95" customHeight="1" x14ac:dyDescent="0.2">
      <c r="A965" s="2" t="s">
        <v>192</v>
      </c>
      <c r="B965" s="3">
        <v>43903</v>
      </c>
      <c r="C965" s="2">
        <v>3123</v>
      </c>
      <c r="D965" s="2" t="s">
        <v>85</v>
      </c>
      <c r="E965" s="2" t="s">
        <v>569</v>
      </c>
      <c r="F965" s="2" t="s">
        <v>1352</v>
      </c>
      <c r="G965" s="2" t="s">
        <v>68</v>
      </c>
      <c r="H965" s="4"/>
      <c r="I965" s="13">
        <v>1000</v>
      </c>
      <c r="J965" s="5">
        <f t="shared" si="60"/>
        <v>0</v>
      </c>
      <c r="K965" s="5">
        <f t="shared" si="61"/>
        <v>0</v>
      </c>
      <c r="L965">
        <f t="shared" si="62"/>
        <v>3</v>
      </c>
      <c r="M965" t="str">
        <f>VLOOKUP(L965,mês!A:B,2,0)</f>
        <v>Março</v>
      </c>
      <c r="N965" t="str">
        <f t="shared" si="63"/>
        <v xml:space="preserve">RD </v>
      </c>
    </row>
    <row r="966" spans="1:14" ht="24.95" customHeight="1" x14ac:dyDescent="0.2">
      <c r="A966" s="2" t="s">
        <v>1353</v>
      </c>
      <c r="B966" s="3">
        <v>43873</v>
      </c>
      <c r="C966" s="2">
        <v>3089</v>
      </c>
      <c r="D966" s="2" t="s">
        <v>85</v>
      </c>
      <c r="E966" s="2" t="s">
        <v>1296</v>
      </c>
      <c r="F966" s="2" t="s">
        <v>1354</v>
      </c>
      <c r="G966" s="2" t="s">
        <v>68</v>
      </c>
      <c r="H966" s="4"/>
      <c r="I966" s="2">
        <v>385.5</v>
      </c>
      <c r="J966" s="5">
        <f t="shared" si="60"/>
        <v>0</v>
      </c>
      <c r="K966" s="5">
        <f t="shared" si="61"/>
        <v>0</v>
      </c>
      <c r="L966">
        <f t="shared" si="62"/>
        <v>2</v>
      </c>
      <c r="M966" t="str">
        <f>VLOOKUP(L966,mês!A:B,2,0)</f>
        <v>Fevereiro</v>
      </c>
      <c r="N966" t="str">
        <f t="shared" si="63"/>
        <v xml:space="preserve">RD </v>
      </c>
    </row>
    <row r="967" spans="1:14" ht="24.95" customHeight="1" x14ac:dyDescent="0.2">
      <c r="A967" s="2" t="s">
        <v>197</v>
      </c>
      <c r="B967" s="3">
        <v>43853</v>
      </c>
      <c r="C967" s="2">
        <v>3000</v>
      </c>
      <c r="D967" s="2" t="s">
        <v>85</v>
      </c>
      <c r="E967" s="2" t="s">
        <v>1296</v>
      </c>
      <c r="F967" s="2" t="s">
        <v>1297</v>
      </c>
      <c r="G967" s="2" t="s">
        <v>68</v>
      </c>
      <c r="H967" s="4"/>
      <c r="I967" s="13">
        <v>46806.2</v>
      </c>
      <c r="J967" s="5">
        <f t="shared" si="60"/>
        <v>0</v>
      </c>
      <c r="K967" s="5">
        <f t="shared" si="61"/>
        <v>0</v>
      </c>
      <c r="L967">
        <f t="shared" si="62"/>
        <v>1</v>
      </c>
      <c r="M967" t="str">
        <f>VLOOKUP(L967,mês!A:B,2,0)</f>
        <v>Janeiro</v>
      </c>
      <c r="N967" t="str">
        <f t="shared" si="63"/>
        <v xml:space="preserve">RI </v>
      </c>
    </row>
    <row r="968" spans="1:14" ht="24.95" customHeight="1" x14ac:dyDescent="0.2">
      <c r="A968" s="2" t="s">
        <v>1355</v>
      </c>
      <c r="B968" s="3">
        <v>43853</v>
      </c>
      <c r="C968" s="2">
        <v>3001</v>
      </c>
      <c r="D968" s="2" t="s">
        <v>85</v>
      </c>
      <c r="E968" s="2" t="s">
        <v>1296</v>
      </c>
      <c r="F968" s="2" t="s">
        <v>1356</v>
      </c>
      <c r="G968" s="2" t="s">
        <v>68</v>
      </c>
      <c r="H968" s="4"/>
      <c r="I968" s="2">
        <v>369.68</v>
      </c>
      <c r="J968" s="5">
        <f t="shared" si="60"/>
        <v>0</v>
      </c>
      <c r="K968" s="5">
        <f t="shared" si="61"/>
        <v>0</v>
      </c>
      <c r="L968">
        <f t="shared" si="62"/>
        <v>1</v>
      </c>
      <c r="M968" t="str">
        <f>VLOOKUP(L968,mês!A:B,2,0)</f>
        <v>Janeiro</v>
      </c>
      <c r="N968" t="str">
        <f t="shared" si="63"/>
        <v xml:space="preserve">RI </v>
      </c>
    </row>
    <row r="969" spans="1:14" ht="24.95" customHeight="1" x14ac:dyDescent="0.2">
      <c r="A969" s="2" t="s">
        <v>202</v>
      </c>
      <c r="B969" s="3">
        <v>43873</v>
      </c>
      <c r="C969" s="2">
        <v>3093</v>
      </c>
      <c r="D969" s="2" t="s">
        <v>203</v>
      </c>
      <c r="E969" s="2" t="s">
        <v>1296</v>
      </c>
      <c r="F969" s="2" t="s">
        <v>1357</v>
      </c>
      <c r="G969" s="2" t="s">
        <v>68</v>
      </c>
      <c r="H969" s="4"/>
      <c r="I969" s="2">
        <v>557.13</v>
      </c>
      <c r="J969" s="5">
        <f t="shared" si="60"/>
        <v>0</v>
      </c>
      <c r="K969" s="5">
        <f t="shared" si="61"/>
        <v>0</v>
      </c>
      <c r="L969">
        <f t="shared" si="62"/>
        <v>2</v>
      </c>
      <c r="M969" t="str">
        <f>VLOOKUP(L969,mês!A:B,2,0)</f>
        <v>Fevereiro</v>
      </c>
      <c r="N969" t="str">
        <f t="shared" si="63"/>
        <v xml:space="preserve">RD </v>
      </c>
    </row>
    <row r="970" spans="1:14" ht="24.95" customHeight="1" x14ac:dyDescent="0.2">
      <c r="A970" s="2" t="s">
        <v>206</v>
      </c>
      <c r="B970" s="3">
        <v>43850</v>
      </c>
      <c r="C970" s="2">
        <v>2969</v>
      </c>
      <c r="D970" s="2" t="s">
        <v>207</v>
      </c>
      <c r="E970" s="2" t="s">
        <v>79</v>
      </c>
      <c r="F970" s="2" t="s">
        <v>1358</v>
      </c>
      <c r="G970" s="2" t="s">
        <v>68</v>
      </c>
      <c r="H970" s="4"/>
      <c r="I970" s="13">
        <v>197454.84</v>
      </c>
      <c r="J970" s="5">
        <f t="shared" si="60"/>
        <v>0</v>
      </c>
      <c r="K970" s="5">
        <f t="shared" si="61"/>
        <v>0</v>
      </c>
      <c r="L970">
        <f t="shared" si="62"/>
        <v>1</v>
      </c>
      <c r="M970" t="str">
        <f>VLOOKUP(L970,mês!A:B,2,0)</f>
        <v>Janeiro</v>
      </c>
      <c r="N970" t="str">
        <f t="shared" si="63"/>
        <v xml:space="preserve">RD </v>
      </c>
    </row>
    <row r="971" spans="1:14" ht="24.95" customHeight="1" x14ac:dyDescent="0.2">
      <c r="A971" s="2" t="s">
        <v>206</v>
      </c>
      <c r="B971" s="3">
        <v>43865</v>
      </c>
      <c r="C971" s="2">
        <v>3082</v>
      </c>
      <c r="D971" s="2" t="s">
        <v>207</v>
      </c>
      <c r="E971" s="2" t="s">
        <v>79</v>
      </c>
      <c r="F971" s="2" t="s">
        <v>1359</v>
      </c>
      <c r="G971" s="2" t="s">
        <v>68</v>
      </c>
      <c r="H971" s="4"/>
      <c r="I971" s="13">
        <v>1391</v>
      </c>
      <c r="J971" s="5">
        <f t="shared" si="60"/>
        <v>0</v>
      </c>
      <c r="K971" s="5">
        <f t="shared" si="61"/>
        <v>0</v>
      </c>
      <c r="L971">
        <f t="shared" si="62"/>
        <v>2</v>
      </c>
      <c r="M971" t="str">
        <f>VLOOKUP(L971,mês!A:B,2,0)</f>
        <v>Fevereiro</v>
      </c>
      <c r="N971" t="str">
        <f t="shared" si="63"/>
        <v xml:space="preserve">RD </v>
      </c>
    </row>
    <row r="972" spans="1:14" ht="24.95" customHeight="1" x14ac:dyDescent="0.2">
      <c r="A972" s="2" t="s">
        <v>206</v>
      </c>
      <c r="B972" s="3">
        <v>44138</v>
      </c>
      <c r="C972" s="2">
        <v>3214</v>
      </c>
      <c r="D972" s="2" t="s">
        <v>207</v>
      </c>
      <c r="E972" s="2" t="s">
        <v>208</v>
      </c>
      <c r="F972" s="2" t="s">
        <v>1360</v>
      </c>
      <c r="G972" s="2" t="s">
        <v>68</v>
      </c>
      <c r="H972" s="4"/>
      <c r="I972" s="13">
        <v>16454.64</v>
      </c>
      <c r="J972" s="5">
        <f t="shared" si="60"/>
        <v>0</v>
      </c>
      <c r="K972" s="5">
        <f t="shared" si="61"/>
        <v>0</v>
      </c>
      <c r="L972">
        <f t="shared" si="62"/>
        <v>11</v>
      </c>
      <c r="M972" t="str">
        <f>VLOOKUP(L972,mês!A:B,2,0)</f>
        <v>Novembro</v>
      </c>
      <c r="N972" t="str">
        <f t="shared" si="63"/>
        <v xml:space="preserve">RD </v>
      </c>
    </row>
    <row r="973" spans="1:14" ht="24.95" customHeight="1" x14ac:dyDescent="0.2">
      <c r="A973" s="2" t="s">
        <v>1361</v>
      </c>
      <c r="B973" s="3">
        <v>43865</v>
      </c>
      <c r="C973" s="2">
        <v>3073</v>
      </c>
      <c r="D973" s="2" t="s">
        <v>432</v>
      </c>
      <c r="E973" s="2" t="s">
        <v>1296</v>
      </c>
      <c r="F973" s="2" t="s">
        <v>1362</v>
      </c>
      <c r="G973" s="2" t="s">
        <v>68</v>
      </c>
      <c r="H973" s="4"/>
      <c r="I973" s="13">
        <v>1000</v>
      </c>
      <c r="J973" s="5">
        <f t="shared" si="60"/>
        <v>0</v>
      </c>
      <c r="K973" s="5">
        <f t="shared" si="61"/>
        <v>0</v>
      </c>
      <c r="L973">
        <f t="shared" si="62"/>
        <v>2</v>
      </c>
      <c r="M973" t="str">
        <f>VLOOKUP(L973,mês!A:B,2,0)</f>
        <v>Fevereiro</v>
      </c>
      <c r="N973" t="str">
        <f t="shared" si="63"/>
        <v xml:space="preserve">RD </v>
      </c>
    </row>
    <row r="974" spans="1:14" ht="24.95" customHeight="1" x14ac:dyDescent="0.2">
      <c r="A974" s="2" t="s">
        <v>212</v>
      </c>
      <c r="B974" s="3">
        <v>43873</v>
      </c>
      <c r="C974" s="2">
        <v>3095</v>
      </c>
      <c r="D974" s="2" t="s">
        <v>203</v>
      </c>
      <c r="E974" s="2" t="s">
        <v>1296</v>
      </c>
      <c r="F974" s="2" t="s">
        <v>1363</v>
      </c>
      <c r="G974" s="2" t="s">
        <v>68</v>
      </c>
      <c r="H974" s="4"/>
      <c r="I974" s="13">
        <v>1500</v>
      </c>
      <c r="J974" s="5">
        <f t="shared" si="60"/>
        <v>0</v>
      </c>
      <c r="K974" s="5">
        <f t="shared" si="61"/>
        <v>0</v>
      </c>
      <c r="L974">
        <f t="shared" si="62"/>
        <v>2</v>
      </c>
      <c r="M974" t="str">
        <f>VLOOKUP(L974,mês!A:B,2,0)</f>
        <v>Fevereiro</v>
      </c>
      <c r="N974" t="str">
        <f t="shared" si="63"/>
        <v xml:space="preserve">RD </v>
      </c>
    </row>
    <row r="975" spans="1:14" ht="24.95" customHeight="1" x14ac:dyDescent="0.2">
      <c r="A975" s="2" t="s">
        <v>1364</v>
      </c>
      <c r="B975" s="3">
        <v>44131</v>
      </c>
      <c r="C975" s="2">
        <v>3206</v>
      </c>
      <c r="D975" s="2" t="s">
        <v>203</v>
      </c>
      <c r="E975" s="2" t="s">
        <v>1313</v>
      </c>
      <c r="F975" s="2" t="s">
        <v>1365</v>
      </c>
      <c r="G975" s="2" t="s">
        <v>68</v>
      </c>
      <c r="H975" s="4"/>
      <c r="I975" s="13">
        <v>8836.94</v>
      </c>
      <c r="J975" s="5">
        <f t="shared" si="60"/>
        <v>0</v>
      </c>
      <c r="K975" s="5">
        <f t="shared" si="61"/>
        <v>0</v>
      </c>
      <c r="L975">
        <f t="shared" si="62"/>
        <v>10</v>
      </c>
      <c r="M975" t="str">
        <f>VLOOKUP(L975,mês!A:B,2,0)</f>
        <v>Outubro</v>
      </c>
      <c r="N975" t="str">
        <f t="shared" si="63"/>
        <v xml:space="preserve">RI </v>
      </c>
    </row>
    <row r="976" spans="1:14" ht="24.95" customHeight="1" x14ac:dyDescent="0.2">
      <c r="A976" s="2" t="s">
        <v>215</v>
      </c>
      <c r="B976" s="3">
        <v>43853</v>
      </c>
      <c r="C976" s="2">
        <v>3016</v>
      </c>
      <c r="D976" s="2" t="s">
        <v>154</v>
      </c>
      <c r="E976" s="2" t="s">
        <v>1296</v>
      </c>
      <c r="F976" s="2" t="s">
        <v>1366</v>
      </c>
      <c r="G976" s="2" t="s">
        <v>68</v>
      </c>
      <c r="H976" s="4"/>
      <c r="I976" s="13">
        <v>18128.07</v>
      </c>
      <c r="J976" s="5">
        <f t="shared" si="60"/>
        <v>0</v>
      </c>
      <c r="K976" s="5">
        <f t="shared" si="61"/>
        <v>0</v>
      </c>
      <c r="L976">
        <f t="shared" si="62"/>
        <v>1</v>
      </c>
      <c r="M976" t="str">
        <f>VLOOKUP(L976,mês!A:B,2,0)</f>
        <v>Janeiro</v>
      </c>
      <c r="N976" t="str">
        <f t="shared" si="63"/>
        <v xml:space="preserve">RI </v>
      </c>
    </row>
    <row r="977" spans="1:14" ht="24.95" customHeight="1" x14ac:dyDescent="0.2">
      <c r="A977" s="2" t="s">
        <v>217</v>
      </c>
      <c r="B977" s="3">
        <v>43853</v>
      </c>
      <c r="C977" s="2">
        <v>2977</v>
      </c>
      <c r="D977" s="2" t="s">
        <v>203</v>
      </c>
      <c r="E977" s="2" t="s">
        <v>1347</v>
      </c>
      <c r="F977" s="2" t="s">
        <v>1348</v>
      </c>
      <c r="G977" s="2" t="s">
        <v>68</v>
      </c>
      <c r="H977" s="4"/>
      <c r="I977" s="13">
        <v>25281.72</v>
      </c>
      <c r="J977" s="5">
        <f t="shared" si="60"/>
        <v>0</v>
      </c>
      <c r="K977" s="5">
        <f t="shared" si="61"/>
        <v>0</v>
      </c>
      <c r="L977">
        <f t="shared" si="62"/>
        <v>1</v>
      </c>
      <c r="M977" t="str">
        <f>VLOOKUP(L977,mês!A:B,2,0)</f>
        <v>Janeiro</v>
      </c>
      <c r="N977" t="str">
        <f t="shared" si="63"/>
        <v xml:space="preserve">RORÇ </v>
      </c>
    </row>
    <row r="978" spans="1:14" ht="24.95" customHeight="1" x14ac:dyDescent="0.2">
      <c r="A978" s="2" t="s">
        <v>252</v>
      </c>
      <c r="B978" s="3">
        <v>43850</v>
      </c>
      <c r="C978" s="2">
        <v>2967</v>
      </c>
      <c r="D978" s="2" t="s">
        <v>207</v>
      </c>
      <c r="E978" s="2" t="s">
        <v>143</v>
      </c>
      <c r="F978" s="2" t="s">
        <v>1328</v>
      </c>
      <c r="G978" s="2" t="s">
        <v>68</v>
      </c>
      <c r="H978" s="4"/>
      <c r="I978" s="13">
        <v>1500</v>
      </c>
      <c r="J978" s="5">
        <f t="shared" si="60"/>
        <v>0</v>
      </c>
      <c r="K978" s="5">
        <f t="shared" si="61"/>
        <v>0</v>
      </c>
      <c r="L978">
        <f t="shared" si="62"/>
        <v>1</v>
      </c>
      <c r="M978" t="str">
        <f>VLOOKUP(L978,mês!A:B,2,0)</f>
        <v>Janeiro</v>
      </c>
      <c r="N978" t="str">
        <f t="shared" si="63"/>
        <v xml:space="preserve">RD </v>
      </c>
    </row>
    <row r="979" spans="1:14" ht="24.95" customHeight="1" x14ac:dyDescent="0.2">
      <c r="A979" s="2" t="s">
        <v>252</v>
      </c>
      <c r="B979" s="3">
        <v>43873</v>
      </c>
      <c r="C979" s="2">
        <v>3096</v>
      </c>
      <c r="D979" s="2" t="s">
        <v>207</v>
      </c>
      <c r="E979" s="2" t="s">
        <v>1296</v>
      </c>
      <c r="F979" s="2" t="s">
        <v>1367</v>
      </c>
      <c r="G979" s="2" t="s">
        <v>68</v>
      </c>
      <c r="H979" s="4"/>
      <c r="I979" s="13">
        <v>1897.95</v>
      </c>
      <c r="J979" s="5">
        <f t="shared" si="60"/>
        <v>0</v>
      </c>
      <c r="K979" s="5">
        <f t="shared" si="61"/>
        <v>0</v>
      </c>
      <c r="L979">
        <f t="shared" si="62"/>
        <v>2</v>
      </c>
      <c r="M979" t="str">
        <f>VLOOKUP(L979,mês!A:B,2,0)</f>
        <v>Fevereiro</v>
      </c>
      <c r="N979" t="str">
        <f t="shared" si="63"/>
        <v xml:space="preserve">RD </v>
      </c>
    </row>
    <row r="980" spans="1:14" ht="24.95" customHeight="1" x14ac:dyDescent="0.2">
      <c r="A980" s="2" t="s">
        <v>1368</v>
      </c>
      <c r="B980" s="3">
        <v>43873</v>
      </c>
      <c r="C980" s="2">
        <v>3097</v>
      </c>
      <c r="D980" s="2" t="s">
        <v>270</v>
      </c>
      <c r="E980" s="2" t="s">
        <v>1296</v>
      </c>
      <c r="F980" s="2" t="s">
        <v>1369</v>
      </c>
      <c r="G980" s="2" t="s">
        <v>68</v>
      </c>
      <c r="H980" s="4"/>
      <c r="I980" s="13">
        <v>1128.1500000000001</v>
      </c>
      <c r="J980" s="5">
        <f t="shared" si="60"/>
        <v>0</v>
      </c>
      <c r="K980" s="5">
        <f t="shared" si="61"/>
        <v>0</v>
      </c>
      <c r="L980">
        <f t="shared" si="62"/>
        <v>2</v>
      </c>
      <c r="M980" t="str">
        <f>VLOOKUP(L980,mês!A:B,2,0)</f>
        <v>Fevereiro</v>
      </c>
      <c r="N980" t="str">
        <f t="shared" si="63"/>
        <v xml:space="preserve">RD </v>
      </c>
    </row>
    <row r="981" spans="1:14" ht="24.95" customHeight="1" x14ac:dyDescent="0.2">
      <c r="A981" s="2" t="s">
        <v>255</v>
      </c>
      <c r="B981" s="3">
        <v>43853</v>
      </c>
      <c r="C981" s="2">
        <v>3003</v>
      </c>
      <c r="D981" s="2" t="s">
        <v>207</v>
      </c>
      <c r="E981" s="2" t="s">
        <v>1296</v>
      </c>
      <c r="F981" s="2" t="s">
        <v>1370</v>
      </c>
      <c r="G981" s="2" t="s">
        <v>68</v>
      </c>
      <c r="H981" s="4"/>
      <c r="I981" s="13">
        <v>405235</v>
      </c>
      <c r="J981" s="5">
        <f t="shared" si="60"/>
        <v>0</v>
      </c>
      <c r="K981" s="5">
        <f t="shared" si="61"/>
        <v>0</v>
      </c>
      <c r="L981">
        <f t="shared" si="62"/>
        <v>1</v>
      </c>
      <c r="M981" t="str">
        <f>VLOOKUP(L981,mês!A:B,2,0)</f>
        <v>Janeiro</v>
      </c>
      <c r="N981" t="str">
        <f t="shared" si="63"/>
        <v xml:space="preserve">RI </v>
      </c>
    </row>
    <row r="982" spans="1:14" ht="24.95" customHeight="1" x14ac:dyDescent="0.2">
      <c r="A982" s="2" t="s">
        <v>255</v>
      </c>
      <c r="B982" s="3">
        <v>43854</v>
      </c>
      <c r="C982" s="2">
        <v>3031</v>
      </c>
      <c r="D982" s="2" t="s">
        <v>207</v>
      </c>
      <c r="E982" s="2" t="s">
        <v>1296</v>
      </c>
      <c r="F982" s="2" t="s">
        <v>1371</v>
      </c>
      <c r="G982" s="2" t="s">
        <v>68</v>
      </c>
      <c r="H982" s="4"/>
      <c r="I982" s="13">
        <v>21200</v>
      </c>
      <c r="J982" s="5">
        <f t="shared" si="60"/>
        <v>0</v>
      </c>
      <c r="K982" s="5">
        <f t="shared" si="61"/>
        <v>0</v>
      </c>
      <c r="L982">
        <f t="shared" si="62"/>
        <v>1</v>
      </c>
      <c r="M982" t="str">
        <f>VLOOKUP(L982,mês!A:B,2,0)</f>
        <v>Janeiro</v>
      </c>
      <c r="N982" t="str">
        <f t="shared" si="63"/>
        <v xml:space="preserve">RI </v>
      </c>
    </row>
    <row r="983" spans="1:14" ht="24.95" customHeight="1" x14ac:dyDescent="0.2">
      <c r="A983" s="2" t="s">
        <v>255</v>
      </c>
      <c r="B983" s="3">
        <v>44124</v>
      </c>
      <c r="C983" s="2">
        <v>3202</v>
      </c>
      <c r="D983" s="2" t="s">
        <v>207</v>
      </c>
      <c r="E983" s="2" t="s">
        <v>1372</v>
      </c>
      <c r="F983" s="2" t="s">
        <v>1373</v>
      </c>
      <c r="G983" s="2" t="s">
        <v>68</v>
      </c>
      <c r="H983" s="4"/>
      <c r="I983" s="13">
        <v>2842.8</v>
      </c>
      <c r="J983" s="5">
        <f t="shared" si="60"/>
        <v>0</v>
      </c>
      <c r="K983" s="5">
        <f t="shared" si="61"/>
        <v>0</v>
      </c>
      <c r="L983">
        <f t="shared" si="62"/>
        <v>10</v>
      </c>
      <c r="M983" t="str">
        <f>VLOOKUP(L983,mês!A:B,2,0)</f>
        <v>Outubro</v>
      </c>
      <c r="N983" t="str">
        <f t="shared" si="63"/>
        <v xml:space="preserve">RI </v>
      </c>
    </row>
    <row r="984" spans="1:14" ht="24.95" customHeight="1" x14ac:dyDescent="0.2">
      <c r="A984" s="2" t="s">
        <v>269</v>
      </c>
      <c r="B984" s="3">
        <v>43850</v>
      </c>
      <c r="C984" s="2">
        <v>2968</v>
      </c>
      <c r="D984" s="2" t="s">
        <v>270</v>
      </c>
      <c r="E984" s="2" t="s">
        <v>143</v>
      </c>
      <c r="F984" s="2" t="s">
        <v>1328</v>
      </c>
      <c r="G984" s="2" t="s">
        <v>68</v>
      </c>
      <c r="H984" s="4"/>
      <c r="I984" s="13">
        <v>1500</v>
      </c>
      <c r="J984" s="5">
        <f t="shared" si="60"/>
        <v>0</v>
      </c>
      <c r="K984" s="5">
        <f t="shared" si="61"/>
        <v>0</v>
      </c>
      <c r="L984">
        <f t="shared" si="62"/>
        <v>1</v>
      </c>
      <c r="M984" t="str">
        <f>VLOOKUP(L984,mês!A:B,2,0)</f>
        <v>Janeiro</v>
      </c>
      <c r="N984" t="str">
        <f t="shared" si="63"/>
        <v xml:space="preserve">RD </v>
      </c>
    </row>
    <row r="985" spans="1:14" ht="24.95" customHeight="1" x14ac:dyDescent="0.2">
      <c r="A985" s="2" t="s">
        <v>269</v>
      </c>
      <c r="B985" s="3">
        <v>43873</v>
      </c>
      <c r="C985" s="2">
        <v>3098</v>
      </c>
      <c r="D985" s="2" t="s">
        <v>270</v>
      </c>
      <c r="E985" s="2" t="s">
        <v>1296</v>
      </c>
      <c r="F985" s="2" t="s">
        <v>1369</v>
      </c>
      <c r="G985" s="2" t="s">
        <v>68</v>
      </c>
      <c r="H985" s="4"/>
      <c r="I985" s="2">
        <v>332.36</v>
      </c>
      <c r="J985" s="5">
        <f t="shared" si="60"/>
        <v>0</v>
      </c>
      <c r="K985" s="5">
        <f t="shared" si="61"/>
        <v>0</v>
      </c>
      <c r="L985">
        <f t="shared" si="62"/>
        <v>2</v>
      </c>
      <c r="M985" t="str">
        <f>VLOOKUP(L985,mês!A:B,2,0)</f>
        <v>Fevereiro</v>
      </c>
      <c r="N985" t="str">
        <f t="shared" si="63"/>
        <v xml:space="preserve">RD </v>
      </c>
    </row>
    <row r="986" spans="1:14" ht="24.95" customHeight="1" x14ac:dyDescent="0.2">
      <c r="A986" s="2" t="s">
        <v>269</v>
      </c>
      <c r="B986" s="3">
        <v>44102</v>
      </c>
      <c r="C986" s="2">
        <v>3187</v>
      </c>
      <c r="D986" s="2" t="s">
        <v>270</v>
      </c>
      <c r="E986" s="2" t="s">
        <v>1246</v>
      </c>
      <c r="F986" s="2" t="s">
        <v>1374</v>
      </c>
      <c r="G986" s="2" t="s">
        <v>68</v>
      </c>
      <c r="H986" s="4"/>
      <c r="I986" s="13">
        <v>2700</v>
      </c>
      <c r="J986" s="5">
        <f t="shared" si="60"/>
        <v>0</v>
      </c>
      <c r="K986" s="5">
        <f t="shared" si="61"/>
        <v>0</v>
      </c>
      <c r="L986">
        <f t="shared" si="62"/>
        <v>9</v>
      </c>
      <c r="M986" t="str">
        <f>VLOOKUP(L986,mês!A:B,2,0)</f>
        <v>Setembro</v>
      </c>
      <c r="N986" t="str">
        <f t="shared" si="63"/>
        <v xml:space="preserve">RD </v>
      </c>
    </row>
    <row r="987" spans="1:14" ht="24.95" customHeight="1" x14ac:dyDescent="0.2">
      <c r="A987" s="2" t="s">
        <v>277</v>
      </c>
      <c r="B987" s="3">
        <v>43853</v>
      </c>
      <c r="C987" s="2">
        <v>2982</v>
      </c>
      <c r="D987" s="2" t="s">
        <v>207</v>
      </c>
      <c r="E987" s="2" t="s">
        <v>1347</v>
      </c>
      <c r="F987" s="2" t="s">
        <v>1348</v>
      </c>
      <c r="G987" s="2" t="s">
        <v>68</v>
      </c>
      <c r="H987" s="4"/>
      <c r="I987" s="13">
        <v>39327.120000000003</v>
      </c>
      <c r="J987" s="5">
        <f t="shared" si="60"/>
        <v>0</v>
      </c>
      <c r="K987" s="5">
        <f t="shared" si="61"/>
        <v>0</v>
      </c>
      <c r="L987">
        <f t="shared" si="62"/>
        <v>1</v>
      </c>
      <c r="M987" t="str">
        <f>VLOOKUP(L987,mês!A:B,2,0)</f>
        <v>Janeiro</v>
      </c>
      <c r="N987" t="str">
        <f t="shared" si="63"/>
        <v xml:space="preserve">RORÇ </v>
      </c>
    </row>
    <row r="988" spans="1:14" ht="24.95" customHeight="1" x14ac:dyDescent="0.2">
      <c r="A988" s="2" t="s">
        <v>302</v>
      </c>
      <c r="B988" s="3">
        <v>43865</v>
      </c>
      <c r="C988" s="2">
        <v>3076</v>
      </c>
      <c r="D988" s="2" t="s">
        <v>207</v>
      </c>
      <c r="E988" s="2" t="s">
        <v>1296</v>
      </c>
      <c r="F988" s="2" t="s">
        <v>1375</v>
      </c>
      <c r="G988" s="2" t="s">
        <v>68</v>
      </c>
      <c r="H988" s="4"/>
      <c r="I988" s="2">
        <v>957.6</v>
      </c>
      <c r="J988" s="5">
        <f t="shared" si="60"/>
        <v>0</v>
      </c>
      <c r="K988" s="5">
        <f t="shared" si="61"/>
        <v>0</v>
      </c>
      <c r="L988">
        <f t="shared" si="62"/>
        <v>2</v>
      </c>
      <c r="M988" t="str">
        <f>VLOOKUP(L988,mês!A:B,2,0)</f>
        <v>Fevereiro</v>
      </c>
      <c r="N988" t="str">
        <f t="shared" si="63"/>
        <v xml:space="preserve">RD </v>
      </c>
    </row>
    <row r="989" spans="1:14" ht="24.95" customHeight="1" x14ac:dyDescent="0.2">
      <c r="A989" s="2" t="s">
        <v>302</v>
      </c>
      <c r="B989" s="3">
        <v>43865</v>
      </c>
      <c r="C989" s="2">
        <v>3077</v>
      </c>
      <c r="D989" s="2" t="s">
        <v>207</v>
      </c>
      <c r="E989" s="2" t="s">
        <v>1296</v>
      </c>
      <c r="F989" s="2" t="s">
        <v>1376</v>
      </c>
      <c r="G989" s="2" t="s">
        <v>68</v>
      </c>
      <c r="H989" s="4"/>
      <c r="I989" s="13">
        <v>1696.93</v>
      </c>
      <c r="J989" s="5">
        <f t="shared" si="60"/>
        <v>0</v>
      </c>
      <c r="K989" s="5">
        <f t="shared" si="61"/>
        <v>0</v>
      </c>
      <c r="L989">
        <f t="shared" si="62"/>
        <v>2</v>
      </c>
      <c r="M989" t="str">
        <f>VLOOKUP(L989,mês!A:B,2,0)</f>
        <v>Fevereiro</v>
      </c>
      <c r="N989" t="str">
        <f t="shared" si="63"/>
        <v xml:space="preserve">RD </v>
      </c>
    </row>
    <row r="990" spans="1:14" ht="24.95" customHeight="1" x14ac:dyDescent="0.2">
      <c r="A990" s="2" t="s">
        <v>302</v>
      </c>
      <c r="B990" s="3">
        <v>43892</v>
      </c>
      <c r="C990" s="2">
        <v>3111</v>
      </c>
      <c r="D990" s="2" t="s">
        <v>207</v>
      </c>
      <c r="E990" s="2" t="s">
        <v>79</v>
      </c>
      <c r="F990" s="2" t="s">
        <v>1377</v>
      </c>
      <c r="G990" s="2" t="s">
        <v>68</v>
      </c>
      <c r="H990" s="4"/>
      <c r="I990" s="13">
        <v>15118</v>
      </c>
      <c r="J990" s="5">
        <f t="shared" si="60"/>
        <v>0</v>
      </c>
      <c r="K990" s="5">
        <f t="shared" si="61"/>
        <v>0</v>
      </c>
      <c r="L990">
        <f t="shared" si="62"/>
        <v>3</v>
      </c>
      <c r="M990" t="str">
        <f>VLOOKUP(L990,mês!A:B,2,0)</f>
        <v>Março</v>
      </c>
      <c r="N990" t="str">
        <f t="shared" si="63"/>
        <v xml:space="preserve">RD </v>
      </c>
    </row>
    <row r="991" spans="1:14" ht="24.95" customHeight="1" x14ac:dyDescent="0.2">
      <c r="A991" s="2" t="s">
        <v>306</v>
      </c>
      <c r="B991" s="3">
        <v>43865</v>
      </c>
      <c r="C991" s="2">
        <v>3081</v>
      </c>
      <c r="D991" s="2" t="s">
        <v>270</v>
      </c>
      <c r="E991" s="2" t="s">
        <v>1296</v>
      </c>
      <c r="F991" s="2" t="s">
        <v>1378</v>
      </c>
      <c r="G991" s="2" t="s">
        <v>68</v>
      </c>
      <c r="H991" s="4"/>
      <c r="I991" s="13">
        <v>11200</v>
      </c>
      <c r="J991" s="5">
        <f t="shared" si="60"/>
        <v>0</v>
      </c>
      <c r="K991" s="5">
        <f t="shared" si="61"/>
        <v>0</v>
      </c>
      <c r="L991">
        <f t="shared" si="62"/>
        <v>2</v>
      </c>
      <c r="M991" t="str">
        <f>VLOOKUP(L991,mês!A:B,2,0)</f>
        <v>Fevereiro</v>
      </c>
      <c r="N991" t="str">
        <f t="shared" si="63"/>
        <v xml:space="preserve">RD </v>
      </c>
    </row>
    <row r="992" spans="1:14" ht="24.95" customHeight="1" x14ac:dyDescent="0.2">
      <c r="A992" s="2" t="s">
        <v>306</v>
      </c>
      <c r="B992" s="3">
        <v>44176</v>
      </c>
      <c r="C992" s="2">
        <v>3229</v>
      </c>
      <c r="D992" s="2" t="s">
        <v>270</v>
      </c>
      <c r="E992" s="2" t="s">
        <v>307</v>
      </c>
      <c r="F992" s="2" t="s">
        <v>1379</v>
      </c>
      <c r="G992" s="2" t="s">
        <v>68</v>
      </c>
      <c r="H992" s="4"/>
      <c r="I992" s="13">
        <v>2400</v>
      </c>
      <c r="J992" s="5">
        <f t="shared" si="60"/>
        <v>0</v>
      </c>
      <c r="K992" s="5">
        <f t="shared" si="61"/>
        <v>0</v>
      </c>
      <c r="L992">
        <f t="shared" si="62"/>
        <v>12</v>
      </c>
      <c r="M992" t="str">
        <f>VLOOKUP(L992,mês!A:B,2,0)</f>
        <v>Dezembro</v>
      </c>
      <c r="N992" t="str">
        <f t="shared" si="63"/>
        <v xml:space="preserve">RD </v>
      </c>
    </row>
    <row r="993" spans="1:14" ht="24.95" customHeight="1" x14ac:dyDescent="0.2">
      <c r="A993" s="2" t="s">
        <v>1380</v>
      </c>
      <c r="B993" s="3">
        <v>43853</v>
      </c>
      <c r="C993" s="2">
        <v>3010</v>
      </c>
      <c r="D993" s="2" t="s">
        <v>154</v>
      </c>
      <c r="E993" s="2" t="s">
        <v>1296</v>
      </c>
      <c r="F993" s="2" t="s">
        <v>1381</v>
      </c>
      <c r="G993" s="2" t="s">
        <v>68</v>
      </c>
      <c r="H993" s="4"/>
      <c r="I993" s="2">
        <v>715.14</v>
      </c>
      <c r="J993" s="5">
        <f t="shared" si="60"/>
        <v>0</v>
      </c>
      <c r="K993" s="5">
        <f t="shared" si="61"/>
        <v>0</v>
      </c>
      <c r="L993">
        <f t="shared" si="62"/>
        <v>1</v>
      </c>
      <c r="M993" t="str">
        <f>VLOOKUP(L993,mês!A:B,2,0)</f>
        <v>Janeiro</v>
      </c>
      <c r="N993" t="str">
        <f t="shared" si="63"/>
        <v xml:space="preserve">RI </v>
      </c>
    </row>
    <row r="994" spans="1:14" ht="24.95" customHeight="1" x14ac:dyDescent="0.2">
      <c r="A994" s="2" t="s">
        <v>1382</v>
      </c>
      <c r="B994" s="3">
        <v>43859</v>
      </c>
      <c r="C994" s="2">
        <v>3053</v>
      </c>
      <c r="D994" s="2" t="s">
        <v>85</v>
      </c>
      <c r="E994" s="2" t="s">
        <v>1383</v>
      </c>
      <c r="F994" s="2" t="s">
        <v>1384</v>
      </c>
      <c r="G994" s="2" t="s">
        <v>68</v>
      </c>
      <c r="H994" s="4"/>
      <c r="I994" s="13">
        <v>1822.26</v>
      </c>
      <c r="J994" s="5">
        <f t="shared" si="60"/>
        <v>0</v>
      </c>
      <c r="K994" s="5">
        <f t="shared" si="61"/>
        <v>0</v>
      </c>
      <c r="L994">
        <f t="shared" si="62"/>
        <v>1</v>
      </c>
      <c r="M994" t="str">
        <f>VLOOKUP(L994,mês!A:B,2,0)</f>
        <v>Janeiro</v>
      </c>
      <c r="N994" t="str">
        <f t="shared" si="63"/>
        <v xml:space="preserve">RD </v>
      </c>
    </row>
    <row r="995" spans="1:14" ht="24.95" customHeight="1" x14ac:dyDescent="0.2">
      <c r="A995" s="2" t="s">
        <v>1382</v>
      </c>
      <c r="B995" s="3">
        <v>43873</v>
      </c>
      <c r="C995" s="2">
        <v>3099</v>
      </c>
      <c r="D995" s="2" t="s">
        <v>85</v>
      </c>
      <c r="E995" s="2" t="s">
        <v>1296</v>
      </c>
      <c r="F995" s="2" t="s">
        <v>1385</v>
      </c>
      <c r="G995" s="2" t="s">
        <v>68</v>
      </c>
      <c r="H995" s="4"/>
      <c r="I995" s="13">
        <v>5000</v>
      </c>
      <c r="J995" s="5">
        <f t="shared" si="60"/>
        <v>0</v>
      </c>
      <c r="K995" s="5">
        <f t="shared" si="61"/>
        <v>0</v>
      </c>
      <c r="L995">
        <f t="shared" si="62"/>
        <v>2</v>
      </c>
      <c r="M995" t="str">
        <f>VLOOKUP(L995,mês!A:B,2,0)</f>
        <v>Fevereiro</v>
      </c>
      <c r="N995" t="str">
        <f t="shared" si="63"/>
        <v xml:space="preserve">RD </v>
      </c>
    </row>
    <row r="996" spans="1:14" ht="24.95" customHeight="1" x14ac:dyDescent="0.2">
      <c r="A996" s="2" t="s">
        <v>1386</v>
      </c>
      <c r="B996" s="3">
        <v>43873</v>
      </c>
      <c r="C996" s="2">
        <v>3100</v>
      </c>
      <c r="D996" s="2" t="s">
        <v>154</v>
      </c>
      <c r="E996" s="2" t="s">
        <v>1296</v>
      </c>
      <c r="F996" s="2" t="s">
        <v>1369</v>
      </c>
      <c r="G996" s="2" t="s">
        <v>68</v>
      </c>
      <c r="H996" s="4"/>
      <c r="I996" s="2">
        <v>72.680000000000007</v>
      </c>
      <c r="J996" s="5">
        <f t="shared" si="60"/>
        <v>0</v>
      </c>
      <c r="K996" s="5">
        <f t="shared" si="61"/>
        <v>0</v>
      </c>
      <c r="L996">
        <f t="shared" si="62"/>
        <v>2</v>
      </c>
      <c r="M996" t="str">
        <f>VLOOKUP(L996,mês!A:B,2,0)</f>
        <v>Fevereiro</v>
      </c>
      <c r="N996" t="str">
        <f t="shared" si="63"/>
        <v xml:space="preserve">RD </v>
      </c>
    </row>
    <row r="997" spans="1:14" ht="24.95" customHeight="1" x14ac:dyDescent="0.2">
      <c r="A997" s="2" t="s">
        <v>1387</v>
      </c>
      <c r="B997" s="3">
        <v>43873</v>
      </c>
      <c r="C997" s="2">
        <v>3101</v>
      </c>
      <c r="D997" s="2" t="s">
        <v>203</v>
      </c>
      <c r="E997" s="2" t="s">
        <v>1296</v>
      </c>
      <c r="F997" s="2" t="s">
        <v>1388</v>
      </c>
      <c r="G997" s="2" t="s">
        <v>68</v>
      </c>
      <c r="H997" s="4"/>
      <c r="I997" s="2">
        <v>397.95</v>
      </c>
      <c r="J997" s="5">
        <f t="shared" si="60"/>
        <v>0</v>
      </c>
      <c r="K997" s="5">
        <f t="shared" si="61"/>
        <v>0</v>
      </c>
      <c r="L997">
        <f t="shared" si="62"/>
        <v>2</v>
      </c>
      <c r="M997" t="str">
        <f>VLOOKUP(L997,mês!A:B,2,0)</f>
        <v>Fevereiro</v>
      </c>
      <c r="N997" t="str">
        <f t="shared" si="63"/>
        <v xml:space="preserve">RD </v>
      </c>
    </row>
    <row r="998" spans="1:14" ht="24.95" customHeight="1" x14ac:dyDescent="0.2">
      <c r="A998" s="2" t="s">
        <v>1389</v>
      </c>
      <c r="B998" s="3">
        <v>43865</v>
      </c>
      <c r="C998" s="2">
        <v>3080</v>
      </c>
      <c r="D998" s="2" t="s">
        <v>270</v>
      </c>
      <c r="E998" s="2" t="s">
        <v>1296</v>
      </c>
      <c r="F998" s="2" t="s">
        <v>1390</v>
      </c>
      <c r="G998" s="2" t="s">
        <v>68</v>
      </c>
      <c r="H998" s="4"/>
      <c r="I998" s="2">
        <v>397.95</v>
      </c>
      <c r="J998" s="5">
        <f t="shared" si="60"/>
        <v>0</v>
      </c>
      <c r="K998" s="5">
        <f t="shared" si="61"/>
        <v>0</v>
      </c>
      <c r="L998">
        <f t="shared" si="62"/>
        <v>2</v>
      </c>
      <c r="M998" t="str">
        <f>VLOOKUP(L998,mês!A:B,2,0)</f>
        <v>Fevereiro</v>
      </c>
      <c r="N998" t="str">
        <f t="shared" si="63"/>
        <v xml:space="preserve">RD </v>
      </c>
    </row>
    <row r="999" spans="1:14" ht="24.95" customHeight="1" x14ac:dyDescent="0.2">
      <c r="A999" s="2" t="s">
        <v>1391</v>
      </c>
      <c r="B999" s="3">
        <v>43843</v>
      </c>
      <c r="C999" s="2">
        <v>2961</v>
      </c>
      <c r="D999" s="2" t="s">
        <v>270</v>
      </c>
      <c r="E999" s="2" t="s">
        <v>1296</v>
      </c>
      <c r="F999" s="2" t="s">
        <v>1392</v>
      </c>
      <c r="G999" s="2" t="s">
        <v>68</v>
      </c>
      <c r="H999" s="4"/>
      <c r="I999" s="2">
        <v>13.99</v>
      </c>
      <c r="J999" s="5">
        <f t="shared" si="60"/>
        <v>0</v>
      </c>
      <c r="K999" s="5">
        <f t="shared" si="61"/>
        <v>0</v>
      </c>
      <c r="L999">
        <f t="shared" si="62"/>
        <v>1</v>
      </c>
      <c r="M999" t="str">
        <f>VLOOKUP(L999,mês!A:B,2,0)</f>
        <v>Janeiro</v>
      </c>
      <c r="N999" t="str">
        <f t="shared" si="63"/>
        <v xml:space="preserve">RD </v>
      </c>
    </row>
    <row r="1000" spans="1:14" ht="24.95" customHeight="1" x14ac:dyDescent="0.2">
      <c r="A1000" s="2" t="s">
        <v>1393</v>
      </c>
      <c r="B1000" s="3">
        <v>43865</v>
      </c>
      <c r="C1000" s="2">
        <v>3078</v>
      </c>
      <c r="D1000" s="2" t="s">
        <v>432</v>
      </c>
      <c r="E1000" s="2" t="s">
        <v>1296</v>
      </c>
      <c r="F1000" s="2" t="s">
        <v>1394</v>
      </c>
      <c r="G1000" s="2" t="s">
        <v>68</v>
      </c>
      <c r="H1000" s="4"/>
      <c r="I1000" s="2">
        <v>331.28</v>
      </c>
      <c r="J1000" s="5">
        <f t="shared" si="60"/>
        <v>0</v>
      </c>
      <c r="K1000" s="5">
        <f t="shared" si="61"/>
        <v>0</v>
      </c>
      <c r="L1000">
        <f t="shared" si="62"/>
        <v>2</v>
      </c>
      <c r="M1000" t="str">
        <f>VLOOKUP(L1000,mês!A:B,2,0)</f>
        <v>Fevereiro</v>
      </c>
      <c r="N1000" t="str">
        <f t="shared" si="63"/>
        <v xml:space="preserve">RD </v>
      </c>
    </row>
    <row r="1001" spans="1:14" ht="24.95" customHeight="1" x14ac:dyDescent="0.2">
      <c r="A1001" s="2" t="s">
        <v>1393</v>
      </c>
      <c r="B1001" s="3">
        <v>43873</v>
      </c>
      <c r="C1001" s="2">
        <v>3102</v>
      </c>
      <c r="D1001" s="2" t="s">
        <v>432</v>
      </c>
      <c r="E1001" s="2" t="s">
        <v>1296</v>
      </c>
      <c r="F1001" s="2" t="s">
        <v>1395</v>
      </c>
      <c r="G1001" s="2" t="s">
        <v>68</v>
      </c>
      <c r="H1001" s="4"/>
      <c r="I1001" s="2">
        <v>100.2</v>
      </c>
      <c r="J1001" s="5">
        <f t="shared" si="60"/>
        <v>0</v>
      </c>
      <c r="K1001" s="5">
        <f t="shared" si="61"/>
        <v>0</v>
      </c>
      <c r="L1001">
        <f t="shared" si="62"/>
        <v>2</v>
      </c>
      <c r="M1001" t="str">
        <f>VLOOKUP(L1001,mês!A:B,2,0)</f>
        <v>Fevereiro</v>
      </c>
      <c r="N1001" t="str">
        <f t="shared" si="63"/>
        <v xml:space="preserve">RD </v>
      </c>
    </row>
    <row r="1002" spans="1:14" ht="24.95" customHeight="1" x14ac:dyDescent="0.2">
      <c r="A1002" s="2" t="s">
        <v>310</v>
      </c>
      <c r="B1002" s="3">
        <v>43850</v>
      </c>
      <c r="C1002" s="2">
        <v>2970</v>
      </c>
      <c r="D1002" s="2" t="s">
        <v>65</v>
      </c>
      <c r="E1002" s="2" t="s">
        <v>331</v>
      </c>
      <c r="F1002" s="2" t="s">
        <v>1396</v>
      </c>
      <c r="G1002" s="2" t="s">
        <v>68</v>
      </c>
      <c r="H1002" s="4"/>
      <c r="I1002" s="13">
        <v>7085.46</v>
      </c>
      <c r="J1002" s="5">
        <f t="shared" si="60"/>
        <v>0</v>
      </c>
      <c r="K1002" s="5">
        <f t="shared" si="61"/>
        <v>0</v>
      </c>
      <c r="L1002">
        <f t="shared" si="62"/>
        <v>1</v>
      </c>
      <c r="M1002" t="str">
        <f>VLOOKUP(L1002,mês!A:B,2,0)</f>
        <v>Janeiro</v>
      </c>
      <c r="N1002" t="str">
        <f t="shared" si="63"/>
        <v xml:space="preserve">RORÇ </v>
      </c>
    </row>
    <row r="1003" spans="1:14" ht="24.95" customHeight="1" x14ac:dyDescent="0.2">
      <c r="A1003" s="2" t="s">
        <v>310</v>
      </c>
      <c r="B1003" s="3">
        <v>43853</v>
      </c>
      <c r="C1003" s="2">
        <v>2976</v>
      </c>
      <c r="D1003" s="2" t="s">
        <v>65</v>
      </c>
      <c r="E1003" s="2" t="s">
        <v>1347</v>
      </c>
      <c r="F1003" s="2" t="s">
        <v>1348</v>
      </c>
      <c r="G1003" s="2" t="s">
        <v>68</v>
      </c>
      <c r="H1003" s="4"/>
      <c r="I1003" s="13">
        <v>1247773.1399999999</v>
      </c>
      <c r="J1003" s="5">
        <f t="shared" si="60"/>
        <v>0</v>
      </c>
      <c r="K1003" s="5">
        <f t="shared" si="61"/>
        <v>0</v>
      </c>
      <c r="L1003">
        <f t="shared" si="62"/>
        <v>1</v>
      </c>
      <c r="M1003" t="str">
        <f>VLOOKUP(L1003,mês!A:B,2,0)</f>
        <v>Janeiro</v>
      </c>
      <c r="N1003" t="str">
        <f t="shared" si="63"/>
        <v xml:space="preserve">RORÇ </v>
      </c>
    </row>
    <row r="1004" spans="1:14" ht="24.95" customHeight="1" x14ac:dyDescent="0.2">
      <c r="A1004" s="2" t="s">
        <v>310</v>
      </c>
      <c r="B1004" s="3">
        <v>43860</v>
      </c>
      <c r="C1004" s="2">
        <v>3062</v>
      </c>
      <c r="D1004" s="2" t="s">
        <v>65</v>
      </c>
      <c r="E1004" s="2" t="s">
        <v>143</v>
      </c>
      <c r="F1004" s="2" t="s">
        <v>1397</v>
      </c>
      <c r="G1004" s="2" t="s">
        <v>68</v>
      </c>
      <c r="H1004" s="4"/>
      <c r="I1004" s="13">
        <v>3300</v>
      </c>
      <c r="J1004" s="5">
        <f t="shared" si="60"/>
        <v>0</v>
      </c>
      <c r="K1004" s="5">
        <f t="shared" si="61"/>
        <v>0</v>
      </c>
      <c r="L1004">
        <f t="shared" si="62"/>
        <v>1</v>
      </c>
      <c r="M1004" t="str">
        <f>VLOOKUP(L1004,mês!A:B,2,0)</f>
        <v>Janeiro</v>
      </c>
      <c r="N1004" t="str">
        <f t="shared" si="63"/>
        <v xml:space="preserve">RORÇ </v>
      </c>
    </row>
    <row r="1005" spans="1:14" ht="24.95" customHeight="1" x14ac:dyDescent="0.2">
      <c r="A1005" s="2" t="s">
        <v>310</v>
      </c>
      <c r="B1005" s="3">
        <v>43874</v>
      </c>
      <c r="C1005" s="2">
        <v>3103</v>
      </c>
      <c r="D1005" s="2" t="s">
        <v>428</v>
      </c>
      <c r="E1005" s="2" t="s">
        <v>1398</v>
      </c>
      <c r="F1005" s="2" t="s">
        <v>1399</v>
      </c>
      <c r="G1005" s="2" t="s">
        <v>68</v>
      </c>
      <c r="H1005" s="4"/>
      <c r="I1005" s="13">
        <v>13099.52</v>
      </c>
      <c r="J1005" s="5">
        <f t="shared" si="60"/>
        <v>0</v>
      </c>
      <c r="K1005" s="5">
        <f t="shared" si="61"/>
        <v>0</v>
      </c>
      <c r="L1005">
        <f t="shared" si="62"/>
        <v>2</v>
      </c>
      <c r="M1005" t="str">
        <f>VLOOKUP(L1005,mês!A:B,2,0)</f>
        <v>Fevereiro</v>
      </c>
      <c r="N1005" t="str">
        <f t="shared" si="63"/>
        <v xml:space="preserve">RORÇ </v>
      </c>
    </row>
    <row r="1006" spans="1:14" ht="24.95" customHeight="1" x14ac:dyDescent="0.2">
      <c r="A1006" s="2" t="s">
        <v>310</v>
      </c>
      <c r="B1006" s="3">
        <v>43892</v>
      </c>
      <c r="C1006" s="2">
        <v>3110</v>
      </c>
      <c r="D1006" s="2" t="s">
        <v>154</v>
      </c>
      <c r="E1006" s="2" t="s">
        <v>143</v>
      </c>
      <c r="F1006" s="2" t="s">
        <v>1400</v>
      </c>
      <c r="G1006" s="2" t="s">
        <v>68</v>
      </c>
      <c r="H1006" s="4"/>
      <c r="I1006" s="13">
        <v>1200</v>
      </c>
      <c r="J1006" s="5">
        <f t="shared" si="60"/>
        <v>0</v>
      </c>
      <c r="K1006" s="5">
        <f t="shared" si="61"/>
        <v>0</v>
      </c>
      <c r="L1006">
        <f t="shared" si="62"/>
        <v>3</v>
      </c>
      <c r="M1006" t="str">
        <f>VLOOKUP(L1006,mês!A:B,2,0)</f>
        <v>Março</v>
      </c>
      <c r="N1006" t="str">
        <f t="shared" si="63"/>
        <v xml:space="preserve">RORÇ </v>
      </c>
    </row>
    <row r="1007" spans="1:14" ht="24.95" customHeight="1" x14ac:dyDescent="0.2">
      <c r="A1007" s="2" t="s">
        <v>310</v>
      </c>
      <c r="B1007" s="3">
        <v>43895</v>
      </c>
      <c r="C1007" s="2">
        <v>3113</v>
      </c>
      <c r="D1007" s="2" t="s">
        <v>65</v>
      </c>
      <c r="E1007" s="2" t="s">
        <v>331</v>
      </c>
      <c r="F1007" s="2" t="s">
        <v>1401</v>
      </c>
      <c r="G1007" s="2" t="s">
        <v>68</v>
      </c>
      <c r="H1007" s="4"/>
      <c r="I1007" s="13">
        <v>9945.83</v>
      </c>
      <c r="J1007" s="5">
        <f t="shared" si="60"/>
        <v>0</v>
      </c>
      <c r="K1007" s="5">
        <f t="shared" si="61"/>
        <v>0</v>
      </c>
      <c r="L1007">
        <f t="shared" si="62"/>
        <v>3</v>
      </c>
      <c r="M1007" t="str">
        <f>VLOOKUP(L1007,mês!A:B,2,0)</f>
        <v>Março</v>
      </c>
      <c r="N1007" t="str">
        <f t="shared" si="63"/>
        <v xml:space="preserve">RORÇ </v>
      </c>
    </row>
    <row r="1008" spans="1:14" ht="24.95" customHeight="1" x14ac:dyDescent="0.2">
      <c r="A1008" s="2" t="s">
        <v>310</v>
      </c>
      <c r="B1008" s="3">
        <v>43895</v>
      </c>
      <c r="C1008" s="2">
        <v>3114</v>
      </c>
      <c r="D1008" s="2" t="s">
        <v>65</v>
      </c>
      <c r="E1008" s="2" t="s">
        <v>331</v>
      </c>
      <c r="F1008" s="2" t="s">
        <v>1402</v>
      </c>
      <c r="G1008" s="2" t="s">
        <v>68</v>
      </c>
      <c r="H1008" s="4"/>
      <c r="I1008" s="13">
        <v>1643.17</v>
      </c>
      <c r="J1008" s="5">
        <f t="shared" si="60"/>
        <v>0</v>
      </c>
      <c r="K1008" s="5">
        <f t="shared" si="61"/>
        <v>0</v>
      </c>
      <c r="L1008">
        <f t="shared" si="62"/>
        <v>3</v>
      </c>
      <c r="M1008" t="str">
        <f>VLOOKUP(L1008,mês!A:B,2,0)</f>
        <v>Março</v>
      </c>
      <c r="N1008" t="str">
        <f t="shared" si="63"/>
        <v xml:space="preserve">RORÇ </v>
      </c>
    </row>
    <row r="1009" spans="1:14" ht="24.95" customHeight="1" x14ac:dyDescent="0.2">
      <c r="A1009" s="2" t="s">
        <v>310</v>
      </c>
      <c r="B1009" s="3">
        <v>43895</v>
      </c>
      <c r="C1009" s="2">
        <v>3115</v>
      </c>
      <c r="D1009" s="2" t="s">
        <v>65</v>
      </c>
      <c r="E1009" s="2" t="s">
        <v>331</v>
      </c>
      <c r="F1009" s="2" t="s">
        <v>1403</v>
      </c>
      <c r="G1009" s="2" t="s">
        <v>68</v>
      </c>
      <c r="H1009" s="4"/>
      <c r="I1009" s="13">
        <v>4499.32</v>
      </c>
      <c r="J1009" s="5">
        <f t="shared" si="60"/>
        <v>0</v>
      </c>
      <c r="K1009" s="5">
        <f t="shared" si="61"/>
        <v>0</v>
      </c>
      <c r="L1009">
        <f t="shared" si="62"/>
        <v>3</v>
      </c>
      <c r="M1009" t="str">
        <f>VLOOKUP(L1009,mês!A:B,2,0)</f>
        <v>Março</v>
      </c>
      <c r="N1009" t="str">
        <f t="shared" si="63"/>
        <v xml:space="preserve">RORÇ </v>
      </c>
    </row>
    <row r="1010" spans="1:14" ht="24.95" customHeight="1" x14ac:dyDescent="0.2">
      <c r="A1010" s="2" t="s">
        <v>310</v>
      </c>
      <c r="B1010" s="3">
        <v>43895</v>
      </c>
      <c r="C1010" s="2">
        <v>3116</v>
      </c>
      <c r="D1010" s="2" t="s">
        <v>65</v>
      </c>
      <c r="E1010" s="2" t="s">
        <v>331</v>
      </c>
      <c r="F1010" s="2" t="s">
        <v>1404</v>
      </c>
      <c r="G1010" s="2" t="s">
        <v>68</v>
      </c>
      <c r="H1010" s="4"/>
      <c r="I1010" s="13">
        <v>6339.66</v>
      </c>
      <c r="J1010" s="5">
        <f t="shared" si="60"/>
        <v>0</v>
      </c>
      <c r="K1010" s="5">
        <f t="shared" si="61"/>
        <v>0</v>
      </c>
      <c r="L1010">
        <f t="shared" si="62"/>
        <v>3</v>
      </c>
      <c r="M1010" t="str">
        <f>VLOOKUP(L1010,mês!A:B,2,0)</f>
        <v>Março</v>
      </c>
      <c r="N1010" t="str">
        <f t="shared" si="63"/>
        <v xml:space="preserve">RORÇ </v>
      </c>
    </row>
    <row r="1011" spans="1:14" ht="24.95" customHeight="1" x14ac:dyDescent="0.2">
      <c r="A1011" s="2" t="s">
        <v>310</v>
      </c>
      <c r="B1011" s="3">
        <v>43895</v>
      </c>
      <c r="C1011" s="2">
        <v>3117</v>
      </c>
      <c r="D1011" s="2" t="s">
        <v>270</v>
      </c>
      <c r="E1011" s="2" t="s">
        <v>143</v>
      </c>
      <c r="F1011" s="2" t="s">
        <v>1405</v>
      </c>
      <c r="G1011" s="2" t="s">
        <v>68</v>
      </c>
      <c r="H1011" s="4"/>
      <c r="I1011" s="13">
        <v>1600</v>
      </c>
      <c r="J1011" s="5">
        <f t="shared" si="60"/>
        <v>0</v>
      </c>
      <c r="K1011" s="5">
        <f t="shared" si="61"/>
        <v>0</v>
      </c>
      <c r="L1011">
        <f t="shared" si="62"/>
        <v>3</v>
      </c>
      <c r="M1011" t="str">
        <f>VLOOKUP(L1011,mês!A:B,2,0)</f>
        <v>Março</v>
      </c>
      <c r="N1011" t="str">
        <f t="shared" si="63"/>
        <v xml:space="preserve">RORÇ </v>
      </c>
    </row>
    <row r="1012" spans="1:14" ht="24.95" customHeight="1" x14ac:dyDescent="0.2">
      <c r="A1012" s="2" t="s">
        <v>310</v>
      </c>
      <c r="B1012" s="3">
        <v>43895</v>
      </c>
      <c r="C1012" s="2">
        <v>3118</v>
      </c>
      <c r="D1012" s="2" t="s">
        <v>207</v>
      </c>
      <c r="E1012" s="2" t="s">
        <v>143</v>
      </c>
      <c r="F1012" s="2" t="s">
        <v>1406</v>
      </c>
      <c r="G1012" s="2" t="s">
        <v>68</v>
      </c>
      <c r="H1012" s="4"/>
      <c r="I1012" s="2">
        <v>880</v>
      </c>
      <c r="J1012" s="5">
        <f t="shared" si="60"/>
        <v>0</v>
      </c>
      <c r="K1012" s="5">
        <f t="shared" si="61"/>
        <v>0</v>
      </c>
      <c r="L1012">
        <f t="shared" si="62"/>
        <v>3</v>
      </c>
      <c r="M1012" t="str">
        <f>VLOOKUP(L1012,mês!A:B,2,0)</f>
        <v>Março</v>
      </c>
      <c r="N1012" t="str">
        <f t="shared" si="63"/>
        <v xml:space="preserve">RORÇ </v>
      </c>
    </row>
    <row r="1013" spans="1:14" ht="24.95" customHeight="1" x14ac:dyDescent="0.2">
      <c r="A1013" s="2" t="s">
        <v>310</v>
      </c>
      <c r="B1013" s="3">
        <v>43907</v>
      </c>
      <c r="C1013" s="2">
        <v>3124</v>
      </c>
      <c r="D1013" s="2" t="s">
        <v>428</v>
      </c>
      <c r="E1013" s="2" t="s">
        <v>1398</v>
      </c>
      <c r="F1013" s="2" t="s">
        <v>1407</v>
      </c>
      <c r="G1013" s="2" t="s">
        <v>68</v>
      </c>
      <c r="H1013" s="4"/>
      <c r="I1013" s="13">
        <v>23658.63</v>
      </c>
      <c r="J1013" s="5">
        <f t="shared" si="60"/>
        <v>0</v>
      </c>
      <c r="K1013" s="5">
        <f t="shared" si="61"/>
        <v>0</v>
      </c>
      <c r="L1013">
        <f t="shared" si="62"/>
        <v>3</v>
      </c>
      <c r="M1013" t="str">
        <f>VLOOKUP(L1013,mês!A:B,2,0)</f>
        <v>Março</v>
      </c>
      <c r="N1013" t="str">
        <f t="shared" si="63"/>
        <v xml:space="preserve">RORÇ </v>
      </c>
    </row>
    <row r="1014" spans="1:14" ht="24.95" customHeight="1" x14ac:dyDescent="0.2">
      <c r="A1014" s="2" t="s">
        <v>310</v>
      </c>
      <c r="B1014" s="3">
        <v>43941</v>
      </c>
      <c r="C1014" s="2">
        <v>3133</v>
      </c>
      <c r="D1014" s="2" t="s">
        <v>65</v>
      </c>
      <c r="E1014" s="2" t="s">
        <v>331</v>
      </c>
      <c r="F1014" s="2" t="s">
        <v>1408</v>
      </c>
      <c r="G1014" s="2" t="s">
        <v>68</v>
      </c>
      <c r="H1014" s="4"/>
      <c r="I1014" s="13">
        <v>1184.76</v>
      </c>
      <c r="J1014" s="5">
        <f t="shared" si="60"/>
        <v>0</v>
      </c>
      <c r="K1014" s="5">
        <f t="shared" si="61"/>
        <v>0</v>
      </c>
      <c r="L1014">
        <f t="shared" si="62"/>
        <v>4</v>
      </c>
      <c r="M1014" t="str">
        <f>VLOOKUP(L1014,mês!A:B,2,0)</f>
        <v>Abril</v>
      </c>
      <c r="N1014" t="str">
        <f t="shared" si="63"/>
        <v xml:space="preserve">RORÇ </v>
      </c>
    </row>
    <row r="1015" spans="1:14" ht="24.95" customHeight="1" x14ac:dyDescent="0.2">
      <c r="A1015" s="2" t="s">
        <v>310</v>
      </c>
      <c r="B1015" s="3">
        <v>43941</v>
      </c>
      <c r="C1015" s="2">
        <v>3134</v>
      </c>
      <c r="D1015" s="2" t="s">
        <v>65</v>
      </c>
      <c r="E1015" s="2" t="s">
        <v>331</v>
      </c>
      <c r="F1015" s="2" t="s">
        <v>1409</v>
      </c>
      <c r="G1015" s="2" t="s">
        <v>68</v>
      </c>
      <c r="H1015" s="4"/>
      <c r="I1015" s="13">
        <v>1340.2</v>
      </c>
      <c r="J1015" s="5">
        <f t="shared" si="60"/>
        <v>0</v>
      </c>
      <c r="K1015" s="5">
        <f t="shared" si="61"/>
        <v>0</v>
      </c>
      <c r="L1015">
        <f t="shared" si="62"/>
        <v>4</v>
      </c>
      <c r="M1015" t="str">
        <f>VLOOKUP(L1015,mês!A:B,2,0)</f>
        <v>Abril</v>
      </c>
      <c r="N1015" t="str">
        <f t="shared" si="63"/>
        <v xml:space="preserve">RORÇ </v>
      </c>
    </row>
    <row r="1016" spans="1:14" ht="24.95" customHeight="1" x14ac:dyDescent="0.2">
      <c r="A1016" s="2" t="s">
        <v>310</v>
      </c>
      <c r="B1016" s="3">
        <v>43941</v>
      </c>
      <c r="C1016" s="2">
        <v>3135</v>
      </c>
      <c r="D1016" s="2" t="s">
        <v>65</v>
      </c>
      <c r="E1016" s="2" t="s">
        <v>331</v>
      </c>
      <c r="F1016" s="2" t="s">
        <v>1410</v>
      </c>
      <c r="G1016" s="2" t="s">
        <v>68</v>
      </c>
      <c r="H1016" s="4"/>
      <c r="I1016" s="13">
        <v>7512.08</v>
      </c>
      <c r="J1016" s="5">
        <f t="shared" si="60"/>
        <v>0</v>
      </c>
      <c r="K1016" s="5">
        <f t="shared" si="61"/>
        <v>0</v>
      </c>
      <c r="L1016">
        <f t="shared" si="62"/>
        <v>4</v>
      </c>
      <c r="M1016" t="str">
        <f>VLOOKUP(L1016,mês!A:B,2,0)</f>
        <v>Abril</v>
      </c>
      <c r="N1016" t="str">
        <f t="shared" si="63"/>
        <v xml:space="preserve">RORÇ </v>
      </c>
    </row>
    <row r="1017" spans="1:14" ht="24.95" customHeight="1" x14ac:dyDescent="0.2">
      <c r="A1017" s="2" t="s">
        <v>310</v>
      </c>
      <c r="B1017" s="3">
        <v>43957</v>
      </c>
      <c r="C1017" s="2">
        <v>3141</v>
      </c>
      <c r="D1017" s="2" t="s">
        <v>65</v>
      </c>
      <c r="E1017" s="2" t="s">
        <v>331</v>
      </c>
      <c r="F1017" s="2" t="s">
        <v>1411</v>
      </c>
      <c r="G1017" s="2" t="s">
        <v>68</v>
      </c>
      <c r="H1017" s="4"/>
      <c r="I1017" s="13">
        <v>3781.4</v>
      </c>
      <c r="J1017" s="5">
        <f t="shared" si="60"/>
        <v>0</v>
      </c>
      <c r="K1017" s="5">
        <f t="shared" si="61"/>
        <v>0</v>
      </c>
      <c r="L1017">
        <f t="shared" si="62"/>
        <v>5</v>
      </c>
      <c r="M1017" t="str">
        <f>VLOOKUP(L1017,mês!A:B,2,0)</f>
        <v>Maio</v>
      </c>
      <c r="N1017" t="str">
        <f t="shared" si="63"/>
        <v xml:space="preserve">RORÇ </v>
      </c>
    </row>
    <row r="1018" spans="1:14" ht="24.95" customHeight="1" x14ac:dyDescent="0.2">
      <c r="A1018" s="2" t="s">
        <v>310</v>
      </c>
      <c r="B1018" s="3">
        <v>43969</v>
      </c>
      <c r="C1018" s="2">
        <v>3142</v>
      </c>
      <c r="D1018" s="2" t="s">
        <v>65</v>
      </c>
      <c r="E1018" s="2" t="s">
        <v>1412</v>
      </c>
      <c r="F1018" s="2" t="s">
        <v>1413</v>
      </c>
      <c r="G1018" s="2" t="s">
        <v>68</v>
      </c>
      <c r="H1018" s="4"/>
      <c r="I1018" s="13">
        <v>4877.54</v>
      </c>
      <c r="J1018" s="5">
        <f t="shared" si="60"/>
        <v>0</v>
      </c>
      <c r="K1018" s="5">
        <f t="shared" si="61"/>
        <v>0</v>
      </c>
      <c r="L1018">
        <f t="shared" si="62"/>
        <v>5</v>
      </c>
      <c r="M1018" t="str">
        <f>VLOOKUP(L1018,mês!A:B,2,0)</f>
        <v>Maio</v>
      </c>
      <c r="N1018" t="str">
        <f t="shared" si="63"/>
        <v xml:space="preserve">RORÇ </v>
      </c>
    </row>
    <row r="1019" spans="1:14" ht="24.95" customHeight="1" x14ac:dyDescent="0.2">
      <c r="A1019" s="2" t="s">
        <v>310</v>
      </c>
      <c r="B1019" s="3">
        <v>44012</v>
      </c>
      <c r="C1019" s="2">
        <v>3148</v>
      </c>
      <c r="D1019" s="2" t="s">
        <v>65</v>
      </c>
      <c r="E1019" s="2" t="s">
        <v>143</v>
      </c>
      <c r="F1019" s="2" t="s">
        <v>1414</v>
      </c>
      <c r="G1019" s="2" t="s">
        <v>68</v>
      </c>
      <c r="H1019" s="4"/>
      <c r="I1019" s="13">
        <v>5040</v>
      </c>
      <c r="J1019" s="5">
        <f t="shared" si="60"/>
        <v>0</v>
      </c>
      <c r="K1019" s="5">
        <f t="shared" si="61"/>
        <v>0</v>
      </c>
      <c r="L1019">
        <f t="shared" si="62"/>
        <v>6</v>
      </c>
      <c r="M1019" t="str">
        <f>VLOOKUP(L1019,mês!A:B,2,0)</f>
        <v>Junho</v>
      </c>
      <c r="N1019" t="str">
        <f t="shared" si="63"/>
        <v xml:space="preserve">RORÇ </v>
      </c>
    </row>
    <row r="1020" spans="1:14" ht="24.95" customHeight="1" x14ac:dyDescent="0.2">
      <c r="A1020" s="2" t="s">
        <v>310</v>
      </c>
      <c r="B1020" s="3">
        <v>44018</v>
      </c>
      <c r="C1020" s="2">
        <v>3150</v>
      </c>
      <c r="D1020" s="2" t="s">
        <v>65</v>
      </c>
      <c r="E1020" s="2" t="s">
        <v>331</v>
      </c>
      <c r="F1020" s="2" t="s">
        <v>1415</v>
      </c>
      <c r="G1020" s="2" t="s">
        <v>68</v>
      </c>
      <c r="H1020" s="4"/>
      <c r="I1020" s="13">
        <v>1735.48</v>
      </c>
      <c r="J1020" s="5">
        <f t="shared" si="60"/>
        <v>0</v>
      </c>
      <c r="K1020" s="5">
        <f t="shared" si="61"/>
        <v>0</v>
      </c>
      <c r="L1020">
        <f t="shared" si="62"/>
        <v>7</v>
      </c>
      <c r="M1020" t="str">
        <f>VLOOKUP(L1020,mês!A:B,2,0)</f>
        <v>Julho</v>
      </c>
      <c r="N1020" t="str">
        <f t="shared" si="63"/>
        <v xml:space="preserve">RORÇ </v>
      </c>
    </row>
    <row r="1021" spans="1:14" ht="24.95" customHeight="1" x14ac:dyDescent="0.2">
      <c r="A1021" s="2" t="s">
        <v>310</v>
      </c>
      <c r="B1021" s="3">
        <v>44026</v>
      </c>
      <c r="C1021" s="2">
        <v>3152</v>
      </c>
      <c r="D1021" s="2" t="s">
        <v>85</v>
      </c>
      <c r="E1021" s="2" t="s">
        <v>143</v>
      </c>
      <c r="F1021" s="2" t="s">
        <v>1416</v>
      </c>
      <c r="G1021" s="2" t="s">
        <v>68</v>
      </c>
      <c r="H1021" s="4"/>
      <c r="I1021" s="13">
        <v>2400</v>
      </c>
      <c r="J1021" s="5">
        <f t="shared" si="60"/>
        <v>0</v>
      </c>
      <c r="K1021" s="5">
        <f t="shared" si="61"/>
        <v>0</v>
      </c>
      <c r="L1021">
        <f t="shared" si="62"/>
        <v>7</v>
      </c>
      <c r="M1021" t="str">
        <f>VLOOKUP(L1021,mês!A:B,2,0)</f>
        <v>Julho</v>
      </c>
      <c r="N1021" t="str">
        <f t="shared" si="63"/>
        <v xml:space="preserve">RORÇ </v>
      </c>
    </row>
    <row r="1022" spans="1:14" ht="24.95" customHeight="1" x14ac:dyDescent="0.2">
      <c r="A1022" s="2" t="s">
        <v>310</v>
      </c>
      <c r="B1022" s="3">
        <v>44029</v>
      </c>
      <c r="C1022" s="2">
        <v>3154</v>
      </c>
      <c r="D1022" s="2" t="s">
        <v>65</v>
      </c>
      <c r="E1022" s="2" t="s">
        <v>143</v>
      </c>
      <c r="F1022" s="2" t="s">
        <v>1417</v>
      </c>
      <c r="G1022" s="2" t="s">
        <v>68</v>
      </c>
      <c r="H1022" s="4"/>
      <c r="I1022" s="13">
        <v>8775.9599999999991</v>
      </c>
      <c r="J1022" s="5">
        <f t="shared" si="60"/>
        <v>0</v>
      </c>
      <c r="K1022" s="5">
        <f t="shared" si="61"/>
        <v>0</v>
      </c>
      <c r="L1022">
        <f t="shared" si="62"/>
        <v>7</v>
      </c>
      <c r="M1022" t="str">
        <f>VLOOKUP(L1022,mês!A:B,2,0)</f>
        <v>Julho</v>
      </c>
      <c r="N1022" t="str">
        <f t="shared" si="63"/>
        <v xml:space="preserve">RORÇ </v>
      </c>
    </row>
    <row r="1023" spans="1:14" ht="24.95" customHeight="1" x14ac:dyDescent="0.2">
      <c r="A1023" s="2" t="s">
        <v>310</v>
      </c>
      <c r="B1023" s="3">
        <v>44035</v>
      </c>
      <c r="C1023" s="2">
        <v>3156</v>
      </c>
      <c r="D1023" s="2" t="s">
        <v>65</v>
      </c>
      <c r="E1023" s="2" t="s">
        <v>1412</v>
      </c>
      <c r="F1023" s="2" t="s">
        <v>1418</v>
      </c>
      <c r="G1023" s="2" t="s">
        <v>68</v>
      </c>
      <c r="H1023" s="4"/>
      <c r="I1023" s="13">
        <v>10556.26</v>
      </c>
      <c r="J1023" s="5">
        <f t="shared" si="60"/>
        <v>0</v>
      </c>
      <c r="K1023" s="5">
        <f t="shared" si="61"/>
        <v>0</v>
      </c>
      <c r="L1023">
        <f t="shared" si="62"/>
        <v>7</v>
      </c>
      <c r="M1023" t="str">
        <f>VLOOKUP(L1023,mês!A:B,2,0)</f>
        <v>Julho</v>
      </c>
      <c r="N1023" t="str">
        <f t="shared" si="63"/>
        <v xml:space="preserve">RORÇ </v>
      </c>
    </row>
    <row r="1024" spans="1:14" ht="24.95" customHeight="1" x14ac:dyDescent="0.2">
      <c r="A1024" s="2" t="s">
        <v>310</v>
      </c>
      <c r="B1024" s="3">
        <v>44056</v>
      </c>
      <c r="C1024" s="2">
        <v>3160</v>
      </c>
      <c r="D1024" s="2" t="s">
        <v>65</v>
      </c>
      <c r="E1024" s="2" t="s">
        <v>331</v>
      </c>
      <c r="F1024" s="2" t="s">
        <v>1419</v>
      </c>
      <c r="G1024" s="2" t="s">
        <v>68</v>
      </c>
      <c r="H1024" s="4"/>
      <c r="I1024" s="13">
        <v>1337.39</v>
      </c>
      <c r="J1024" s="5">
        <f t="shared" si="60"/>
        <v>0</v>
      </c>
      <c r="K1024" s="5">
        <f t="shared" si="61"/>
        <v>0</v>
      </c>
      <c r="L1024">
        <f t="shared" si="62"/>
        <v>8</v>
      </c>
      <c r="M1024" t="str">
        <f>VLOOKUP(L1024,mês!A:B,2,0)</f>
        <v>Agosto</v>
      </c>
      <c r="N1024" t="str">
        <f t="shared" si="63"/>
        <v xml:space="preserve">RORÇ </v>
      </c>
    </row>
    <row r="1025" spans="1:14" ht="24.95" customHeight="1" x14ac:dyDescent="0.2">
      <c r="A1025" s="2" t="s">
        <v>310</v>
      </c>
      <c r="B1025" s="3">
        <v>44071</v>
      </c>
      <c r="C1025" s="2">
        <v>3170</v>
      </c>
      <c r="D1025" s="2" t="s">
        <v>410</v>
      </c>
      <c r="E1025" s="2" t="s">
        <v>143</v>
      </c>
      <c r="F1025" s="2" t="s">
        <v>1420</v>
      </c>
      <c r="G1025" s="2" t="s">
        <v>68</v>
      </c>
      <c r="H1025" s="4"/>
      <c r="I1025" s="13">
        <v>11349.9</v>
      </c>
      <c r="J1025" s="5">
        <f t="shared" si="60"/>
        <v>0</v>
      </c>
      <c r="K1025" s="5">
        <f t="shared" si="61"/>
        <v>0</v>
      </c>
      <c r="L1025">
        <f t="shared" si="62"/>
        <v>8</v>
      </c>
      <c r="M1025" t="str">
        <f>VLOOKUP(L1025,mês!A:B,2,0)</f>
        <v>Agosto</v>
      </c>
      <c r="N1025" t="str">
        <f t="shared" si="63"/>
        <v xml:space="preserve">RORÇ </v>
      </c>
    </row>
    <row r="1026" spans="1:14" ht="24.95" customHeight="1" x14ac:dyDescent="0.2">
      <c r="A1026" s="2" t="s">
        <v>310</v>
      </c>
      <c r="B1026" s="3">
        <v>44072</v>
      </c>
      <c r="C1026" s="2">
        <v>3171</v>
      </c>
      <c r="D1026" s="2" t="s">
        <v>65</v>
      </c>
      <c r="E1026" s="2" t="s">
        <v>1421</v>
      </c>
      <c r="F1026" s="2" t="s">
        <v>1422</v>
      </c>
      <c r="G1026" s="2" t="s">
        <v>68</v>
      </c>
      <c r="H1026" s="4"/>
      <c r="I1026" s="13">
        <v>18126.330000000002</v>
      </c>
      <c r="J1026" s="5">
        <f t="shared" ref="J1026:J1089" si="64">IF(G1026="Não",0,H1026)</f>
        <v>0</v>
      </c>
      <c r="K1026" s="5">
        <f t="shared" ref="K1026:K1089" si="65">IF(G1026="Não",H1026,0)</f>
        <v>0</v>
      </c>
      <c r="L1026">
        <f t="shared" ref="L1026:L1089" si="66">MONTH(B1026)</f>
        <v>8</v>
      </c>
      <c r="M1026" t="str">
        <f>VLOOKUP(L1026,mês!A:B,2,0)</f>
        <v>Agosto</v>
      </c>
      <c r="N1026" t="str">
        <f t="shared" ref="N1026:N1089" si="67">LEFT(A1026,SEARCH("-",A1026)-1)</f>
        <v xml:space="preserve">RORÇ </v>
      </c>
    </row>
    <row r="1027" spans="1:14" ht="24.95" customHeight="1" x14ac:dyDescent="0.2">
      <c r="A1027" s="2" t="s">
        <v>310</v>
      </c>
      <c r="B1027" s="3">
        <v>44077</v>
      </c>
      <c r="C1027" s="2">
        <v>3177</v>
      </c>
      <c r="D1027" s="2" t="s">
        <v>65</v>
      </c>
      <c r="E1027" s="2" t="s">
        <v>331</v>
      </c>
      <c r="F1027" s="2" t="s">
        <v>1423</v>
      </c>
      <c r="G1027" s="2" t="s">
        <v>68</v>
      </c>
      <c r="H1027" s="4"/>
      <c r="I1027" s="2">
        <v>783.15</v>
      </c>
      <c r="J1027" s="5">
        <f t="shared" si="64"/>
        <v>0</v>
      </c>
      <c r="K1027" s="5">
        <f t="shared" si="65"/>
        <v>0</v>
      </c>
      <c r="L1027">
        <f t="shared" si="66"/>
        <v>9</v>
      </c>
      <c r="M1027" t="str">
        <f>VLOOKUP(L1027,mês!A:B,2,0)</f>
        <v>Setembro</v>
      </c>
      <c r="N1027" t="str">
        <f t="shared" si="67"/>
        <v xml:space="preserve">RORÇ </v>
      </c>
    </row>
    <row r="1028" spans="1:14" ht="24.95" customHeight="1" x14ac:dyDescent="0.2">
      <c r="A1028" s="2" t="s">
        <v>310</v>
      </c>
      <c r="B1028" s="3">
        <v>44077</v>
      </c>
      <c r="C1028" s="2">
        <v>3178</v>
      </c>
      <c r="D1028" s="2" t="s">
        <v>65</v>
      </c>
      <c r="E1028" s="2" t="s">
        <v>331</v>
      </c>
      <c r="F1028" s="2" t="s">
        <v>1424</v>
      </c>
      <c r="G1028" s="2" t="s">
        <v>68</v>
      </c>
      <c r="H1028" s="4"/>
      <c r="I1028" s="13">
        <v>3074.62</v>
      </c>
      <c r="J1028" s="5">
        <f t="shared" si="64"/>
        <v>0</v>
      </c>
      <c r="K1028" s="5">
        <f t="shared" si="65"/>
        <v>0</v>
      </c>
      <c r="L1028">
        <f t="shared" si="66"/>
        <v>9</v>
      </c>
      <c r="M1028" t="str">
        <f>VLOOKUP(L1028,mês!A:B,2,0)</f>
        <v>Setembro</v>
      </c>
      <c r="N1028" t="str">
        <f t="shared" si="67"/>
        <v xml:space="preserve">RORÇ </v>
      </c>
    </row>
    <row r="1029" spans="1:14" ht="24.95" customHeight="1" x14ac:dyDescent="0.2">
      <c r="A1029" s="2" t="s">
        <v>310</v>
      </c>
      <c r="B1029" s="3">
        <v>44098</v>
      </c>
      <c r="C1029" s="2">
        <v>3181</v>
      </c>
      <c r="D1029" s="2" t="s">
        <v>65</v>
      </c>
      <c r="E1029" s="2" t="s">
        <v>1011</v>
      </c>
      <c r="F1029" s="2" t="s">
        <v>1425</v>
      </c>
      <c r="G1029" s="2" t="s">
        <v>68</v>
      </c>
      <c r="H1029" s="4"/>
      <c r="I1029" s="13">
        <v>2664</v>
      </c>
      <c r="J1029" s="5">
        <f t="shared" si="64"/>
        <v>0</v>
      </c>
      <c r="K1029" s="5">
        <f t="shared" si="65"/>
        <v>0</v>
      </c>
      <c r="L1029">
        <f t="shared" si="66"/>
        <v>9</v>
      </c>
      <c r="M1029" t="str">
        <f>VLOOKUP(L1029,mês!A:B,2,0)</f>
        <v>Setembro</v>
      </c>
      <c r="N1029" t="str">
        <f t="shared" si="67"/>
        <v xml:space="preserve">RORÇ </v>
      </c>
    </row>
    <row r="1030" spans="1:14" ht="24.95" customHeight="1" x14ac:dyDescent="0.2">
      <c r="A1030" s="2" t="s">
        <v>310</v>
      </c>
      <c r="B1030" s="3">
        <v>44104</v>
      </c>
      <c r="C1030" s="2">
        <v>3189</v>
      </c>
      <c r="D1030" s="2" t="s">
        <v>65</v>
      </c>
      <c r="E1030" s="2" t="s">
        <v>143</v>
      </c>
      <c r="F1030" s="2" t="s">
        <v>1426</v>
      </c>
      <c r="G1030" s="2" t="s">
        <v>68</v>
      </c>
      <c r="H1030" s="4"/>
      <c r="I1030" s="2">
        <v>500</v>
      </c>
      <c r="J1030" s="5">
        <f t="shared" si="64"/>
        <v>0</v>
      </c>
      <c r="K1030" s="5">
        <f t="shared" si="65"/>
        <v>0</v>
      </c>
      <c r="L1030">
        <f t="shared" si="66"/>
        <v>9</v>
      </c>
      <c r="M1030" t="str">
        <f>VLOOKUP(L1030,mês!A:B,2,0)</f>
        <v>Setembro</v>
      </c>
      <c r="N1030" t="str">
        <f t="shared" si="67"/>
        <v xml:space="preserve">RORÇ </v>
      </c>
    </row>
    <row r="1031" spans="1:14" ht="24.95" customHeight="1" x14ac:dyDescent="0.2">
      <c r="A1031" s="2" t="s">
        <v>310</v>
      </c>
      <c r="B1031" s="3">
        <v>44104</v>
      </c>
      <c r="C1031" s="2">
        <v>3190</v>
      </c>
      <c r="D1031" s="2" t="s">
        <v>65</v>
      </c>
      <c r="E1031" s="2" t="s">
        <v>143</v>
      </c>
      <c r="F1031" s="2" t="s">
        <v>1427</v>
      </c>
      <c r="G1031" s="2" t="s">
        <v>68</v>
      </c>
      <c r="H1031" s="4"/>
      <c r="I1031" s="13">
        <v>1600</v>
      </c>
      <c r="J1031" s="5">
        <f t="shared" si="64"/>
        <v>0</v>
      </c>
      <c r="K1031" s="5">
        <f t="shared" si="65"/>
        <v>0</v>
      </c>
      <c r="L1031">
        <f t="shared" si="66"/>
        <v>9</v>
      </c>
      <c r="M1031" t="str">
        <f>VLOOKUP(L1031,mês!A:B,2,0)</f>
        <v>Setembro</v>
      </c>
      <c r="N1031" t="str">
        <f t="shared" si="67"/>
        <v xml:space="preserve">RORÇ </v>
      </c>
    </row>
    <row r="1032" spans="1:14" ht="24.95" customHeight="1" x14ac:dyDescent="0.2">
      <c r="A1032" s="2" t="s">
        <v>310</v>
      </c>
      <c r="B1032" s="3">
        <v>44112</v>
      </c>
      <c r="C1032" s="2">
        <v>3193</v>
      </c>
      <c r="D1032" s="2" t="s">
        <v>65</v>
      </c>
      <c r="E1032" s="2" t="s">
        <v>247</v>
      </c>
      <c r="F1032" s="2" t="s">
        <v>1428</v>
      </c>
      <c r="G1032" s="2" t="s">
        <v>68</v>
      </c>
      <c r="H1032" s="4"/>
      <c r="I1032" s="2">
        <v>998</v>
      </c>
      <c r="J1032" s="5">
        <f t="shared" si="64"/>
        <v>0</v>
      </c>
      <c r="K1032" s="5">
        <f t="shared" si="65"/>
        <v>0</v>
      </c>
      <c r="L1032">
        <f t="shared" si="66"/>
        <v>10</v>
      </c>
      <c r="M1032" t="str">
        <f>VLOOKUP(L1032,mês!A:B,2,0)</f>
        <v>Outubro</v>
      </c>
      <c r="N1032" t="str">
        <f t="shared" si="67"/>
        <v xml:space="preserve">RORÇ </v>
      </c>
    </row>
    <row r="1033" spans="1:14" ht="24.95" customHeight="1" x14ac:dyDescent="0.2">
      <c r="A1033" s="2" t="s">
        <v>310</v>
      </c>
      <c r="B1033" s="3">
        <v>44117</v>
      </c>
      <c r="C1033" s="2">
        <v>3195</v>
      </c>
      <c r="D1033" s="2" t="s">
        <v>65</v>
      </c>
      <c r="E1033" s="2" t="s">
        <v>331</v>
      </c>
      <c r="F1033" s="2" t="s">
        <v>1429</v>
      </c>
      <c r="G1033" s="2" t="s">
        <v>68</v>
      </c>
      <c r="H1033" s="4"/>
      <c r="I1033" s="13">
        <v>2142.1999999999998</v>
      </c>
      <c r="J1033" s="5">
        <f t="shared" si="64"/>
        <v>0</v>
      </c>
      <c r="K1033" s="5">
        <f t="shared" si="65"/>
        <v>0</v>
      </c>
      <c r="L1033">
        <f t="shared" si="66"/>
        <v>10</v>
      </c>
      <c r="M1033" t="str">
        <f>VLOOKUP(L1033,mês!A:B,2,0)</f>
        <v>Outubro</v>
      </c>
      <c r="N1033" t="str">
        <f t="shared" si="67"/>
        <v xml:space="preserve">RORÇ </v>
      </c>
    </row>
    <row r="1034" spans="1:14" ht="24.95" customHeight="1" x14ac:dyDescent="0.2">
      <c r="A1034" s="2" t="s">
        <v>310</v>
      </c>
      <c r="B1034" s="3">
        <v>44117</v>
      </c>
      <c r="C1034" s="2">
        <v>3196</v>
      </c>
      <c r="D1034" s="2" t="s">
        <v>65</v>
      </c>
      <c r="E1034" s="2" t="s">
        <v>331</v>
      </c>
      <c r="F1034" s="2" t="s">
        <v>1430</v>
      </c>
      <c r="G1034" s="2" t="s">
        <v>68</v>
      </c>
      <c r="H1034" s="4"/>
      <c r="I1034" s="13">
        <v>1309.93</v>
      </c>
      <c r="J1034" s="5">
        <f t="shared" si="64"/>
        <v>0</v>
      </c>
      <c r="K1034" s="5">
        <f t="shared" si="65"/>
        <v>0</v>
      </c>
      <c r="L1034">
        <f t="shared" si="66"/>
        <v>10</v>
      </c>
      <c r="M1034" t="str">
        <f>VLOOKUP(L1034,mês!A:B,2,0)</f>
        <v>Outubro</v>
      </c>
      <c r="N1034" t="str">
        <f t="shared" si="67"/>
        <v xml:space="preserve">RORÇ </v>
      </c>
    </row>
    <row r="1035" spans="1:14" ht="24.95" customHeight="1" x14ac:dyDescent="0.2">
      <c r="A1035" s="2" t="s">
        <v>310</v>
      </c>
      <c r="B1035" s="3">
        <v>44117</v>
      </c>
      <c r="C1035" s="2">
        <v>3197</v>
      </c>
      <c r="D1035" s="2" t="s">
        <v>65</v>
      </c>
      <c r="E1035" s="2" t="s">
        <v>331</v>
      </c>
      <c r="F1035" s="2" t="s">
        <v>1431</v>
      </c>
      <c r="G1035" s="2" t="s">
        <v>68</v>
      </c>
      <c r="H1035" s="4"/>
      <c r="I1035" s="13">
        <v>1429.98</v>
      </c>
      <c r="J1035" s="5">
        <f t="shared" si="64"/>
        <v>0</v>
      </c>
      <c r="K1035" s="5">
        <f t="shared" si="65"/>
        <v>0</v>
      </c>
      <c r="L1035">
        <f t="shared" si="66"/>
        <v>10</v>
      </c>
      <c r="M1035" t="str">
        <f>VLOOKUP(L1035,mês!A:B,2,0)</f>
        <v>Outubro</v>
      </c>
      <c r="N1035" t="str">
        <f t="shared" si="67"/>
        <v xml:space="preserve">RORÇ </v>
      </c>
    </row>
    <row r="1036" spans="1:14" ht="24.95" customHeight="1" x14ac:dyDescent="0.2">
      <c r="A1036" s="2" t="s">
        <v>310</v>
      </c>
      <c r="B1036" s="3">
        <v>44132</v>
      </c>
      <c r="C1036" s="2">
        <v>3210</v>
      </c>
      <c r="D1036" s="2" t="s">
        <v>65</v>
      </c>
      <c r="E1036" s="2" t="s">
        <v>411</v>
      </c>
      <c r="F1036" s="2" t="s">
        <v>1432</v>
      </c>
      <c r="G1036" s="2" t="s">
        <v>68</v>
      </c>
      <c r="H1036" s="4"/>
      <c r="I1036" s="13">
        <v>95367.1</v>
      </c>
      <c r="J1036" s="5">
        <f t="shared" si="64"/>
        <v>0</v>
      </c>
      <c r="K1036" s="5">
        <f t="shared" si="65"/>
        <v>0</v>
      </c>
      <c r="L1036">
        <f t="shared" si="66"/>
        <v>10</v>
      </c>
      <c r="M1036" t="str">
        <f>VLOOKUP(L1036,mês!A:B,2,0)</f>
        <v>Outubro</v>
      </c>
      <c r="N1036" t="str">
        <f t="shared" si="67"/>
        <v xml:space="preserve">RORÇ </v>
      </c>
    </row>
    <row r="1037" spans="1:14" ht="24.95" customHeight="1" x14ac:dyDescent="0.2">
      <c r="A1037" s="2" t="s">
        <v>310</v>
      </c>
      <c r="B1037" s="3">
        <v>44139</v>
      </c>
      <c r="C1037" s="2">
        <v>3216</v>
      </c>
      <c r="D1037" s="2" t="s">
        <v>65</v>
      </c>
      <c r="E1037" s="2" t="s">
        <v>331</v>
      </c>
      <c r="F1037" s="2" t="s">
        <v>1433</v>
      </c>
      <c r="G1037" s="2" t="s">
        <v>68</v>
      </c>
      <c r="H1037" s="4"/>
      <c r="I1037" s="13">
        <v>1312.09</v>
      </c>
      <c r="J1037" s="5">
        <f t="shared" si="64"/>
        <v>0</v>
      </c>
      <c r="K1037" s="5">
        <f t="shared" si="65"/>
        <v>0</v>
      </c>
      <c r="L1037">
        <f t="shared" si="66"/>
        <v>11</v>
      </c>
      <c r="M1037" t="str">
        <f>VLOOKUP(L1037,mês!A:B,2,0)</f>
        <v>Novembro</v>
      </c>
      <c r="N1037" t="str">
        <f t="shared" si="67"/>
        <v xml:space="preserve">RORÇ </v>
      </c>
    </row>
    <row r="1038" spans="1:14" ht="24.95" customHeight="1" x14ac:dyDescent="0.2">
      <c r="A1038" s="2" t="s">
        <v>310</v>
      </c>
      <c r="B1038" s="3">
        <v>44139</v>
      </c>
      <c r="C1038" s="2">
        <v>3217</v>
      </c>
      <c r="D1038" s="2" t="s">
        <v>404</v>
      </c>
      <c r="E1038" s="2" t="s">
        <v>530</v>
      </c>
      <c r="F1038" s="2" t="s">
        <v>1434</v>
      </c>
      <c r="G1038" s="2" t="s">
        <v>68</v>
      </c>
      <c r="H1038" s="4"/>
      <c r="I1038" s="2">
        <v>429.93</v>
      </c>
      <c r="J1038" s="5">
        <f t="shared" si="64"/>
        <v>0</v>
      </c>
      <c r="K1038" s="5">
        <f t="shared" si="65"/>
        <v>0</v>
      </c>
      <c r="L1038">
        <f t="shared" si="66"/>
        <v>11</v>
      </c>
      <c r="M1038" t="str">
        <f>VLOOKUP(L1038,mês!A:B,2,0)</f>
        <v>Novembro</v>
      </c>
      <c r="N1038" t="str">
        <f t="shared" si="67"/>
        <v xml:space="preserve">RORÇ </v>
      </c>
    </row>
    <row r="1039" spans="1:14" ht="24.95" customHeight="1" x14ac:dyDescent="0.2">
      <c r="A1039" s="2" t="s">
        <v>310</v>
      </c>
      <c r="B1039" s="3">
        <v>44140</v>
      </c>
      <c r="C1039" s="2">
        <v>3218</v>
      </c>
      <c r="D1039" s="2" t="s">
        <v>428</v>
      </c>
      <c r="E1039" s="2" t="s">
        <v>1412</v>
      </c>
      <c r="F1039" s="2" t="s">
        <v>1435</v>
      </c>
      <c r="G1039" s="2" t="s">
        <v>68</v>
      </c>
      <c r="H1039" s="4"/>
      <c r="I1039" s="13">
        <v>6857.56</v>
      </c>
      <c r="J1039" s="5">
        <f t="shared" si="64"/>
        <v>0</v>
      </c>
      <c r="K1039" s="5">
        <f t="shared" si="65"/>
        <v>0</v>
      </c>
      <c r="L1039">
        <f t="shared" si="66"/>
        <v>11</v>
      </c>
      <c r="M1039" t="str">
        <f>VLOOKUP(L1039,mês!A:B,2,0)</f>
        <v>Novembro</v>
      </c>
      <c r="N1039" t="str">
        <f t="shared" si="67"/>
        <v xml:space="preserve">RORÇ </v>
      </c>
    </row>
    <row r="1040" spans="1:14" ht="24.95" customHeight="1" x14ac:dyDescent="0.2">
      <c r="A1040" s="2" t="s">
        <v>310</v>
      </c>
      <c r="B1040" s="3">
        <v>44151</v>
      </c>
      <c r="C1040" s="2">
        <v>3223</v>
      </c>
      <c r="D1040" s="2" t="s">
        <v>65</v>
      </c>
      <c r="E1040" s="2" t="s">
        <v>307</v>
      </c>
      <c r="F1040" s="2" t="s">
        <v>1436</v>
      </c>
      <c r="G1040" s="2" t="s">
        <v>68</v>
      </c>
      <c r="H1040" s="4"/>
      <c r="I1040" s="13">
        <v>40176.769999999997</v>
      </c>
      <c r="J1040" s="5">
        <f t="shared" si="64"/>
        <v>0</v>
      </c>
      <c r="K1040" s="5">
        <f t="shared" si="65"/>
        <v>0</v>
      </c>
      <c r="L1040">
        <f t="shared" si="66"/>
        <v>11</v>
      </c>
      <c r="M1040" t="str">
        <f>VLOOKUP(L1040,mês!A:B,2,0)</f>
        <v>Novembro</v>
      </c>
      <c r="N1040" t="str">
        <f t="shared" si="67"/>
        <v xml:space="preserve">RORÇ </v>
      </c>
    </row>
    <row r="1041" spans="1:14" ht="24.95" customHeight="1" x14ac:dyDescent="0.2">
      <c r="A1041" s="2" t="s">
        <v>310</v>
      </c>
      <c r="B1041" s="3">
        <v>44176</v>
      </c>
      <c r="C1041" s="2">
        <v>3231</v>
      </c>
      <c r="D1041" s="2" t="s">
        <v>65</v>
      </c>
      <c r="E1041" s="2" t="s">
        <v>327</v>
      </c>
      <c r="F1041" s="2" t="s">
        <v>1437</v>
      </c>
      <c r="G1041" s="2" t="s">
        <v>68</v>
      </c>
      <c r="H1041" s="4"/>
      <c r="I1041" s="13">
        <v>49000</v>
      </c>
      <c r="J1041" s="5">
        <f t="shared" si="64"/>
        <v>0</v>
      </c>
      <c r="K1041" s="5">
        <f t="shared" si="65"/>
        <v>0</v>
      </c>
      <c r="L1041">
        <f t="shared" si="66"/>
        <v>12</v>
      </c>
      <c r="M1041" t="str">
        <f>VLOOKUP(L1041,mês!A:B,2,0)</f>
        <v>Dezembro</v>
      </c>
      <c r="N1041" t="str">
        <f t="shared" si="67"/>
        <v xml:space="preserve">RORÇ </v>
      </c>
    </row>
    <row r="1042" spans="1:14" ht="24.95" customHeight="1" x14ac:dyDescent="0.2">
      <c r="A1042" s="2" t="s">
        <v>310</v>
      </c>
      <c r="B1042" s="3">
        <v>44188</v>
      </c>
      <c r="C1042" s="2">
        <v>3235</v>
      </c>
      <c r="D1042" s="2" t="s">
        <v>65</v>
      </c>
      <c r="E1042" s="2" t="s">
        <v>190</v>
      </c>
      <c r="F1042" s="2" t="s">
        <v>1438</v>
      </c>
      <c r="G1042" s="2" t="s">
        <v>68</v>
      </c>
      <c r="H1042" s="4"/>
      <c r="I1042" s="13">
        <v>111833.47</v>
      </c>
      <c r="J1042" s="5">
        <f t="shared" si="64"/>
        <v>0</v>
      </c>
      <c r="K1042" s="5">
        <f t="shared" si="65"/>
        <v>0</v>
      </c>
      <c r="L1042">
        <f t="shared" si="66"/>
        <v>12</v>
      </c>
      <c r="M1042" t="str">
        <f>VLOOKUP(L1042,mês!A:B,2,0)</f>
        <v>Dezembro</v>
      </c>
      <c r="N1042" t="str">
        <f t="shared" si="67"/>
        <v xml:space="preserve">RORÇ </v>
      </c>
    </row>
    <row r="1043" spans="1:14" ht="24.95" customHeight="1" x14ac:dyDescent="0.2">
      <c r="A1043" s="2" t="s">
        <v>703</v>
      </c>
      <c r="B1043" s="3">
        <v>43853</v>
      </c>
      <c r="C1043" s="2">
        <v>2983</v>
      </c>
      <c r="D1043" s="2" t="s">
        <v>65</v>
      </c>
      <c r="E1043" s="2" t="s">
        <v>1347</v>
      </c>
      <c r="F1043" s="2" t="s">
        <v>1348</v>
      </c>
      <c r="G1043" s="2" t="s">
        <v>68</v>
      </c>
      <c r="H1043" s="4"/>
      <c r="I1043" s="13">
        <v>234845.1</v>
      </c>
      <c r="J1043" s="5">
        <f t="shared" si="64"/>
        <v>0</v>
      </c>
      <c r="K1043" s="5">
        <f t="shared" si="65"/>
        <v>0</v>
      </c>
      <c r="L1043">
        <f t="shared" si="66"/>
        <v>1</v>
      </c>
      <c r="M1043" t="str">
        <f>VLOOKUP(L1043,mês!A:B,2,0)</f>
        <v>Janeiro</v>
      </c>
      <c r="N1043" t="str">
        <f t="shared" si="67"/>
        <v xml:space="preserve">RINF </v>
      </c>
    </row>
    <row r="1044" spans="1:14" ht="24.95" customHeight="1" x14ac:dyDescent="0.2">
      <c r="A1044" s="2" t="s">
        <v>703</v>
      </c>
      <c r="B1044" s="3">
        <v>44175</v>
      </c>
      <c r="C1044" s="2">
        <v>3228</v>
      </c>
      <c r="D1044" s="2" t="s">
        <v>65</v>
      </c>
      <c r="E1044" s="2" t="s">
        <v>143</v>
      </c>
      <c r="F1044" s="2" t="s">
        <v>1439</v>
      </c>
      <c r="G1044" s="2" t="s">
        <v>68</v>
      </c>
      <c r="H1044" s="4"/>
      <c r="I1044" s="13">
        <v>14578.26</v>
      </c>
      <c r="J1044" s="5">
        <f t="shared" si="64"/>
        <v>0</v>
      </c>
      <c r="K1044" s="5">
        <f t="shared" si="65"/>
        <v>0</v>
      </c>
      <c r="L1044">
        <f t="shared" si="66"/>
        <v>12</v>
      </c>
      <c r="M1044" t="str">
        <f>VLOOKUP(L1044,mês!A:B,2,0)</f>
        <v>Dezembro</v>
      </c>
      <c r="N1044" t="str">
        <f t="shared" si="67"/>
        <v xml:space="preserve">RINF </v>
      </c>
    </row>
    <row r="1045" spans="1:14" ht="24.95" customHeight="1" x14ac:dyDescent="0.2">
      <c r="A1045" s="2" t="s">
        <v>703</v>
      </c>
      <c r="B1045" s="3">
        <v>44188</v>
      </c>
      <c r="C1045" s="2">
        <v>3236</v>
      </c>
      <c r="D1045" s="2" t="s">
        <v>145</v>
      </c>
      <c r="E1045" s="2" t="s">
        <v>190</v>
      </c>
      <c r="F1045" s="2" t="s">
        <v>1440</v>
      </c>
      <c r="G1045" s="2" t="s">
        <v>68</v>
      </c>
      <c r="H1045" s="4"/>
      <c r="I1045" s="13">
        <v>13601.53</v>
      </c>
      <c r="J1045" s="5">
        <f t="shared" si="64"/>
        <v>0</v>
      </c>
      <c r="K1045" s="5">
        <f t="shared" si="65"/>
        <v>0</v>
      </c>
      <c r="L1045">
        <f t="shared" si="66"/>
        <v>12</v>
      </c>
      <c r="M1045" t="str">
        <f>VLOOKUP(L1045,mês!A:B,2,0)</f>
        <v>Dezembro</v>
      </c>
      <c r="N1045" t="str">
        <f t="shared" si="67"/>
        <v xml:space="preserve">RINF </v>
      </c>
    </row>
    <row r="1046" spans="1:14" ht="24.95" customHeight="1" x14ac:dyDescent="0.2">
      <c r="A1046" s="2" t="s">
        <v>725</v>
      </c>
      <c r="B1046" s="3">
        <v>43853</v>
      </c>
      <c r="C1046" s="2">
        <v>3023</v>
      </c>
      <c r="D1046" s="2" t="s">
        <v>89</v>
      </c>
      <c r="E1046" s="2" t="s">
        <v>1347</v>
      </c>
      <c r="F1046" s="2" t="s">
        <v>1441</v>
      </c>
      <c r="G1046" s="2" t="s">
        <v>68</v>
      </c>
      <c r="H1046" s="4"/>
      <c r="I1046" s="13">
        <v>93853</v>
      </c>
      <c r="J1046" s="5">
        <f t="shared" si="64"/>
        <v>0</v>
      </c>
      <c r="K1046" s="5">
        <f t="shared" si="65"/>
        <v>0</v>
      </c>
      <c r="L1046">
        <f t="shared" si="66"/>
        <v>1</v>
      </c>
      <c r="M1046" t="str">
        <f>VLOOKUP(L1046,mês!A:B,2,0)</f>
        <v>Janeiro</v>
      </c>
      <c r="N1046" t="str">
        <f t="shared" si="67"/>
        <v xml:space="preserve">SEG </v>
      </c>
    </row>
    <row r="1047" spans="1:14" ht="24.95" customHeight="1" x14ac:dyDescent="0.2">
      <c r="A1047" s="2" t="s">
        <v>725</v>
      </c>
      <c r="B1047" s="3">
        <v>44131</v>
      </c>
      <c r="C1047" s="2">
        <v>3207</v>
      </c>
      <c r="D1047" s="2" t="s">
        <v>89</v>
      </c>
      <c r="E1047" s="2" t="s">
        <v>726</v>
      </c>
      <c r="F1047" s="2" t="s">
        <v>1442</v>
      </c>
      <c r="G1047" s="2" t="s">
        <v>68</v>
      </c>
      <c r="H1047" s="4"/>
      <c r="I1047" s="13">
        <v>7307.5</v>
      </c>
      <c r="J1047" s="5">
        <f t="shared" si="64"/>
        <v>0</v>
      </c>
      <c r="K1047" s="5">
        <f t="shared" si="65"/>
        <v>0</v>
      </c>
      <c r="L1047">
        <f t="shared" si="66"/>
        <v>10</v>
      </c>
      <c r="M1047" t="str">
        <f>VLOOKUP(L1047,mês!A:B,2,0)</f>
        <v>Outubro</v>
      </c>
      <c r="N1047" t="str">
        <f t="shared" si="67"/>
        <v xml:space="preserve">SEG </v>
      </c>
    </row>
    <row r="1048" spans="1:14" ht="24.95" customHeight="1" x14ac:dyDescent="0.2">
      <c r="A1048" s="2" t="s">
        <v>725</v>
      </c>
      <c r="B1048" s="3">
        <v>44138</v>
      </c>
      <c r="C1048" s="2">
        <v>3215</v>
      </c>
      <c r="D1048" s="2" t="s">
        <v>89</v>
      </c>
      <c r="E1048" s="2" t="s">
        <v>143</v>
      </c>
      <c r="F1048" s="2" t="s">
        <v>1443</v>
      </c>
      <c r="G1048" s="2" t="s">
        <v>68</v>
      </c>
      <c r="H1048" s="4"/>
      <c r="I1048" s="2">
        <v>365.67</v>
      </c>
      <c r="J1048" s="5">
        <f t="shared" si="64"/>
        <v>0</v>
      </c>
      <c r="K1048" s="5">
        <f t="shared" si="65"/>
        <v>0</v>
      </c>
      <c r="L1048">
        <f t="shared" si="66"/>
        <v>11</v>
      </c>
      <c r="M1048" t="str">
        <f>VLOOKUP(L1048,mês!A:B,2,0)</f>
        <v>Novembro</v>
      </c>
      <c r="N1048" t="str">
        <f t="shared" si="67"/>
        <v xml:space="preserve">SEG </v>
      </c>
    </row>
    <row r="1049" spans="1:14" ht="24.95" customHeight="1" x14ac:dyDescent="0.2">
      <c r="A1049" s="2" t="s">
        <v>732</v>
      </c>
      <c r="B1049" s="3">
        <v>43910</v>
      </c>
      <c r="C1049" s="2">
        <v>3127</v>
      </c>
      <c r="D1049" s="2" t="s">
        <v>123</v>
      </c>
      <c r="E1049" s="2" t="s">
        <v>143</v>
      </c>
      <c r="F1049" s="2" t="s">
        <v>1444</v>
      </c>
      <c r="G1049" s="2" t="s">
        <v>68</v>
      </c>
      <c r="H1049" s="4"/>
      <c r="I1049" s="13">
        <v>10000</v>
      </c>
      <c r="J1049" s="5">
        <f t="shared" si="64"/>
        <v>0</v>
      </c>
      <c r="K1049" s="5">
        <f t="shared" si="65"/>
        <v>0</v>
      </c>
      <c r="L1049">
        <f t="shared" si="66"/>
        <v>3</v>
      </c>
      <c r="M1049" t="str">
        <f>VLOOKUP(L1049,mês!A:B,2,0)</f>
        <v>Março</v>
      </c>
      <c r="N1049" t="str">
        <f t="shared" si="67"/>
        <v xml:space="preserve">RD </v>
      </c>
    </row>
    <row r="1050" spans="1:14" ht="24.95" customHeight="1" x14ac:dyDescent="0.2">
      <c r="A1050" s="2" t="s">
        <v>739</v>
      </c>
      <c r="B1050" s="3">
        <v>43853</v>
      </c>
      <c r="C1050" s="2">
        <v>2988</v>
      </c>
      <c r="D1050" s="2" t="s">
        <v>154</v>
      </c>
      <c r="E1050" s="2" t="s">
        <v>1347</v>
      </c>
      <c r="F1050" s="2" t="s">
        <v>1348</v>
      </c>
      <c r="G1050" s="2" t="s">
        <v>68</v>
      </c>
      <c r="H1050" s="4"/>
      <c r="I1050" s="13">
        <v>12407.91</v>
      </c>
      <c r="J1050" s="5">
        <f t="shared" si="64"/>
        <v>0</v>
      </c>
      <c r="K1050" s="5">
        <f t="shared" si="65"/>
        <v>0</v>
      </c>
      <c r="L1050">
        <f t="shared" si="66"/>
        <v>1</v>
      </c>
      <c r="M1050" t="str">
        <f>VLOOKUP(L1050,mês!A:B,2,0)</f>
        <v>Janeiro</v>
      </c>
      <c r="N1050" t="str">
        <f t="shared" si="67"/>
        <v xml:space="preserve">RINF </v>
      </c>
    </row>
    <row r="1051" spans="1:14" ht="24.95" customHeight="1" x14ac:dyDescent="0.2">
      <c r="A1051" s="2" t="s">
        <v>741</v>
      </c>
      <c r="B1051" s="3">
        <v>43853</v>
      </c>
      <c r="C1051" s="2">
        <v>2984</v>
      </c>
      <c r="D1051" s="2" t="s">
        <v>203</v>
      </c>
      <c r="E1051" s="2" t="s">
        <v>1347</v>
      </c>
      <c r="F1051" s="2" t="s">
        <v>1348</v>
      </c>
      <c r="G1051" s="2" t="s">
        <v>68</v>
      </c>
      <c r="H1051" s="4"/>
      <c r="I1051" s="13">
        <v>9710.5400000000009</v>
      </c>
      <c r="J1051" s="5">
        <f t="shared" si="64"/>
        <v>0</v>
      </c>
      <c r="K1051" s="5">
        <f t="shared" si="65"/>
        <v>0</v>
      </c>
      <c r="L1051">
        <f t="shared" si="66"/>
        <v>1</v>
      </c>
      <c r="M1051" t="str">
        <f>VLOOKUP(L1051,mês!A:B,2,0)</f>
        <v>Janeiro</v>
      </c>
      <c r="N1051" t="str">
        <f t="shared" si="67"/>
        <v xml:space="preserve">RINF </v>
      </c>
    </row>
    <row r="1052" spans="1:14" ht="24.95" customHeight="1" x14ac:dyDescent="0.2">
      <c r="A1052" s="2" t="s">
        <v>741</v>
      </c>
      <c r="B1052" s="3">
        <v>44132</v>
      </c>
      <c r="C1052" s="2">
        <v>3209</v>
      </c>
      <c r="D1052" s="2" t="s">
        <v>203</v>
      </c>
      <c r="E1052" s="2" t="s">
        <v>143</v>
      </c>
      <c r="F1052" s="2" t="s">
        <v>1445</v>
      </c>
      <c r="G1052" s="2" t="s">
        <v>68</v>
      </c>
      <c r="H1052" s="4"/>
      <c r="I1052" s="13">
        <v>1439.46</v>
      </c>
      <c r="J1052" s="5">
        <f t="shared" si="64"/>
        <v>0</v>
      </c>
      <c r="K1052" s="5">
        <f t="shared" si="65"/>
        <v>0</v>
      </c>
      <c r="L1052">
        <f t="shared" si="66"/>
        <v>10</v>
      </c>
      <c r="M1052" t="str">
        <f>VLOOKUP(L1052,mês!A:B,2,0)</f>
        <v>Outubro</v>
      </c>
      <c r="N1052" t="str">
        <f t="shared" si="67"/>
        <v xml:space="preserve">RINF </v>
      </c>
    </row>
    <row r="1053" spans="1:14" ht="24.95" customHeight="1" x14ac:dyDescent="0.2">
      <c r="A1053" s="2" t="s">
        <v>742</v>
      </c>
      <c r="B1053" s="3">
        <v>43853</v>
      </c>
      <c r="C1053" s="2">
        <v>2985</v>
      </c>
      <c r="D1053" s="2" t="s">
        <v>85</v>
      </c>
      <c r="E1053" s="2" t="s">
        <v>1347</v>
      </c>
      <c r="F1053" s="2" t="s">
        <v>1348</v>
      </c>
      <c r="G1053" s="2" t="s">
        <v>68</v>
      </c>
      <c r="H1053" s="4"/>
      <c r="I1053" s="13">
        <v>10789.49</v>
      </c>
      <c r="J1053" s="5">
        <f t="shared" si="64"/>
        <v>0</v>
      </c>
      <c r="K1053" s="5">
        <f t="shared" si="65"/>
        <v>0</v>
      </c>
      <c r="L1053">
        <f t="shared" si="66"/>
        <v>1</v>
      </c>
      <c r="M1053" t="str">
        <f>VLOOKUP(L1053,mês!A:B,2,0)</f>
        <v>Janeiro</v>
      </c>
      <c r="N1053" t="str">
        <f t="shared" si="67"/>
        <v xml:space="preserve">RINF </v>
      </c>
    </row>
    <row r="1054" spans="1:14" ht="24.95" customHeight="1" x14ac:dyDescent="0.2">
      <c r="A1054" s="2" t="s">
        <v>743</v>
      </c>
      <c r="B1054" s="3">
        <v>43853</v>
      </c>
      <c r="C1054" s="2">
        <v>2989</v>
      </c>
      <c r="D1054" s="2" t="s">
        <v>207</v>
      </c>
      <c r="E1054" s="2" t="s">
        <v>1347</v>
      </c>
      <c r="F1054" s="2" t="s">
        <v>1348</v>
      </c>
      <c r="G1054" s="2" t="s">
        <v>68</v>
      </c>
      <c r="H1054" s="4"/>
      <c r="I1054" s="13">
        <v>15105.29</v>
      </c>
      <c r="J1054" s="5">
        <f t="shared" si="64"/>
        <v>0</v>
      </c>
      <c r="K1054" s="5">
        <f t="shared" si="65"/>
        <v>0</v>
      </c>
      <c r="L1054">
        <f t="shared" si="66"/>
        <v>1</v>
      </c>
      <c r="M1054" t="str">
        <f>VLOOKUP(L1054,mês!A:B,2,0)</f>
        <v>Janeiro</v>
      </c>
      <c r="N1054" t="str">
        <f t="shared" si="67"/>
        <v xml:space="preserve">RINF </v>
      </c>
    </row>
    <row r="1055" spans="1:14" ht="24.95" customHeight="1" x14ac:dyDescent="0.2">
      <c r="A1055" s="2" t="s">
        <v>746</v>
      </c>
      <c r="B1055" s="3">
        <v>43853</v>
      </c>
      <c r="C1055" s="2">
        <v>2987</v>
      </c>
      <c r="D1055" s="2" t="s">
        <v>432</v>
      </c>
      <c r="E1055" s="2" t="s">
        <v>1347</v>
      </c>
      <c r="F1055" s="2" t="s">
        <v>1348</v>
      </c>
      <c r="G1055" s="2" t="s">
        <v>68</v>
      </c>
      <c r="H1055" s="4"/>
      <c r="I1055" s="13">
        <v>9171.07</v>
      </c>
      <c r="J1055" s="5">
        <f t="shared" si="64"/>
        <v>0</v>
      </c>
      <c r="K1055" s="5">
        <f t="shared" si="65"/>
        <v>0</v>
      </c>
      <c r="L1055">
        <f t="shared" si="66"/>
        <v>1</v>
      </c>
      <c r="M1055" t="str">
        <f>VLOOKUP(L1055,mês!A:B,2,0)</f>
        <v>Janeiro</v>
      </c>
      <c r="N1055" t="str">
        <f t="shared" si="67"/>
        <v xml:space="preserve">RINF </v>
      </c>
    </row>
    <row r="1056" spans="1:14" ht="24.95" customHeight="1" x14ac:dyDescent="0.2">
      <c r="A1056" s="2" t="s">
        <v>746</v>
      </c>
      <c r="B1056" s="3">
        <v>44188</v>
      </c>
      <c r="C1056" s="2">
        <v>3237</v>
      </c>
      <c r="D1056" s="2" t="s">
        <v>432</v>
      </c>
      <c r="E1056" s="2" t="s">
        <v>190</v>
      </c>
      <c r="F1056" s="2" t="s">
        <v>1446</v>
      </c>
      <c r="G1056" s="2" t="s">
        <v>68</v>
      </c>
      <c r="H1056" s="4"/>
      <c r="I1056" s="2">
        <v>281.89</v>
      </c>
      <c r="J1056" s="5">
        <f t="shared" si="64"/>
        <v>0</v>
      </c>
      <c r="K1056" s="5">
        <f t="shared" si="65"/>
        <v>0</v>
      </c>
      <c r="L1056">
        <f t="shared" si="66"/>
        <v>12</v>
      </c>
      <c r="M1056" t="str">
        <f>VLOOKUP(L1056,mês!A:B,2,0)</f>
        <v>Dezembro</v>
      </c>
      <c r="N1056" t="str">
        <f t="shared" si="67"/>
        <v xml:space="preserve">RINF </v>
      </c>
    </row>
    <row r="1057" spans="1:14" ht="24.95" customHeight="1" x14ac:dyDescent="0.2">
      <c r="A1057" s="2" t="s">
        <v>753</v>
      </c>
      <c r="B1057" s="3">
        <v>43853</v>
      </c>
      <c r="C1057" s="2">
        <v>2979</v>
      </c>
      <c r="D1057" s="2" t="s">
        <v>270</v>
      </c>
      <c r="E1057" s="2" t="s">
        <v>1347</v>
      </c>
      <c r="F1057" s="2" t="s">
        <v>1348</v>
      </c>
      <c r="G1057" s="2" t="s">
        <v>68</v>
      </c>
      <c r="H1057" s="4"/>
      <c r="I1057" s="13">
        <v>22472.639999999999</v>
      </c>
      <c r="J1057" s="5">
        <f t="shared" si="64"/>
        <v>0</v>
      </c>
      <c r="K1057" s="5">
        <f t="shared" si="65"/>
        <v>0</v>
      </c>
      <c r="L1057">
        <f t="shared" si="66"/>
        <v>1</v>
      </c>
      <c r="M1057" t="str">
        <f>VLOOKUP(L1057,mês!A:B,2,0)</f>
        <v>Janeiro</v>
      </c>
      <c r="N1057" t="str">
        <f t="shared" si="67"/>
        <v xml:space="preserve">RORÇ </v>
      </c>
    </row>
    <row r="1058" spans="1:14" ht="24.95" customHeight="1" x14ac:dyDescent="0.2">
      <c r="A1058" s="2" t="s">
        <v>753</v>
      </c>
      <c r="B1058" s="3">
        <v>43853</v>
      </c>
      <c r="C1058" s="2">
        <v>2986</v>
      </c>
      <c r="D1058" s="2" t="s">
        <v>270</v>
      </c>
      <c r="E1058" s="2" t="s">
        <v>1347</v>
      </c>
      <c r="F1058" s="2" t="s">
        <v>1348</v>
      </c>
      <c r="G1058" s="2" t="s">
        <v>68</v>
      </c>
      <c r="H1058" s="4"/>
      <c r="I1058" s="13">
        <v>8631.59</v>
      </c>
      <c r="J1058" s="5">
        <f t="shared" si="64"/>
        <v>0</v>
      </c>
      <c r="K1058" s="5">
        <f t="shared" si="65"/>
        <v>0</v>
      </c>
      <c r="L1058">
        <f t="shared" si="66"/>
        <v>1</v>
      </c>
      <c r="M1058" t="str">
        <f>VLOOKUP(L1058,mês!A:B,2,0)</f>
        <v>Janeiro</v>
      </c>
      <c r="N1058" t="str">
        <f t="shared" si="67"/>
        <v xml:space="preserve">RORÇ </v>
      </c>
    </row>
    <row r="1059" spans="1:14" ht="24.95" customHeight="1" x14ac:dyDescent="0.2">
      <c r="A1059" s="2" t="s">
        <v>762</v>
      </c>
      <c r="B1059" s="3">
        <v>43889</v>
      </c>
      <c r="C1059" s="2">
        <v>3109</v>
      </c>
      <c r="D1059" s="2" t="s">
        <v>270</v>
      </c>
      <c r="E1059" s="2" t="s">
        <v>1447</v>
      </c>
      <c r="F1059" s="2" t="s">
        <v>1348</v>
      </c>
      <c r="G1059" s="2" t="s">
        <v>68</v>
      </c>
      <c r="H1059" s="4"/>
      <c r="I1059" s="13">
        <v>8631.59</v>
      </c>
      <c r="J1059" s="5">
        <f t="shared" si="64"/>
        <v>0</v>
      </c>
      <c r="K1059" s="5">
        <f t="shared" si="65"/>
        <v>0</v>
      </c>
      <c r="L1059">
        <f t="shared" si="66"/>
        <v>2</v>
      </c>
      <c r="M1059" t="str">
        <f>VLOOKUP(L1059,mês!A:B,2,0)</f>
        <v>Fevereiro</v>
      </c>
      <c r="N1059" t="str">
        <f t="shared" si="67"/>
        <v xml:space="preserve">RINF </v>
      </c>
    </row>
    <row r="1060" spans="1:14" ht="24.95" customHeight="1" x14ac:dyDescent="0.2">
      <c r="A1060" s="2" t="s">
        <v>763</v>
      </c>
      <c r="B1060" s="3">
        <v>43853</v>
      </c>
      <c r="C1060" s="2">
        <v>2978</v>
      </c>
      <c r="D1060" s="2" t="s">
        <v>85</v>
      </c>
      <c r="E1060" s="2" t="s">
        <v>1347</v>
      </c>
      <c r="F1060" s="2" t="s">
        <v>1348</v>
      </c>
      <c r="G1060" s="2" t="s">
        <v>68</v>
      </c>
      <c r="H1060" s="4"/>
      <c r="I1060" s="13">
        <v>28090.799999999999</v>
      </c>
      <c r="J1060" s="5">
        <f t="shared" si="64"/>
        <v>0</v>
      </c>
      <c r="K1060" s="5">
        <f t="shared" si="65"/>
        <v>0</v>
      </c>
      <c r="L1060">
        <f t="shared" si="66"/>
        <v>1</v>
      </c>
      <c r="M1060" t="str">
        <f>VLOOKUP(L1060,mês!A:B,2,0)</f>
        <v>Janeiro</v>
      </c>
      <c r="N1060" t="str">
        <f t="shared" si="67"/>
        <v xml:space="preserve">RORÇ </v>
      </c>
    </row>
    <row r="1061" spans="1:14" ht="24.95" customHeight="1" x14ac:dyDescent="0.2">
      <c r="A1061" s="2" t="s">
        <v>763</v>
      </c>
      <c r="B1061" s="3">
        <v>44076</v>
      </c>
      <c r="C1061" s="2">
        <v>3172</v>
      </c>
      <c r="D1061" s="2" t="s">
        <v>85</v>
      </c>
      <c r="E1061" s="2" t="s">
        <v>143</v>
      </c>
      <c r="F1061" s="2" t="s">
        <v>1448</v>
      </c>
      <c r="G1061" s="2" t="s">
        <v>68</v>
      </c>
      <c r="H1061" s="4"/>
      <c r="I1061" s="13">
        <v>1474.43</v>
      </c>
      <c r="J1061" s="5">
        <f t="shared" si="64"/>
        <v>0</v>
      </c>
      <c r="K1061" s="5">
        <f t="shared" si="65"/>
        <v>0</v>
      </c>
      <c r="L1061">
        <f t="shared" si="66"/>
        <v>9</v>
      </c>
      <c r="M1061" t="str">
        <f>VLOOKUP(L1061,mês!A:B,2,0)</f>
        <v>Setembro</v>
      </c>
      <c r="N1061" t="str">
        <f t="shared" si="67"/>
        <v xml:space="preserve">RORÇ </v>
      </c>
    </row>
    <row r="1062" spans="1:14" ht="24.95" customHeight="1" x14ac:dyDescent="0.2">
      <c r="A1062" s="2" t="s">
        <v>782</v>
      </c>
      <c r="B1062" s="3">
        <v>43853</v>
      </c>
      <c r="C1062" s="2">
        <v>3024</v>
      </c>
      <c r="D1062" s="2" t="s">
        <v>65</v>
      </c>
      <c r="E1062" s="2" t="s">
        <v>1347</v>
      </c>
      <c r="F1062" s="2" t="s">
        <v>1441</v>
      </c>
      <c r="G1062" s="2" t="s">
        <v>68</v>
      </c>
      <c r="H1062" s="4"/>
      <c r="I1062" s="13">
        <v>31144</v>
      </c>
      <c r="J1062" s="5">
        <f t="shared" si="64"/>
        <v>0</v>
      </c>
      <c r="K1062" s="5">
        <f t="shared" si="65"/>
        <v>0</v>
      </c>
      <c r="L1062">
        <f t="shared" si="66"/>
        <v>1</v>
      </c>
      <c r="M1062" t="str">
        <f>VLOOKUP(L1062,mês!A:B,2,0)</f>
        <v>Janeiro</v>
      </c>
      <c r="N1062" t="str">
        <f t="shared" si="67"/>
        <v xml:space="preserve">TREIN </v>
      </c>
    </row>
    <row r="1063" spans="1:14" ht="24.95" customHeight="1" x14ac:dyDescent="0.2">
      <c r="A1063" s="2" t="s">
        <v>793</v>
      </c>
      <c r="B1063" s="3">
        <v>43853</v>
      </c>
      <c r="C1063" s="2">
        <v>2980</v>
      </c>
      <c r="D1063" s="2" t="s">
        <v>432</v>
      </c>
      <c r="E1063" s="2" t="s">
        <v>1347</v>
      </c>
      <c r="F1063" s="2" t="s">
        <v>1348</v>
      </c>
      <c r="G1063" s="2" t="s">
        <v>68</v>
      </c>
      <c r="H1063" s="4"/>
      <c r="I1063" s="13">
        <v>23877.18</v>
      </c>
      <c r="J1063" s="5">
        <f t="shared" si="64"/>
        <v>0</v>
      </c>
      <c r="K1063" s="5">
        <f t="shared" si="65"/>
        <v>0</v>
      </c>
      <c r="L1063">
        <f t="shared" si="66"/>
        <v>1</v>
      </c>
      <c r="M1063" t="str">
        <f>VLOOKUP(L1063,mês!A:B,2,0)</f>
        <v>Janeiro</v>
      </c>
      <c r="N1063" t="str">
        <f t="shared" si="67"/>
        <v xml:space="preserve">RORÇ </v>
      </c>
    </row>
    <row r="1064" spans="1:14" ht="24.95" customHeight="1" x14ac:dyDescent="0.2">
      <c r="A1064" s="2" t="s">
        <v>819</v>
      </c>
      <c r="B1064" s="3">
        <v>43910</v>
      </c>
      <c r="C1064" s="2">
        <v>3128</v>
      </c>
      <c r="D1064" s="2" t="s">
        <v>65</v>
      </c>
      <c r="E1064" s="2" t="s">
        <v>1449</v>
      </c>
      <c r="F1064" s="2" t="s">
        <v>1450</v>
      </c>
      <c r="G1064" s="2" t="s">
        <v>68</v>
      </c>
      <c r="H1064" s="4"/>
      <c r="I1064" s="13">
        <v>1502.4</v>
      </c>
      <c r="J1064" s="5">
        <f t="shared" si="64"/>
        <v>0</v>
      </c>
      <c r="K1064" s="5">
        <f t="shared" si="65"/>
        <v>0</v>
      </c>
      <c r="L1064">
        <f t="shared" si="66"/>
        <v>3</v>
      </c>
      <c r="M1064" t="str">
        <f>VLOOKUP(L1064,mês!A:B,2,0)</f>
        <v>Março</v>
      </c>
      <c r="N1064" t="str">
        <f t="shared" si="67"/>
        <v xml:space="preserve">RD </v>
      </c>
    </row>
    <row r="1065" spans="1:14" ht="24.95" customHeight="1" x14ac:dyDescent="0.2">
      <c r="A1065" s="2" t="s">
        <v>819</v>
      </c>
      <c r="B1065" s="3">
        <v>43910</v>
      </c>
      <c r="C1065" s="2">
        <v>3129</v>
      </c>
      <c r="D1065" s="2" t="s">
        <v>65</v>
      </c>
      <c r="E1065" s="2" t="s">
        <v>1011</v>
      </c>
      <c r="F1065" s="2" t="s">
        <v>1451</v>
      </c>
      <c r="G1065" s="2" t="s">
        <v>68</v>
      </c>
      <c r="H1065" s="4"/>
      <c r="I1065" s="2">
        <v>256</v>
      </c>
      <c r="J1065" s="5">
        <f t="shared" si="64"/>
        <v>0</v>
      </c>
      <c r="K1065" s="5">
        <f t="shared" si="65"/>
        <v>0</v>
      </c>
      <c r="L1065">
        <f t="shared" si="66"/>
        <v>3</v>
      </c>
      <c r="M1065" t="str">
        <f>VLOOKUP(L1065,mês!A:B,2,0)</f>
        <v>Março</v>
      </c>
      <c r="N1065" t="str">
        <f t="shared" si="67"/>
        <v xml:space="preserve">RD </v>
      </c>
    </row>
    <row r="1066" spans="1:14" ht="24.95" customHeight="1" x14ac:dyDescent="0.2">
      <c r="A1066" s="2" t="s">
        <v>819</v>
      </c>
      <c r="B1066" s="3">
        <v>43910</v>
      </c>
      <c r="C1066" s="2">
        <v>3130</v>
      </c>
      <c r="D1066" s="2" t="s">
        <v>65</v>
      </c>
      <c r="E1066" s="2" t="s">
        <v>1244</v>
      </c>
      <c r="F1066" s="2" t="s">
        <v>1452</v>
      </c>
      <c r="G1066" s="2" t="s">
        <v>68</v>
      </c>
      <c r="H1066" s="4"/>
      <c r="I1066" s="2">
        <v>750</v>
      </c>
      <c r="J1066" s="5">
        <f t="shared" si="64"/>
        <v>0</v>
      </c>
      <c r="K1066" s="5">
        <f t="shared" si="65"/>
        <v>0</v>
      </c>
      <c r="L1066">
        <f t="shared" si="66"/>
        <v>3</v>
      </c>
      <c r="M1066" t="str">
        <f>VLOOKUP(L1066,mês!A:B,2,0)</f>
        <v>Março</v>
      </c>
      <c r="N1066" t="str">
        <f t="shared" si="67"/>
        <v xml:space="preserve">RD </v>
      </c>
    </row>
    <row r="1067" spans="1:14" ht="24.95" customHeight="1" x14ac:dyDescent="0.2">
      <c r="A1067" s="2" t="s">
        <v>819</v>
      </c>
      <c r="B1067" s="3">
        <v>43910</v>
      </c>
      <c r="C1067" s="2">
        <v>3131</v>
      </c>
      <c r="D1067" s="2" t="s">
        <v>65</v>
      </c>
      <c r="E1067" s="2" t="s">
        <v>1453</v>
      </c>
      <c r="F1067" s="2" t="s">
        <v>1454</v>
      </c>
      <c r="G1067" s="2" t="s">
        <v>68</v>
      </c>
      <c r="H1067" s="4"/>
      <c r="I1067" s="13">
        <v>3761</v>
      </c>
      <c r="J1067" s="5">
        <f t="shared" si="64"/>
        <v>0</v>
      </c>
      <c r="K1067" s="5">
        <f t="shared" si="65"/>
        <v>0</v>
      </c>
      <c r="L1067">
        <f t="shared" si="66"/>
        <v>3</v>
      </c>
      <c r="M1067" t="str">
        <f>VLOOKUP(L1067,mês!A:B,2,0)</f>
        <v>Março</v>
      </c>
      <c r="N1067" t="str">
        <f t="shared" si="67"/>
        <v xml:space="preserve">RD </v>
      </c>
    </row>
    <row r="1068" spans="1:14" ht="24.95" customHeight="1" x14ac:dyDescent="0.2">
      <c r="A1068" s="2" t="s">
        <v>819</v>
      </c>
      <c r="B1068" s="3">
        <v>44172</v>
      </c>
      <c r="C1068" s="2">
        <v>3227</v>
      </c>
      <c r="D1068" s="2" t="s">
        <v>410</v>
      </c>
      <c r="E1068" s="2" t="s">
        <v>1238</v>
      </c>
      <c r="F1068" s="2" t="s">
        <v>1455</v>
      </c>
      <c r="G1068" s="2" t="s">
        <v>68</v>
      </c>
      <c r="H1068" s="4"/>
      <c r="I1068" s="13">
        <v>5080</v>
      </c>
      <c r="J1068" s="5">
        <f t="shared" si="64"/>
        <v>0</v>
      </c>
      <c r="K1068" s="5">
        <f t="shared" si="65"/>
        <v>0</v>
      </c>
      <c r="L1068">
        <f t="shared" si="66"/>
        <v>12</v>
      </c>
      <c r="M1068" t="str">
        <f>VLOOKUP(L1068,mês!A:B,2,0)</f>
        <v>Dezembro</v>
      </c>
      <c r="N1068" t="str">
        <f t="shared" si="67"/>
        <v xml:space="preserve">RD </v>
      </c>
    </row>
    <row r="1069" spans="1:14" ht="24.95" customHeight="1" x14ac:dyDescent="0.2">
      <c r="A1069" s="2" t="s">
        <v>1456</v>
      </c>
      <c r="B1069" s="3">
        <v>43851</v>
      </c>
      <c r="C1069" s="2">
        <v>2972</v>
      </c>
      <c r="D1069" s="2" t="s">
        <v>89</v>
      </c>
      <c r="E1069" s="2" t="s">
        <v>336</v>
      </c>
      <c r="F1069" s="2" t="s">
        <v>1457</v>
      </c>
      <c r="G1069" s="2" t="s">
        <v>68</v>
      </c>
      <c r="H1069" s="4"/>
      <c r="I1069" s="13">
        <v>0</v>
      </c>
      <c r="J1069" s="5">
        <f t="shared" si="64"/>
        <v>0</v>
      </c>
      <c r="K1069" s="5">
        <f t="shared" si="65"/>
        <v>0</v>
      </c>
      <c r="L1069">
        <f t="shared" si="66"/>
        <v>1</v>
      </c>
      <c r="M1069" t="str">
        <f>VLOOKUP(L1069,mês!A:B,2,0)</f>
        <v>Janeiro</v>
      </c>
      <c r="N1069" t="str">
        <f t="shared" si="67"/>
        <v xml:space="preserve">EMPENHOS </v>
      </c>
    </row>
    <row r="1070" spans="1:14" ht="24.95" customHeight="1" x14ac:dyDescent="0.2">
      <c r="A1070" s="2" t="s">
        <v>1456</v>
      </c>
      <c r="B1070" s="3">
        <v>43986</v>
      </c>
      <c r="C1070" s="2">
        <v>3143</v>
      </c>
      <c r="D1070" s="2" t="s">
        <v>65</v>
      </c>
      <c r="E1070" s="2" t="s">
        <v>541</v>
      </c>
      <c r="F1070" s="2" t="s">
        <v>1458</v>
      </c>
      <c r="G1070" s="2" t="s">
        <v>68</v>
      </c>
      <c r="H1070" s="4"/>
      <c r="I1070" s="2">
        <v>0</v>
      </c>
      <c r="J1070" s="5">
        <f t="shared" si="64"/>
        <v>0</v>
      </c>
      <c r="K1070" s="5">
        <f t="shared" si="65"/>
        <v>0</v>
      </c>
      <c r="L1070">
        <f t="shared" si="66"/>
        <v>6</v>
      </c>
      <c r="M1070" t="str">
        <f>VLOOKUP(L1070,mês!A:B,2,0)</f>
        <v>Junho</v>
      </c>
      <c r="N1070" t="str">
        <f t="shared" si="67"/>
        <v xml:space="preserve">EMPENHOS </v>
      </c>
    </row>
    <row r="1071" spans="1:14" ht="24.95" customHeight="1" x14ac:dyDescent="0.2">
      <c r="A1071" s="2" t="s">
        <v>1459</v>
      </c>
      <c r="B1071" s="3">
        <v>43857</v>
      </c>
      <c r="C1071" s="2">
        <v>3048</v>
      </c>
      <c r="D1071" s="2" t="s">
        <v>207</v>
      </c>
      <c r="E1071" s="2" t="s">
        <v>1296</v>
      </c>
      <c r="F1071" s="2" t="s">
        <v>1460</v>
      </c>
      <c r="G1071" s="2" t="s">
        <v>68</v>
      </c>
      <c r="H1071" s="4"/>
      <c r="I1071" s="13">
        <v>848600</v>
      </c>
      <c r="J1071" s="5">
        <f t="shared" si="64"/>
        <v>0</v>
      </c>
      <c r="K1071" s="5">
        <f t="shared" si="65"/>
        <v>0</v>
      </c>
      <c r="L1071">
        <f t="shared" si="66"/>
        <v>1</v>
      </c>
      <c r="M1071" t="str">
        <f>VLOOKUP(L1071,mês!A:B,2,0)</f>
        <v>Janeiro</v>
      </c>
      <c r="N1071" t="str">
        <f t="shared" si="67"/>
        <v xml:space="preserve">CONVÊNIO </v>
      </c>
    </row>
    <row r="1072" spans="1:14" ht="24.95" customHeight="1" x14ac:dyDescent="0.2">
      <c r="A1072" s="2" t="s">
        <v>1459</v>
      </c>
      <c r="B1072" s="3">
        <v>43857</v>
      </c>
      <c r="C1072" s="2">
        <v>3049</v>
      </c>
      <c r="D1072" s="2" t="s">
        <v>65</v>
      </c>
      <c r="E1072" s="2" t="s">
        <v>1298</v>
      </c>
      <c r="F1072" s="2" t="s">
        <v>1461</v>
      </c>
      <c r="G1072" s="2" t="s">
        <v>68</v>
      </c>
      <c r="H1072" s="4"/>
      <c r="I1072" s="13">
        <v>9410.9</v>
      </c>
      <c r="J1072" s="5">
        <f t="shared" si="64"/>
        <v>0</v>
      </c>
      <c r="K1072" s="5">
        <f t="shared" si="65"/>
        <v>0</v>
      </c>
      <c r="L1072">
        <f t="shared" si="66"/>
        <v>1</v>
      </c>
      <c r="M1072" t="str">
        <f>VLOOKUP(L1072,mês!A:B,2,0)</f>
        <v>Janeiro</v>
      </c>
      <c r="N1072" t="str">
        <f t="shared" si="67"/>
        <v xml:space="preserve">CONVÊNIO </v>
      </c>
    </row>
    <row r="1073" spans="1:14" ht="24.95" customHeight="1" x14ac:dyDescent="0.2">
      <c r="A1073" s="2" t="s">
        <v>1459</v>
      </c>
      <c r="B1073" s="3">
        <v>43944</v>
      </c>
      <c r="C1073" s="2">
        <v>3138</v>
      </c>
      <c r="D1073" s="2" t="s">
        <v>207</v>
      </c>
      <c r="E1073" s="2" t="s">
        <v>1462</v>
      </c>
      <c r="F1073" s="2" t="s">
        <v>1463</v>
      </c>
      <c r="G1073" s="2" t="s">
        <v>68</v>
      </c>
      <c r="H1073" s="4"/>
      <c r="I1073" s="13">
        <v>316620</v>
      </c>
      <c r="J1073" s="5">
        <f t="shared" si="64"/>
        <v>0</v>
      </c>
      <c r="K1073" s="5">
        <f t="shared" si="65"/>
        <v>0</v>
      </c>
      <c r="L1073">
        <f t="shared" si="66"/>
        <v>4</v>
      </c>
      <c r="M1073" t="str">
        <f>VLOOKUP(L1073,mês!A:B,2,0)</f>
        <v>Abril</v>
      </c>
      <c r="N1073" t="str">
        <f t="shared" si="67"/>
        <v xml:space="preserve">CONVÊNIO </v>
      </c>
    </row>
    <row r="1074" spans="1:14" ht="24.95" customHeight="1" x14ac:dyDescent="0.2">
      <c r="A1074" s="2" t="s">
        <v>1464</v>
      </c>
      <c r="B1074" s="3">
        <v>43853</v>
      </c>
      <c r="C1074" s="2">
        <v>3008</v>
      </c>
      <c r="D1074" s="2" t="s">
        <v>203</v>
      </c>
      <c r="E1074" s="2" t="s">
        <v>1296</v>
      </c>
      <c r="F1074" s="2" t="s">
        <v>1465</v>
      </c>
      <c r="G1074" s="2" t="s">
        <v>68</v>
      </c>
      <c r="H1074" s="4"/>
      <c r="I1074" s="2">
        <v>76.8</v>
      </c>
      <c r="J1074" s="5">
        <f t="shared" si="64"/>
        <v>0</v>
      </c>
      <c r="K1074" s="5">
        <f t="shared" si="65"/>
        <v>0</v>
      </c>
      <c r="L1074">
        <f t="shared" si="66"/>
        <v>1</v>
      </c>
      <c r="M1074" t="str">
        <f>VLOOKUP(L1074,mês!A:B,2,0)</f>
        <v>Janeiro</v>
      </c>
      <c r="N1074" t="str">
        <f t="shared" si="67"/>
        <v xml:space="preserve">RI </v>
      </c>
    </row>
    <row r="1075" spans="1:14" ht="24.95" customHeight="1" x14ac:dyDescent="0.2">
      <c r="A1075" s="2" t="s">
        <v>1464</v>
      </c>
      <c r="B1075" s="3">
        <v>44077</v>
      </c>
      <c r="C1075" s="2">
        <v>3176</v>
      </c>
      <c r="D1075" s="2" t="s">
        <v>203</v>
      </c>
      <c r="E1075" s="2" t="s">
        <v>1319</v>
      </c>
      <c r="F1075" s="2" t="s">
        <v>1466</v>
      </c>
      <c r="G1075" s="2" t="s">
        <v>68</v>
      </c>
      <c r="H1075" s="4"/>
      <c r="I1075" s="2">
        <v>600</v>
      </c>
      <c r="J1075" s="5">
        <f t="shared" si="64"/>
        <v>0</v>
      </c>
      <c r="K1075" s="5">
        <f t="shared" si="65"/>
        <v>0</v>
      </c>
      <c r="L1075">
        <f t="shared" si="66"/>
        <v>9</v>
      </c>
      <c r="M1075" t="str">
        <f>VLOOKUP(L1075,mês!A:B,2,0)</f>
        <v>Setembro</v>
      </c>
      <c r="N1075" t="str">
        <f t="shared" si="67"/>
        <v xml:space="preserve">RI </v>
      </c>
    </row>
    <row r="1076" spans="1:14" ht="24.95" customHeight="1" x14ac:dyDescent="0.2">
      <c r="A1076" s="2" t="s">
        <v>821</v>
      </c>
      <c r="B1076" s="3">
        <v>43857</v>
      </c>
      <c r="C1076" s="2">
        <v>3039</v>
      </c>
      <c r="D1076" s="2" t="s">
        <v>65</v>
      </c>
      <c r="E1076" s="2" t="s">
        <v>1296</v>
      </c>
      <c r="F1076" s="2" t="s">
        <v>1467</v>
      </c>
      <c r="G1076" s="2" t="s">
        <v>68</v>
      </c>
      <c r="H1076" s="4"/>
      <c r="I1076" s="13">
        <v>52635.48</v>
      </c>
      <c r="J1076" s="5">
        <f t="shared" si="64"/>
        <v>0</v>
      </c>
      <c r="K1076" s="5">
        <f t="shared" si="65"/>
        <v>0</v>
      </c>
      <c r="L1076">
        <f t="shared" si="66"/>
        <v>1</v>
      </c>
      <c r="M1076" t="str">
        <f>VLOOKUP(L1076,mês!A:B,2,0)</f>
        <v>Janeiro</v>
      </c>
      <c r="N1076" t="str">
        <f t="shared" si="67"/>
        <v xml:space="preserve">RD </v>
      </c>
    </row>
    <row r="1077" spans="1:14" ht="24.95" customHeight="1" x14ac:dyDescent="0.2">
      <c r="A1077" s="2" t="s">
        <v>821</v>
      </c>
      <c r="B1077" s="3">
        <v>43857</v>
      </c>
      <c r="C1077" s="2">
        <v>3040</v>
      </c>
      <c r="D1077" s="2" t="s">
        <v>65</v>
      </c>
      <c r="E1077" s="2" t="s">
        <v>143</v>
      </c>
      <c r="F1077" s="2" t="s">
        <v>1468</v>
      </c>
      <c r="G1077" s="2" t="s">
        <v>68</v>
      </c>
      <c r="H1077" s="4"/>
      <c r="I1077" s="13">
        <v>50000</v>
      </c>
      <c r="J1077" s="5">
        <f t="shared" si="64"/>
        <v>0</v>
      </c>
      <c r="K1077" s="5">
        <f t="shared" si="65"/>
        <v>0</v>
      </c>
      <c r="L1077">
        <f t="shared" si="66"/>
        <v>1</v>
      </c>
      <c r="M1077" t="str">
        <f>VLOOKUP(L1077,mês!A:B,2,0)</f>
        <v>Janeiro</v>
      </c>
      <c r="N1077" t="str">
        <f t="shared" si="67"/>
        <v xml:space="preserve">RD </v>
      </c>
    </row>
    <row r="1078" spans="1:14" ht="24.95" customHeight="1" x14ac:dyDescent="0.2">
      <c r="A1078" s="2" t="s">
        <v>965</v>
      </c>
      <c r="B1078" s="3">
        <v>43899</v>
      </c>
      <c r="C1078" s="2">
        <v>3120</v>
      </c>
      <c r="D1078" s="2" t="s">
        <v>65</v>
      </c>
      <c r="E1078" s="2" t="s">
        <v>69</v>
      </c>
      <c r="F1078" s="2" t="s">
        <v>1469</v>
      </c>
      <c r="G1078" s="2" t="s">
        <v>68</v>
      </c>
      <c r="H1078" s="4"/>
      <c r="I1078" s="2">
        <v>682.8</v>
      </c>
      <c r="J1078" s="5">
        <f t="shared" si="64"/>
        <v>0</v>
      </c>
      <c r="K1078" s="5">
        <f t="shared" si="65"/>
        <v>0</v>
      </c>
      <c r="L1078">
        <f t="shared" si="66"/>
        <v>3</v>
      </c>
      <c r="M1078" t="str">
        <f>VLOOKUP(L1078,mês!A:B,2,0)</f>
        <v>Março</v>
      </c>
      <c r="N1078" t="str">
        <f t="shared" si="67"/>
        <v xml:space="preserve">TAXA </v>
      </c>
    </row>
    <row r="1079" spans="1:14" ht="24.95" customHeight="1" x14ac:dyDescent="0.2">
      <c r="A1079" s="2" t="s">
        <v>965</v>
      </c>
      <c r="B1079" s="3">
        <v>44068</v>
      </c>
      <c r="C1079" s="2">
        <v>3163</v>
      </c>
      <c r="D1079" s="2" t="s">
        <v>65</v>
      </c>
      <c r="E1079" s="2" t="s">
        <v>143</v>
      </c>
      <c r="F1079" s="2" t="s">
        <v>1470</v>
      </c>
      <c r="G1079" s="2" t="s">
        <v>68</v>
      </c>
      <c r="H1079" s="4"/>
      <c r="I1079" s="2">
        <v>189.84</v>
      </c>
      <c r="J1079" s="5">
        <f t="shared" si="64"/>
        <v>0</v>
      </c>
      <c r="K1079" s="5">
        <f t="shared" si="65"/>
        <v>0</v>
      </c>
      <c r="L1079">
        <f t="shared" si="66"/>
        <v>8</v>
      </c>
      <c r="M1079" t="str">
        <f>VLOOKUP(L1079,mês!A:B,2,0)</f>
        <v>Agosto</v>
      </c>
      <c r="N1079" t="str">
        <f t="shared" si="67"/>
        <v xml:space="preserve">TAXA </v>
      </c>
    </row>
    <row r="1080" spans="1:14" ht="24.95" customHeight="1" x14ac:dyDescent="0.2">
      <c r="A1080" s="2" t="s">
        <v>969</v>
      </c>
      <c r="B1080" s="3">
        <v>43853</v>
      </c>
      <c r="C1080" s="2">
        <v>3012</v>
      </c>
      <c r="D1080" s="2" t="s">
        <v>85</v>
      </c>
      <c r="E1080" s="2" t="s">
        <v>1296</v>
      </c>
      <c r="F1080" s="2" t="s">
        <v>1381</v>
      </c>
      <c r="G1080" s="2" t="s">
        <v>68</v>
      </c>
      <c r="H1080" s="4"/>
      <c r="I1080" s="13">
        <v>93927.98</v>
      </c>
      <c r="J1080" s="5">
        <f t="shared" si="64"/>
        <v>0</v>
      </c>
      <c r="K1080" s="5">
        <f t="shared" si="65"/>
        <v>0</v>
      </c>
      <c r="L1080">
        <f t="shared" si="66"/>
        <v>1</v>
      </c>
      <c r="M1080" t="str">
        <f>VLOOKUP(L1080,mês!A:B,2,0)</f>
        <v>Janeiro</v>
      </c>
      <c r="N1080" t="str">
        <f t="shared" si="67"/>
        <v xml:space="preserve">RI </v>
      </c>
    </row>
    <row r="1081" spans="1:14" ht="24.95" customHeight="1" x14ac:dyDescent="0.2">
      <c r="A1081" s="2" t="s">
        <v>969</v>
      </c>
      <c r="B1081" s="3">
        <v>43899</v>
      </c>
      <c r="C1081" s="2">
        <v>3183</v>
      </c>
      <c r="D1081" s="2" t="s">
        <v>85</v>
      </c>
      <c r="E1081" s="2" t="s">
        <v>1304</v>
      </c>
      <c r="F1081" s="2" t="s">
        <v>1471</v>
      </c>
      <c r="G1081" s="2" t="s">
        <v>68</v>
      </c>
      <c r="H1081" s="4"/>
      <c r="I1081" s="13">
        <v>1745.06</v>
      </c>
      <c r="J1081" s="5">
        <f t="shared" si="64"/>
        <v>0</v>
      </c>
      <c r="K1081" s="5">
        <f t="shared" si="65"/>
        <v>0</v>
      </c>
      <c r="L1081">
        <f t="shared" si="66"/>
        <v>3</v>
      </c>
      <c r="M1081" t="str">
        <f>VLOOKUP(L1081,mês!A:B,2,0)</f>
        <v>Março</v>
      </c>
      <c r="N1081" t="str">
        <f t="shared" si="67"/>
        <v xml:space="preserve">RI </v>
      </c>
    </row>
    <row r="1082" spans="1:14" ht="24.95" customHeight="1" x14ac:dyDescent="0.2">
      <c r="A1082" s="2" t="s">
        <v>969</v>
      </c>
      <c r="B1082" s="3">
        <v>44098</v>
      </c>
      <c r="C1082" s="2">
        <v>3182</v>
      </c>
      <c r="D1082" s="2" t="s">
        <v>65</v>
      </c>
      <c r="E1082" s="2" t="s">
        <v>1304</v>
      </c>
      <c r="F1082" s="2" t="s">
        <v>1472</v>
      </c>
      <c r="G1082" s="2" t="s">
        <v>68</v>
      </c>
      <c r="H1082" s="4"/>
      <c r="I1082" s="13">
        <v>1222.32</v>
      </c>
      <c r="J1082" s="5">
        <f t="shared" si="64"/>
        <v>0</v>
      </c>
      <c r="K1082" s="5">
        <f t="shared" si="65"/>
        <v>0</v>
      </c>
      <c r="L1082">
        <f t="shared" si="66"/>
        <v>9</v>
      </c>
      <c r="M1082" t="str">
        <f>VLOOKUP(L1082,mês!A:B,2,0)</f>
        <v>Setembro</v>
      </c>
      <c r="N1082" t="str">
        <f t="shared" si="67"/>
        <v xml:space="preserve">RI </v>
      </c>
    </row>
    <row r="1083" spans="1:14" ht="24.95" customHeight="1" x14ac:dyDescent="0.2">
      <c r="A1083" s="2" t="s">
        <v>1473</v>
      </c>
      <c r="B1083" s="3">
        <v>43895</v>
      </c>
      <c r="C1083" s="2">
        <v>3119</v>
      </c>
      <c r="D1083" s="2" t="s">
        <v>428</v>
      </c>
      <c r="E1083" s="2" t="s">
        <v>479</v>
      </c>
      <c r="F1083" s="2" t="s">
        <v>480</v>
      </c>
      <c r="G1083" s="2" t="s">
        <v>68</v>
      </c>
      <c r="H1083" s="4"/>
      <c r="I1083" s="13">
        <v>4786.16</v>
      </c>
      <c r="J1083" s="5">
        <f t="shared" si="64"/>
        <v>0</v>
      </c>
      <c r="K1083" s="5">
        <f t="shared" si="65"/>
        <v>0</v>
      </c>
      <c r="L1083">
        <f t="shared" si="66"/>
        <v>3</v>
      </c>
      <c r="M1083" t="str">
        <f>VLOOKUP(L1083,mês!A:B,2,0)</f>
        <v>Março</v>
      </c>
      <c r="N1083" t="str">
        <f t="shared" si="67"/>
        <v xml:space="preserve">ALMOX </v>
      </c>
    </row>
    <row r="1084" spans="1:14" ht="24.95" customHeight="1" x14ac:dyDescent="0.2">
      <c r="A1084" s="2" t="s">
        <v>1473</v>
      </c>
      <c r="B1084" s="3">
        <v>43909</v>
      </c>
      <c r="C1084" s="2">
        <v>3125</v>
      </c>
      <c r="D1084" s="2" t="s">
        <v>428</v>
      </c>
      <c r="E1084" s="2" t="s">
        <v>445</v>
      </c>
      <c r="F1084" s="2" t="s">
        <v>446</v>
      </c>
      <c r="G1084" s="2" t="s">
        <v>68</v>
      </c>
      <c r="H1084" s="4"/>
      <c r="I1084" s="13">
        <v>4377.6000000000004</v>
      </c>
      <c r="J1084" s="5">
        <f t="shared" si="64"/>
        <v>0</v>
      </c>
      <c r="K1084" s="5">
        <f t="shared" si="65"/>
        <v>0</v>
      </c>
      <c r="L1084">
        <f t="shared" si="66"/>
        <v>3</v>
      </c>
      <c r="M1084" t="str">
        <f>VLOOKUP(L1084,mês!A:B,2,0)</f>
        <v>Março</v>
      </c>
      <c r="N1084" t="str">
        <f t="shared" si="67"/>
        <v xml:space="preserve">ALMOX </v>
      </c>
    </row>
    <row r="1085" spans="1:14" ht="24.95" customHeight="1" x14ac:dyDescent="0.2">
      <c r="A1085" s="2" t="s">
        <v>1473</v>
      </c>
      <c r="B1085" s="3">
        <v>43913</v>
      </c>
      <c r="C1085" s="2">
        <v>3132</v>
      </c>
      <c r="D1085" s="2" t="s">
        <v>428</v>
      </c>
      <c r="E1085" s="2" t="s">
        <v>516</v>
      </c>
      <c r="F1085" s="2" t="s">
        <v>517</v>
      </c>
      <c r="G1085" s="2" t="s">
        <v>68</v>
      </c>
      <c r="H1085" s="4"/>
      <c r="I1085" s="13">
        <v>2496</v>
      </c>
      <c r="J1085" s="5">
        <f t="shared" si="64"/>
        <v>0</v>
      </c>
      <c r="K1085" s="5">
        <f t="shared" si="65"/>
        <v>0</v>
      </c>
      <c r="L1085">
        <f t="shared" si="66"/>
        <v>3</v>
      </c>
      <c r="M1085" t="str">
        <f>VLOOKUP(L1085,mês!A:B,2,0)</f>
        <v>Março</v>
      </c>
      <c r="N1085" t="str">
        <f t="shared" si="67"/>
        <v xml:space="preserve">ALMOX </v>
      </c>
    </row>
    <row r="1086" spans="1:14" ht="24.95" customHeight="1" x14ac:dyDescent="0.2">
      <c r="A1086" s="2" t="s">
        <v>973</v>
      </c>
      <c r="B1086" s="3">
        <v>43957</v>
      </c>
      <c r="C1086" s="2">
        <v>3140</v>
      </c>
      <c r="D1086" s="2" t="s">
        <v>207</v>
      </c>
      <c r="E1086" s="2" t="s">
        <v>1474</v>
      </c>
      <c r="F1086" s="2" t="s">
        <v>1475</v>
      </c>
      <c r="G1086" s="2" t="s">
        <v>68</v>
      </c>
      <c r="H1086" s="4"/>
      <c r="I1086" s="13">
        <v>14526.94</v>
      </c>
      <c r="J1086" s="5">
        <f t="shared" si="64"/>
        <v>0</v>
      </c>
      <c r="K1086" s="5">
        <f t="shared" si="65"/>
        <v>0</v>
      </c>
      <c r="L1086">
        <f t="shared" si="66"/>
        <v>5</v>
      </c>
      <c r="M1086" t="str">
        <f>VLOOKUP(L1086,mês!A:B,2,0)</f>
        <v>Maio</v>
      </c>
      <c r="N1086" t="str">
        <f t="shared" si="67"/>
        <v xml:space="preserve">CONVÊNIO </v>
      </c>
    </row>
    <row r="1087" spans="1:14" ht="24.95" customHeight="1" x14ac:dyDescent="0.2">
      <c r="A1087" s="2" t="s">
        <v>973</v>
      </c>
      <c r="B1087" s="3">
        <v>44021</v>
      </c>
      <c r="C1087" s="2">
        <v>3151</v>
      </c>
      <c r="D1087" s="2" t="s">
        <v>207</v>
      </c>
      <c r="E1087" s="2" t="s">
        <v>1474</v>
      </c>
      <c r="F1087" s="2" t="s">
        <v>1476</v>
      </c>
      <c r="G1087" s="2" t="s">
        <v>68</v>
      </c>
      <c r="H1087" s="4"/>
      <c r="I1087" s="13">
        <v>30064.5</v>
      </c>
      <c r="J1087" s="5">
        <f t="shared" si="64"/>
        <v>0</v>
      </c>
      <c r="K1087" s="5">
        <f t="shared" si="65"/>
        <v>0</v>
      </c>
      <c r="L1087">
        <f t="shared" si="66"/>
        <v>7</v>
      </c>
      <c r="M1087" t="str">
        <f>VLOOKUP(L1087,mês!A:B,2,0)</f>
        <v>Julho</v>
      </c>
      <c r="N1087" t="str">
        <f t="shared" si="67"/>
        <v xml:space="preserve">CONVÊNIO </v>
      </c>
    </row>
    <row r="1088" spans="1:14" ht="24.95" customHeight="1" x14ac:dyDescent="0.2">
      <c r="A1088" s="2" t="s">
        <v>976</v>
      </c>
      <c r="B1088" s="3">
        <v>43853</v>
      </c>
      <c r="C1088" s="2">
        <v>3022</v>
      </c>
      <c r="D1088" s="2" t="s">
        <v>89</v>
      </c>
      <c r="E1088" s="2" t="s">
        <v>1347</v>
      </c>
      <c r="F1088" s="2" t="s">
        <v>1441</v>
      </c>
      <c r="G1088" s="2" t="s">
        <v>68</v>
      </c>
      <c r="H1088" s="4"/>
      <c r="I1088" s="13">
        <v>625687</v>
      </c>
      <c r="J1088" s="5">
        <f t="shared" si="64"/>
        <v>0</v>
      </c>
      <c r="K1088" s="5">
        <f t="shared" si="65"/>
        <v>0</v>
      </c>
      <c r="L1088">
        <f t="shared" si="66"/>
        <v>1</v>
      </c>
      <c r="M1088" t="str">
        <f>VLOOKUP(L1088,mês!A:B,2,0)</f>
        <v>Janeiro</v>
      </c>
      <c r="N1088" t="str">
        <f t="shared" si="67"/>
        <v xml:space="preserve">MANUT </v>
      </c>
    </row>
    <row r="1089" spans="1:14" ht="24.95" customHeight="1" x14ac:dyDescent="0.2">
      <c r="A1089" s="2" t="s">
        <v>976</v>
      </c>
      <c r="B1089" s="3">
        <v>44070</v>
      </c>
      <c r="C1089" s="2">
        <v>3164</v>
      </c>
      <c r="D1089" s="2" t="s">
        <v>427</v>
      </c>
      <c r="E1089" s="2" t="s">
        <v>143</v>
      </c>
      <c r="F1089" s="2" t="s">
        <v>1477</v>
      </c>
      <c r="G1089" s="2" t="s">
        <v>68</v>
      </c>
      <c r="H1089" s="4"/>
      <c r="I1089" s="13">
        <v>57970</v>
      </c>
      <c r="J1089" s="5">
        <f t="shared" si="64"/>
        <v>0</v>
      </c>
      <c r="K1089" s="5">
        <f t="shared" si="65"/>
        <v>0</v>
      </c>
      <c r="L1089">
        <f t="shared" si="66"/>
        <v>8</v>
      </c>
      <c r="M1089" t="str">
        <f>VLOOKUP(L1089,mês!A:B,2,0)</f>
        <v>Agosto</v>
      </c>
      <c r="N1089" t="str">
        <f t="shared" si="67"/>
        <v xml:space="preserve">MANUT </v>
      </c>
    </row>
    <row r="1090" spans="1:14" ht="24.95" customHeight="1" x14ac:dyDescent="0.2">
      <c r="A1090" s="2" t="s">
        <v>976</v>
      </c>
      <c r="B1090" s="3">
        <v>44070</v>
      </c>
      <c r="C1090" s="2">
        <v>3165</v>
      </c>
      <c r="D1090" s="2" t="s">
        <v>427</v>
      </c>
      <c r="E1090" s="2" t="s">
        <v>143</v>
      </c>
      <c r="F1090" s="2" t="s">
        <v>1478</v>
      </c>
      <c r="G1090" s="2" t="s">
        <v>68</v>
      </c>
      <c r="H1090" s="4"/>
      <c r="I1090" s="13">
        <v>13815.86</v>
      </c>
      <c r="J1090" s="5">
        <f t="shared" ref="J1090:J1153" si="68">IF(G1090="Não",0,H1090)</f>
        <v>0</v>
      </c>
      <c r="K1090" s="5">
        <f t="shared" ref="K1090:K1153" si="69">IF(G1090="Não",H1090,0)</f>
        <v>0</v>
      </c>
      <c r="L1090">
        <f t="shared" ref="L1090:L1153" si="70">MONTH(B1090)</f>
        <v>8</v>
      </c>
      <c r="M1090" t="str">
        <f>VLOOKUP(L1090,mês!A:B,2,0)</f>
        <v>Agosto</v>
      </c>
      <c r="N1090" t="str">
        <f t="shared" ref="N1090:N1153" si="71">LEFT(A1090,SEARCH("-",A1090)-1)</f>
        <v xml:space="preserve">MANUT </v>
      </c>
    </row>
    <row r="1091" spans="1:14" ht="24.95" customHeight="1" x14ac:dyDescent="0.2">
      <c r="A1091" s="2" t="s">
        <v>976</v>
      </c>
      <c r="B1091" s="3">
        <v>44077</v>
      </c>
      <c r="C1091" s="2">
        <v>3179</v>
      </c>
      <c r="D1091" s="2" t="s">
        <v>427</v>
      </c>
      <c r="E1091" s="2" t="s">
        <v>606</v>
      </c>
      <c r="F1091" s="2" t="s">
        <v>1479</v>
      </c>
      <c r="G1091" s="2" t="s">
        <v>68</v>
      </c>
      <c r="H1091" s="4"/>
      <c r="I1091" s="13">
        <v>2700</v>
      </c>
      <c r="J1091" s="5">
        <f t="shared" si="68"/>
        <v>0</v>
      </c>
      <c r="K1091" s="5">
        <f t="shared" si="69"/>
        <v>0</v>
      </c>
      <c r="L1091">
        <f t="shared" si="70"/>
        <v>9</v>
      </c>
      <c r="M1091" t="str">
        <f>VLOOKUP(L1091,mês!A:B,2,0)</f>
        <v>Setembro</v>
      </c>
      <c r="N1091" t="str">
        <f t="shared" si="71"/>
        <v xml:space="preserve">MANUT </v>
      </c>
    </row>
    <row r="1092" spans="1:14" ht="24.95" customHeight="1" x14ac:dyDescent="0.2">
      <c r="A1092" s="2" t="s">
        <v>976</v>
      </c>
      <c r="B1092" s="3">
        <v>44085</v>
      </c>
      <c r="C1092" s="2">
        <v>3180</v>
      </c>
      <c r="D1092" s="2" t="s">
        <v>127</v>
      </c>
      <c r="E1092" s="2" t="s">
        <v>606</v>
      </c>
      <c r="F1092" s="2" t="s">
        <v>1480</v>
      </c>
      <c r="G1092" s="2" t="s">
        <v>68</v>
      </c>
      <c r="H1092" s="4"/>
      <c r="I1092" s="13">
        <v>2658.09</v>
      </c>
      <c r="J1092" s="5">
        <f t="shared" si="68"/>
        <v>0</v>
      </c>
      <c r="K1092" s="5">
        <f t="shared" si="69"/>
        <v>0</v>
      </c>
      <c r="L1092">
        <f t="shared" si="70"/>
        <v>9</v>
      </c>
      <c r="M1092" t="str">
        <f>VLOOKUP(L1092,mês!A:B,2,0)</f>
        <v>Setembro</v>
      </c>
      <c r="N1092" t="str">
        <f t="shared" si="71"/>
        <v xml:space="preserve">MANUT </v>
      </c>
    </row>
    <row r="1093" spans="1:14" ht="24.95" customHeight="1" x14ac:dyDescent="0.2">
      <c r="A1093" s="2" t="s">
        <v>976</v>
      </c>
      <c r="B1093" s="3">
        <v>44124</v>
      </c>
      <c r="C1093" s="2">
        <v>3201</v>
      </c>
      <c r="D1093" s="2" t="s">
        <v>127</v>
      </c>
      <c r="E1093" s="2" t="s">
        <v>1481</v>
      </c>
      <c r="F1093" s="2" t="s">
        <v>1482</v>
      </c>
      <c r="G1093" s="2" t="s">
        <v>68</v>
      </c>
      <c r="H1093" s="4"/>
      <c r="I1093" s="13">
        <v>20389.8</v>
      </c>
      <c r="J1093" s="5">
        <f t="shared" si="68"/>
        <v>0</v>
      </c>
      <c r="K1093" s="5">
        <f t="shared" si="69"/>
        <v>0</v>
      </c>
      <c r="L1093">
        <f t="shared" si="70"/>
        <v>10</v>
      </c>
      <c r="M1093" t="str">
        <f>VLOOKUP(L1093,mês!A:B,2,0)</f>
        <v>Outubro</v>
      </c>
      <c r="N1093" t="str">
        <f t="shared" si="71"/>
        <v xml:space="preserve">MANUT </v>
      </c>
    </row>
    <row r="1094" spans="1:14" ht="24.95" customHeight="1" x14ac:dyDescent="0.2">
      <c r="A1094" s="2" t="s">
        <v>976</v>
      </c>
      <c r="B1094" s="3">
        <v>44132</v>
      </c>
      <c r="C1094" s="2">
        <v>3208</v>
      </c>
      <c r="D1094" s="2" t="s">
        <v>65</v>
      </c>
      <c r="E1094" s="2" t="s">
        <v>143</v>
      </c>
      <c r="F1094" s="2" t="s">
        <v>1483</v>
      </c>
      <c r="G1094" s="2" t="s">
        <v>68</v>
      </c>
      <c r="H1094" s="4"/>
      <c r="I1094" s="13">
        <v>1838.45</v>
      </c>
      <c r="J1094" s="5">
        <f t="shared" si="68"/>
        <v>0</v>
      </c>
      <c r="K1094" s="5">
        <f t="shared" si="69"/>
        <v>0</v>
      </c>
      <c r="L1094">
        <f t="shared" si="70"/>
        <v>10</v>
      </c>
      <c r="M1094" t="str">
        <f>VLOOKUP(L1094,mês!A:B,2,0)</f>
        <v>Outubro</v>
      </c>
      <c r="N1094" t="str">
        <f t="shared" si="71"/>
        <v xml:space="preserve">MANUT </v>
      </c>
    </row>
    <row r="1095" spans="1:14" ht="24.95" customHeight="1" x14ac:dyDescent="0.2">
      <c r="A1095" s="2" t="s">
        <v>976</v>
      </c>
      <c r="B1095" s="3">
        <v>44188</v>
      </c>
      <c r="C1095" s="2">
        <v>3238</v>
      </c>
      <c r="D1095" s="2" t="s">
        <v>127</v>
      </c>
      <c r="E1095" s="2" t="s">
        <v>1421</v>
      </c>
      <c r="F1095" s="2" t="s">
        <v>1484</v>
      </c>
      <c r="G1095" s="2" t="s">
        <v>68</v>
      </c>
      <c r="H1095" s="4"/>
      <c r="I1095" s="2">
        <v>935.85</v>
      </c>
      <c r="J1095" s="5">
        <f t="shared" si="68"/>
        <v>0</v>
      </c>
      <c r="K1095" s="5">
        <f t="shared" si="69"/>
        <v>0</v>
      </c>
      <c r="L1095">
        <f t="shared" si="70"/>
        <v>12</v>
      </c>
      <c r="M1095" t="str">
        <f>VLOOKUP(L1095,mês!A:B,2,0)</f>
        <v>Dezembro</v>
      </c>
      <c r="N1095" t="str">
        <f t="shared" si="71"/>
        <v xml:space="preserve">MANUT </v>
      </c>
    </row>
    <row r="1096" spans="1:14" ht="24.95" customHeight="1" x14ac:dyDescent="0.2">
      <c r="A1096" s="2" t="s">
        <v>1485</v>
      </c>
      <c r="B1096" s="3">
        <v>43865</v>
      </c>
      <c r="C1096" s="2">
        <v>3068</v>
      </c>
      <c r="D1096" s="2" t="s">
        <v>85</v>
      </c>
      <c r="E1096" s="2" t="s">
        <v>1296</v>
      </c>
      <c r="F1096" s="2" t="s">
        <v>1486</v>
      </c>
      <c r="G1096" s="2" t="s">
        <v>68</v>
      </c>
      <c r="H1096" s="4"/>
      <c r="I1096" s="2">
        <v>101.6</v>
      </c>
      <c r="J1096" s="5">
        <f t="shared" si="68"/>
        <v>0</v>
      </c>
      <c r="K1096" s="5">
        <f t="shared" si="69"/>
        <v>0</v>
      </c>
      <c r="L1096">
        <f t="shared" si="70"/>
        <v>2</v>
      </c>
      <c r="M1096" t="str">
        <f>VLOOKUP(L1096,mês!A:B,2,0)</f>
        <v>Fevereiro</v>
      </c>
      <c r="N1096" t="str">
        <f t="shared" si="71"/>
        <v xml:space="preserve">RD </v>
      </c>
    </row>
    <row r="1097" spans="1:14" ht="24.95" customHeight="1" x14ac:dyDescent="0.2">
      <c r="A1097" s="2" t="s">
        <v>1118</v>
      </c>
      <c r="B1097" s="3">
        <v>43845</v>
      </c>
      <c r="C1097" s="2">
        <v>2963</v>
      </c>
      <c r="D1097" s="2" t="s">
        <v>203</v>
      </c>
      <c r="E1097" s="2" t="s">
        <v>79</v>
      </c>
      <c r="F1097" s="2" t="s">
        <v>1487</v>
      </c>
      <c r="G1097" s="2" t="s">
        <v>68</v>
      </c>
      <c r="H1097" s="4"/>
      <c r="I1097" s="13">
        <v>90388.479999999996</v>
      </c>
      <c r="J1097" s="5">
        <f t="shared" si="68"/>
        <v>0</v>
      </c>
      <c r="K1097" s="5">
        <f t="shared" si="69"/>
        <v>0</v>
      </c>
      <c r="L1097">
        <f t="shared" si="70"/>
        <v>1</v>
      </c>
      <c r="M1097" t="str">
        <f>VLOOKUP(L1097,mês!A:B,2,0)</f>
        <v>Janeiro</v>
      </c>
      <c r="N1097" t="str">
        <f t="shared" si="71"/>
        <v xml:space="preserve">RD </v>
      </c>
    </row>
    <row r="1098" spans="1:14" ht="24.95" customHeight="1" x14ac:dyDescent="0.2">
      <c r="A1098" s="2" t="s">
        <v>1121</v>
      </c>
      <c r="B1098" s="3">
        <v>43850</v>
      </c>
      <c r="C1098" s="2">
        <v>2966</v>
      </c>
      <c r="D1098" s="2" t="s">
        <v>85</v>
      </c>
      <c r="E1098" s="2" t="s">
        <v>143</v>
      </c>
      <c r="F1098" s="2" t="s">
        <v>1328</v>
      </c>
      <c r="G1098" s="2" t="s">
        <v>68</v>
      </c>
      <c r="H1098" s="4"/>
      <c r="I1098" s="13">
        <v>1500</v>
      </c>
      <c r="J1098" s="5">
        <f t="shared" si="68"/>
        <v>0</v>
      </c>
      <c r="K1098" s="5">
        <f t="shared" si="69"/>
        <v>0</v>
      </c>
      <c r="L1098">
        <f t="shared" si="70"/>
        <v>1</v>
      </c>
      <c r="M1098" t="str">
        <f>VLOOKUP(L1098,mês!A:B,2,0)</f>
        <v>Janeiro</v>
      </c>
      <c r="N1098" t="str">
        <f t="shared" si="71"/>
        <v xml:space="preserve">RD </v>
      </c>
    </row>
    <row r="1099" spans="1:14" ht="24.95" customHeight="1" x14ac:dyDescent="0.2">
      <c r="A1099" s="2" t="s">
        <v>1121</v>
      </c>
      <c r="B1099" s="3">
        <v>43873</v>
      </c>
      <c r="C1099" s="2">
        <v>3094</v>
      </c>
      <c r="D1099" s="2" t="s">
        <v>85</v>
      </c>
      <c r="E1099" s="2" t="s">
        <v>1296</v>
      </c>
      <c r="F1099" s="2" t="s">
        <v>1346</v>
      </c>
      <c r="G1099" s="2" t="s">
        <v>68</v>
      </c>
      <c r="H1099" s="4"/>
      <c r="I1099" s="13">
        <v>1807.74</v>
      </c>
      <c r="J1099" s="5">
        <f t="shared" si="68"/>
        <v>0</v>
      </c>
      <c r="K1099" s="5">
        <f t="shared" si="69"/>
        <v>0</v>
      </c>
      <c r="L1099">
        <f t="shared" si="70"/>
        <v>2</v>
      </c>
      <c r="M1099" t="str">
        <f>VLOOKUP(L1099,mês!A:B,2,0)</f>
        <v>Fevereiro</v>
      </c>
      <c r="N1099" t="str">
        <f t="shared" si="71"/>
        <v xml:space="preserve">RD </v>
      </c>
    </row>
    <row r="1100" spans="1:14" ht="24.95" customHeight="1" x14ac:dyDescent="0.2">
      <c r="A1100" s="2" t="s">
        <v>1124</v>
      </c>
      <c r="B1100" s="3">
        <v>43853</v>
      </c>
      <c r="C1100" s="2">
        <v>3011</v>
      </c>
      <c r="D1100" s="2" t="s">
        <v>203</v>
      </c>
      <c r="E1100" s="2" t="s">
        <v>1296</v>
      </c>
      <c r="F1100" s="2" t="s">
        <v>1381</v>
      </c>
      <c r="G1100" s="2" t="s">
        <v>68</v>
      </c>
      <c r="H1100" s="4"/>
      <c r="I1100" s="13">
        <v>1991.48</v>
      </c>
      <c r="J1100" s="5">
        <f t="shared" si="68"/>
        <v>0</v>
      </c>
      <c r="K1100" s="5">
        <f t="shared" si="69"/>
        <v>0</v>
      </c>
      <c r="L1100">
        <f t="shared" si="70"/>
        <v>1</v>
      </c>
      <c r="M1100" t="str">
        <f>VLOOKUP(L1100,mês!A:B,2,0)</f>
        <v>Janeiro</v>
      </c>
      <c r="N1100" t="str">
        <f t="shared" si="71"/>
        <v xml:space="preserve">RI </v>
      </c>
    </row>
    <row r="1101" spans="1:14" ht="24.95" customHeight="1" x14ac:dyDescent="0.2">
      <c r="A1101" s="2" t="s">
        <v>1124</v>
      </c>
      <c r="B1101" s="3">
        <v>43854</v>
      </c>
      <c r="C1101" s="2">
        <v>3038</v>
      </c>
      <c r="D1101" s="2" t="s">
        <v>203</v>
      </c>
      <c r="E1101" s="2" t="s">
        <v>143</v>
      </c>
      <c r="F1101" s="2" t="s">
        <v>1488</v>
      </c>
      <c r="G1101" s="2" t="s">
        <v>68</v>
      </c>
      <c r="H1101" s="4"/>
      <c r="I1101" s="13">
        <v>6000</v>
      </c>
      <c r="J1101" s="5">
        <f t="shared" si="68"/>
        <v>0</v>
      </c>
      <c r="K1101" s="5">
        <f t="shared" si="69"/>
        <v>0</v>
      </c>
      <c r="L1101">
        <f t="shared" si="70"/>
        <v>1</v>
      </c>
      <c r="M1101" t="str">
        <f>VLOOKUP(L1101,mês!A:B,2,0)</f>
        <v>Janeiro</v>
      </c>
      <c r="N1101" t="str">
        <f t="shared" si="71"/>
        <v xml:space="preserve">RI </v>
      </c>
    </row>
    <row r="1102" spans="1:14" ht="24.95" customHeight="1" x14ac:dyDescent="0.2">
      <c r="A1102" s="2" t="s">
        <v>1128</v>
      </c>
      <c r="B1102" s="3">
        <v>43868</v>
      </c>
      <c r="C1102" s="2">
        <v>3084</v>
      </c>
      <c r="D1102" s="2" t="s">
        <v>65</v>
      </c>
      <c r="E1102" s="2" t="s">
        <v>1296</v>
      </c>
      <c r="F1102" s="2" t="s">
        <v>1489</v>
      </c>
      <c r="G1102" s="2" t="s">
        <v>68</v>
      </c>
      <c r="H1102" s="4"/>
      <c r="I1102" s="13">
        <v>1176.03</v>
      </c>
      <c r="J1102" s="5">
        <f t="shared" si="68"/>
        <v>0</v>
      </c>
      <c r="K1102" s="5">
        <f t="shared" si="69"/>
        <v>0</v>
      </c>
      <c r="L1102">
        <f t="shared" si="70"/>
        <v>2</v>
      </c>
      <c r="M1102" t="str">
        <f>VLOOKUP(L1102,mês!A:B,2,0)</f>
        <v>Fevereiro</v>
      </c>
      <c r="N1102" t="str">
        <f t="shared" si="71"/>
        <v xml:space="preserve">SBI </v>
      </c>
    </row>
    <row r="1103" spans="1:14" ht="24.95" customHeight="1" x14ac:dyDescent="0.2">
      <c r="A1103" s="2" t="s">
        <v>1128</v>
      </c>
      <c r="B1103" s="3">
        <v>43868</v>
      </c>
      <c r="C1103" s="2">
        <v>3085</v>
      </c>
      <c r="D1103" s="2" t="s">
        <v>65</v>
      </c>
      <c r="E1103" s="2" t="s">
        <v>1296</v>
      </c>
      <c r="F1103" s="2" t="s">
        <v>1490</v>
      </c>
      <c r="G1103" s="2" t="s">
        <v>68</v>
      </c>
      <c r="H1103" s="4"/>
      <c r="I1103" s="2">
        <v>340.38</v>
      </c>
      <c r="J1103" s="5">
        <f t="shared" si="68"/>
        <v>0</v>
      </c>
      <c r="K1103" s="5">
        <f t="shared" si="69"/>
        <v>0</v>
      </c>
      <c r="L1103">
        <f t="shared" si="70"/>
        <v>2</v>
      </c>
      <c r="M1103" t="str">
        <f>VLOOKUP(L1103,mês!A:B,2,0)</f>
        <v>Fevereiro</v>
      </c>
      <c r="N1103" t="str">
        <f t="shared" si="71"/>
        <v xml:space="preserve">SBI </v>
      </c>
    </row>
    <row r="1104" spans="1:14" ht="24.95" customHeight="1" x14ac:dyDescent="0.2">
      <c r="A1104" s="2" t="s">
        <v>1128</v>
      </c>
      <c r="B1104" s="3">
        <v>43868</v>
      </c>
      <c r="C1104" s="2">
        <v>3086</v>
      </c>
      <c r="D1104" s="2" t="s">
        <v>65</v>
      </c>
      <c r="E1104" s="2" t="s">
        <v>1296</v>
      </c>
      <c r="F1104" s="2" t="s">
        <v>1491</v>
      </c>
      <c r="G1104" s="2" t="s">
        <v>68</v>
      </c>
      <c r="H1104" s="4"/>
      <c r="I1104" s="2">
        <v>108.33</v>
      </c>
      <c r="J1104" s="5">
        <f t="shared" si="68"/>
        <v>0</v>
      </c>
      <c r="K1104" s="5">
        <f t="shared" si="69"/>
        <v>0</v>
      </c>
      <c r="L1104">
        <f t="shared" si="70"/>
        <v>2</v>
      </c>
      <c r="M1104" t="str">
        <f>VLOOKUP(L1104,mês!A:B,2,0)</f>
        <v>Fevereiro</v>
      </c>
      <c r="N1104" t="str">
        <f t="shared" si="71"/>
        <v xml:space="preserve">SBI </v>
      </c>
    </row>
    <row r="1105" spans="1:14" ht="24.95" customHeight="1" x14ac:dyDescent="0.2">
      <c r="A1105" s="2" t="s">
        <v>1128</v>
      </c>
      <c r="B1105" s="3">
        <v>44046</v>
      </c>
      <c r="C1105" s="2">
        <v>3158</v>
      </c>
      <c r="D1105" s="2" t="s">
        <v>404</v>
      </c>
      <c r="E1105" s="2" t="s">
        <v>1131</v>
      </c>
      <c r="F1105" s="2" t="s">
        <v>1492</v>
      </c>
      <c r="G1105" s="2" t="s">
        <v>68</v>
      </c>
      <c r="H1105" s="4"/>
      <c r="I1105" s="13">
        <v>10232</v>
      </c>
      <c r="J1105" s="5">
        <f t="shared" si="68"/>
        <v>0</v>
      </c>
      <c r="K1105" s="5">
        <f t="shared" si="69"/>
        <v>0</v>
      </c>
      <c r="L1105">
        <f t="shared" si="70"/>
        <v>8</v>
      </c>
      <c r="M1105" t="str">
        <f>VLOOKUP(L1105,mês!A:B,2,0)</f>
        <v>Agosto</v>
      </c>
      <c r="N1105" t="str">
        <f t="shared" si="71"/>
        <v xml:space="preserve">SBI </v>
      </c>
    </row>
    <row r="1106" spans="1:14" ht="24.95" customHeight="1" x14ac:dyDescent="0.2">
      <c r="A1106" s="2" t="s">
        <v>1128</v>
      </c>
      <c r="B1106" s="3">
        <v>44053</v>
      </c>
      <c r="C1106" s="2">
        <v>3159</v>
      </c>
      <c r="D1106" s="2" t="s">
        <v>404</v>
      </c>
      <c r="E1106" s="2" t="s">
        <v>1131</v>
      </c>
      <c r="F1106" s="2" t="s">
        <v>1493</v>
      </c>
      <c r="G1106" s="2" t="s">
        <v>68</v>
      </c>
      <c r="H1106" s="4"/>
      <c r="I1106" s="2">
        <v>752</v>
      </c>
      <c r="J1106" s="5">
        <f t="shared" si="68"/>
        <v>0</v>
      </c>
      <c r="K1106" s="5">
        <f t="shared" si="69"/>
        <v>0</v>
      </c>
      <c r="L1106">
        <f t="shared" si="70"/>
        <v>8</v>
      </c>
      <c r="M1106" t="str">
        <f>VLOOKUP(L1106,mês!A:B,2,0)</f>
        <v>Agosto</v>
      </c>
      <c r="N1106" t="str">
        <f t="shared" si="71"/>
        <v xml:space="preserve">SBI </v>
      </c>
    </row>
    <row r="1107" spans="1:14" ht="24.95" customHeight="1" x14ac:dyDescent="0.2">
      <c r="A1107" s="2" t="s">
        <v>1494</v>
      </c>
      <c r="B1107" s="3">
        <v>43853</v>
      </c>
      <c r="C1107" s="2">
        <v>2999</v>
      </c>
      <c r="D1107" s="2" t="s">
        <v>432</v>
      </c>
      <c r="E1107" s="2" t="s">
        <v>1296</v>
      </c>
      <c r="F1107" s="2" t="s">
        <v>1495</v>
      </c>
      <c r="G1107" s="2" t="s">
        <v>68</v>
      </c>
      <c r="H1107" s="4"/>
      <c r="I1107" s="2">
        <v>805.42</v>
      </c>
      <c r="J1107" s="5">
        <f t="shared" si="68"/>
        <v>0</v>
      </c>
      <c r="K1107" s="5">
        <f t="shared" si="69"/>
        <v>0</v>
      </c>
      <c r="L1107">
        <f t="shared" si="70"/>
        <v>1</v>
      </c>
      <c r="M1107" t="str">
        <f>VLOOKUP(L1107,mês!A:B,2,0)</f>
        <v>Janeiro</v>
      </c>
      <c r="N1107" t="str">
        <f t="shared" si="71"/>
        <v xml:space="preserve">RI </v>
      </c>
    </row>
    <row r="1108" spans="1:14" ht="24.95" customHeight="1" x14ac:dyDescent="0.2">
      <c r="A1108" s="2" t="s">
        <v>1140</v>
      </c>
      <c r="B1108" s="3">
        <v>44159</v>
      </c>
      <c r="C1108" s="2">
        <v>3224</v>
      </c>
      <c r="D1108" s="2" t="s">
        <v>65</v>
      </c>
      <c r="E1108" s="2" t="s">
        <v>1143</v>
      </c>
      <c r="F1108" s="2" t="s">
        <v>1496</v>
      </c>
      <c r="G1108" s="2" t="s">
        <v>68</v>
      </c>
      <c r="H1108" s="4"/>
      <c r="I1108" s="13">
        <v>26975.59</v>
      </c>
      <c r="J1108" s="5">
        <f t="shared" si="68"/>
        <v>0</v>
      </c>
      <c r="K1108" s="5">
        <f t="shared" si="69"/>
        <v>0</v>
      </c>
      <c r="L1108">
        <f t="shared" si="70"/>
        <v>11</v>
      </c>
      <c r="M1108" t="str">
        <f>VLOOKUP(L1108,mês!A:B,2,0)</f>
        <v>Novembro</v>
      </c>
      <c r="N1108" t="str">
        <f t="shared" si="71"/>
        <v xml:space="preserve">PPO </v>
      </c>
    </row>
    <row r="1109" spans="1:14" ht="24.95" customHeight="1" x14ac:dyDescent="0.2">
      <c r="A1109" s="2" t="s">
        <v>1140</v>
      </c>
      <c r="B1109" s="3">
        <v>44159</v>
      </c>
      <c r="C1109" s="2">
        <v>3225</v>
      </c>
      <c r="D1109" s="2" t="s">
        <v>65</v>
      </c>
      <c r="E1109" s="2" t="s">
        <v>1143</v>
      </c>
      <c r="F1109" s="2" t="s">
        <v>1497</v>
      </c>
      <c r="G1109" s="2" t="s">
        <v>68</v>
      </c>
      <c r="H1109" s="4"/>
      <c r="I1109" s="13">
        <v>46600</v>
      </c>
      <c r="J1109" s="5">
        <f t="shared" si="68"/>
        <v>0</v>
      </c>
      <c r="K1109" s="5">
        <f t="shared" si="69"/>
        <v>0</v>
      </c>
      <c r="L1109">
        <f t="shared" si="70"/>
        <v>11</v>
      </c>
      <c r="M1109" t="str">
        <f>VLOOKUP(L1109,mês!A:B,2,0)</f>
        <v>Novembro</v>
      </c>
      <c r="N1109" t="str">
        <f t="shared" si="71"/>
        <v xml:space="preserve">PPO </v>
      </c>
    </row>
    <row r="1110" spans="1:14" ht="24.95" customHeight="1" x14ac:dyDescent="0.2">
      <c r="A1110" s="2" t="s">
        <v>1146</v>
      </c>
      <c r="B1110" s="3">
        <v>43857</v>
      </c>
      <c r="C1110" s="2">
        <v>3046</v>
      </c>
      <c r="D1110" s="2" t="s">
        <v>65</v>
      </c>
      <c r="E1110" s="2" t="s">
        <v>1347</v>
      </c>
      <c r="F1110" s="2" t="s">
        <v>1498</v>
      </c>
      <c r="G1110" s="2" t="s">
        <v>68</v>
      </c>
      <c r="H1110" s="4"/>
      <c r="I1110" s="13">
        <v>56856.3</v>
      </c>
      <c r="J1110" s="5">
        <f t="shared" si="68"/>
        <v>0</v>
      </c>
      <c r="K1110" s="5">
        <f t="shared" si="69"/>
        <v>0</v>
      </c>
      <c r="L1110">
        <f t="shared" si="70"/>
        <v>1</v>
      </c>
      <c r="M1110" t="str">
        <f>VLOOKUP(L1110,mês!A:B,2,0)</f>
        <v>Janeiro</v>
      </c>
      <c r="N1110" t="str">
        <f t="shared" si="71"/>
        <v xml:space="preserve">CONVÊNIO </v>
      </c>
    </row>
    <row r="1111" spans="1:14" ht="24.95" customHeight="1" x14ac:dyDescent="0.2">
      <c r="A1111" s="2" t="s">
        <v>1146</v>
      </c>
      <c r="B1111" s="3">
        <v>43857</v>
      </c>
      <c r="C1111" s="2">
        <v>3047</v>
      </c>
      <c r="D1111" s="2" t="s">
        <v>65</v>
      </c>
      <c r="E1111" s="2" t="s">
        <v>1347</v>
      </c>
      <c r="F1111" s="2" t="s">
        <v>1499</v>
      </c>
      <c r="G1111" s="2" t="s">
        <v>68</v>
      </c>
      <c r="H1111" s="4"/>
      <c r="I1111" s="13">
        <v>2100</v>
      </c>
      <c r="J1111" s="5">
        <f t="shared" si="68"/>
        <v>0</v>
      </c>
      <c r="K1111" s="5">
        <f t="shared" si="69"/>
        <v>0</v>
      </c>
      <c r="L1111">
        <f t="shared" si="70"/>
        <v>1</v>
      </c>
      <c r="M1111" t="str">
        <f>VLOOKUP(L1111,mês!A:B,2,0)</f>
        <v>Janeiro</v>
      </c>
      <c r="N1111" t="str">
        <f t="shared" si="71"/>
        <v xml:space="preserve">CONVÊNIO </v>
      </c>
    </row>
    <row r="1112" spans="1:14" ht="24.95" customHeight="1" x14ac:dyDescent="0.2">
      <c r="A1112" s="2" t="s">
        <v>1146</v>
      </c>
      <c r="B1112" s="3">
        <v>44071</v>
      </c>
      <c r="C1112" s="2">
        <v>3166</v>
      </c>
      <c r="D1112" s="2" t="s">
        <v>360</v>
      </c>
      <c r="E1112" s="2" t="s">
        <v>1474</v>
      </c>
      <c r="F1112" s="2" t="s">
        <v>1500</v>
      </c>
      <c r="G1112" s="2" t="s">
        <v>68</v>
      </c>
      <c r="H1112" s="4"/>
      <c r="I1112" s="13">
        <v>44732</v>
      </c>
      <c r="J1112" s="5">
        <f t="shared" si="68"/>
        <v>0</v>
      </c>
      <c r="K1112" s="5">
        <f t="shared" si="69"/>
        <v>0</v>
      </c>
      <c r="L1112">
        <f t="shared" si="70"/>
        <v>8</v>
      </c>
      <c r="M1112" t="str">
        <f>VLOOKUP(L1112,mês!A:B,2,0)</f>
        <v>Agosto</v>
      </c>
      <c r="N1112" t="str">
        <f t="shared" si="71"/>
        <v xml:space="preserve">CONVÊNIO </v>
      </c>
    </row>
    <row r="1113" spans="1:14" ht="24.95" customHeight="1" x14ac:dyDescent="0.2">
      <c r="A1113" s="2" t="s">
        <v>1146</v>
      </c>
      <c r="B1113" s="3">
        <v>44071</v>
      </c>
      <c r="C1113" s="2">
        <v>3168</v>
      </c>
      <c r="D1113" s="2" t="s">
        <v>360</v>
      </c>
      <c r="E1113" s="2" t="s">
        <v>155</v>
      </c>
      <c r="F1113" s="2" t="s">
        <v>1501</v>
      </c>
      <c r="G1113" s="2" t="s">
        <v>68</v>
      </c>
      <c r="H1113" s="4"/>
      <c r="I1113" s="13">
        <v>12364.17</v>
      </c>
      <c r="J1113" s="5">
        <f t="shared" si="68"/>
        <v>0</v>
      </c>
      <c r="K1113" s="5">
        <f t="shared" si="69"/>
        <v>0</v>
      </c>
      <c r="L1113">
        <f t="shared" si="70"/>
        <v>8</v>
      </c>
      <c r="M1113" t="str">
        <f>VLOOKUP(L1113,mês!A:B,2,0)</f>
        <v>Agosto</v>
      </c>
      <c r="N1113" t="str">
        <f t="shared" si="71"/>
        <v xml:space="preserve">CONVÊNIO </v>
      </c>
    </row>
    <row r="1114" spans="1:14" ht="24.95" customHeight="1" x14ac:dyDescent="0.2">
      <c r="A1114" s="2" t="s">
        <v>1146</v>
      </c>
      <c r="B1114" s="3">
        <v>44071</v>
      </c>
      <c r="C1114" s="2">
        <v>3169</v>
      </c>
      <c r="D1114" s="2" t="s">
        <v>360</v>
      </c>
      <c r="E1114" s="2" t="s">
        <v>155</v>
      </c>
      <c r="F1114" s="2" t="s">
        <v>1501</v>
      </c>
      <c r="G1114" s="2" t="s">
        <v>68</v>
      </c>
      <c r="H1114" s="4"/>
      <c r="I1114" s="13">
        <v>1124.01</v>
      </c>
      <c r="J1114" s="5">
        <f t="shared" si="68"/>
        <v>0</v>
      </c>
      <c r="K1114" s="5">
        <f t="shared" si="69"/>
        <v>0</v>
      </c>
      <c r="L1114">
        <f t="shared" si="70"/>
        <v>8</v>
      </c>
      <c r="M1114" t="str">
        <f>VLOOKUP(L1114,mês!A:B,2,0)</f>
        <v>Agosto</v>
      </c>
      <c r="N1114" t="str">
        <f t="shared" si="71"/>
        <v xml:space="preserve">CONVÊNIO </v>
      </c>
    </row>
    <row r="1115" spans="1:14" ht="24.95" customHeight="1" x14ac:dyDescent="0.2">
      <c r="A1115" s="2" t="s">
        <v>1502</v>
      </c>
      <c r="B1115" s="3">
        <v>43843</v>
      </c>
      <c r="C1115" s="2">
        <v>2962</v>
      </c>
      <c r="D1115" s="2" t="s">
        <v>270</v>
      </c>
      <c r="E1115" s="2" t="s">
        <v>1296</v>
      </c>
      <c r="F1115" s="2" t="s">
        <v>1503</v>
      </c>
      <c r="G1115" s="2" t="s">
        <v>68</v>
      </c>
      <c r="H1115" s="4"/>
      <c r="I1115" s="13">
        <v>15000</v>
      </c>
      <c r="J1115" s="5">
        <f t="shared" si="68"/>
        <v>0</v>
      </c>
      <c r="K1115" s="5">
        <f t="shared" si="69"/>
        <v>0</v>
      </c>
      <c r="L1115">
        <f t="shared" si="70"/>
        <v>1</v>
      </c>
      <c r="M1115" t="str">
        <f>VLOOKUP(L1115,mês!A:B,2,0)</f>
        <v>Janeiro</v>
      </c>
      <c r="N1115" t="str">
        <f t="shared" si="71"/>
        <v xml:space="preserve">RD </v>
      </c>
    </row>
    <row r="1116" spans="1:14" ht="24.95" customHeight="1" x14ac:dyDescent="0.2">
      <c r="A1116" s="2" t="s">
        <v>1158</v>
      </c>
      <c r="B1116" s="3">
        <v>43853</v>
      </c>
      <c r="C1116" s="2">
        <v>2992</v>
      </c>
      <c r="D1116" s="2" t="s">
        <v>154</v>
      </c>
      <c r="E1116" s="2" t="s">
        <v>1296</v>
      </c>
      <c r="F1116" s="2" t="s">
        <v>1343</v>
      </c>
      <c r="G1116" s="2" t="s">
        <v>68</v>
      </c>
      <c r="H1116" s="4"/>
      <c r="I1116" s="13">
        <v>159116.91</v>
      </c>
      <c r="J1116" s="5">
        <f t="shared" si="68"/>
        <v>0</v>
      </c>
      <c r="K1116" s="5">
        <f t="shared" si="69"/>
        <v>0</v>
      </c>
      <c r="L1116">
        <f t="shared" si="70"/>
        <v>1</v>
      </c>
      <c r="M1116" t="str">
        <f>VLOOKUP(L1116,mês!A:B,2,0)</f>
        <v>Janeiro</v>
      </c>
      <c r="N1116" t="str">
        <f t="shared" si="71"/>
        <v xml:space="preserve">RI </v>
      </c>
    </row>
    <row r="1117" spans="1:14" ht="24.95" customHeight="1" x14ac:dyDescent="0.2">
      <c r="A1117" s="2" t="s">
        <v>1160</v>
      </c>
      <c r="B1117" s="3">
        <v>43843</v>
      </c>
      <c r="C1117" s="2">
        <v>2948</v>
      </c>
      <c r="D1117" s="2" t="s">
        <v>154</v>
      </c>
      <c r="E1117" s="2" t="s">
        <v>1296</v>
      </c>
      <c r="F1117" s="2" t="s">
        <v>1504</v>
      </c>
      <c r="G1117" s="2" t="s">
        <v>68</v>
      </c>
      <c r="H1117" s="4"/>
      <c r="I1117" s="13">
        <v>10862.84</v>
      </c>
      <c r="J1117" s="5">
        <f t="shared" si="68"/>
        <v>0</v>
      </c>
      <c r="K1117" s="5">
        <f t="shared" si="69"/>
        <v>0</v>
      </c>
      <c r="L1117">
        <f t="shared" si="70"/>
        <v>1</v>
      </c>
      <c r="M1117" t="str">
        <f>VLOOKUP(L1117,mês!A:B,2,0)</f>
        <v>Janeiro</v>
      </c>
      <c r="N1117" t="str">
        <f t="shared" si="71"/>
        <v xml:space="preserve">RD </v>
      </c>
    </row>
    <row r="1118" spans="1:14" ht="24.95" customHeight="1" x14ac:dyDescent="0.2">
      <c r="A1118" s="2" t="s">
        <v>1160</v>
      </c>
      <c r="B1118" s="3">
        <v>43843</v>
      </c>
      <c r="C1118" s="2">
        <v>2949</v>
      </c>
      <c r="D1118" s="2" t="s">
        <v>154</v>
      </c>
      <c r="E1118" s="2" t="s">
        <v>1296</v>
      </c>
      <c r="F1118" s="2" t="s">
        <v>1505</v>
      </c>
      <c r="G1118" s="2" t="s">
        <v>68</v>
      </c>
      <c r="H1118" s="4"/>
      <c r="I1118" s="13">
        <v>7642.08</v>
      </c>
      <c r="J1118" s="5">
        <f t="shared" si="68"/>
        <v>0</v>
      </c>
      <c r="K1118" s="5">
        <f t="shared" si="69"/>
        <v>0</v>
      </c>
      <c r="L1118">
        <f t="shared" si="70"/>
        <v>1</v>
      </c>
      <c r="M1118" t="str">
        <f>VLOOKUP(L1118,mês!A:B,2,0)</f>
        <v>Janeiro</v>
      </c>
      <c r="N1118" t="str">
        <f t="shared" si="71"/>
        <v xml:space="preserve">RD </v>
      </c>
    </row>
    <row r="1119" spans="1:14" ht="24.95" customHeight="1" x14ac:dyDescent="0.2">
      <c r="A1119" s="2" t="s">
        <v>1160</v>
      </c>
      <c r="B1119" s="3">
        <v>43843</v>
      </c>
      <c r="C1119" s="2">
        <v>2950</v>
      </c>
      <c r="D1119" s="2" t="s">
        <v>154</v>
      </c>
      <c r="E1119" s="2" t="s">
        <v>1296</v>
      </c>
      <c r="F1119" s="2" t="s">
        <v>1506</v>
      </c>
      <c r="G1119" s="2" t="s">
        <v>68</v>
      </c>
      <c r="H1119" s="4"/>
      <c r="I1119" s="2">
        <v>71.430000000000007</v>
      </c>
      <c r="J1119" s="5">
        <f t="shared" si="68"/>
        <v>0</v>
      </c>
      <c r="K1119" s="5">
        <f t="shared" si="69"/>
        <v>0</v>
      </c>
      <c r="L1119">
        <f t="shared" si="70"/>
        <v>1</v>
      </c>
      <c r="M1119" t="str">
        <f>VLOOKUP(L1119,mês!A:B,2,0)</f>
        <v>Janeiro</v>
      </c>
      <c r="N1119" t="str">
        <f t="shared" si="71"/>
        <v xml:space="preserve">RD </v>
      </c>
    </row>
    <row r="1120" spans="1:14" ht="24.95" customHeight="1" x14ac:dyDescent="0.2">
      <c r="A1120" s="2" t="s">
        <v>1160</v>
      </c>
      <c r="B1120" s="3">
        <v>44130</v>
      </c>
      <c r="C1120" s="2">
        <v>3204</v>
      </c>
      <c r="D1120" s="2" t="s">
        <v>154</v>
      </c>
      <c r="E1120" s="2" t="s">
        <v>307</v>
      </c>
      <c r="F1120" s="2" t="s">
        <v>1507</v>
      </c>
      <c r="G1120" s="2" t="s">
        <v>68</v>
      </c>
      <c r="H1120" s="4"/>
      <c r="I1120" s="13">
        <v>1680</v>
      </c>
      <c r="J1120" s="5">
        <f t="shared" si="68"/>
        <v>0</v>
      </c>
      <c r="K1120" s="5">
        <f t="shared" si="69"/>
        <v>0</v>
      </c>
      <c r="L1120">
        <f t="shared" si="70"/>
        <v>10</v>
      </c>
      <c r="M1120" t="str">
        <f>VLOOKUP(L1120,mês!A:B,2,0)</f>
        <v>Outubro</v>
      </c>
      <c r="N1120" t="str">
        <f t="shared" si="71"/>
        <v xml:space="preserve">RD </v>
      </c>
    </row>
    <row r="1121" spans="1:14" ht="24.95" customHeight="1" x14ac:dyDescent="0.2">
      <c r="A1121" s="2" t="s">
        <v>1172</v>
      </c>
      <c r="B1121" s="3">
        <v>43851</v>
      </c>
      <c r="C1121" s="2">
        <v>2971</v>
      </c>
      <c r="D1121" s="2" t="s">
        <v>65</v>
      </c>
      <c r="E1121" s="2" t="s">
        <v>351</v>
      </c>
      <c r="F1121" s="2" t="s">
        <v>1508</v>
      </c>
      <c r="G1121" s="2" t="s">
        <v>68</v>
      </c>
      <c r="H1121" s="4"/>
      <c r="I1121" s="13">
        <v>3603.94</v>
      </c>
      <c r="J1121" s="5">
        <f t="shared" si="68"/>
        <v>0</v>
      </c>
      <c r="K1121" s="5">
        <f t="shared" si="69"/>
        <v>0</v>
      </c>
      <c r="L1121">
        <f t="shared" si="70"/>
        <v>1</v>
      </c>
      <c r="M1121" t="str">
        <f>VLOOKUP(L1121,mês!A:B,2,0)</f>
        <v>Janeiro</v>
      </c>
      <c r="N1121" t="str">
        <f t="shared" si="71"/>
        <v xml:space="preserve">TRANS </v>
      </c>
    </row>
    <row r="1122" spans="1:14" ht="24.95" customHeight="1" x14ac:dyDescent="0.2">
      <c r="A1122" s="2" t="s">
        <v>1172</v>
      </c>
      <c r="B1122" s="3">
        <v>43851</v>
      </c>
      <c r="C1122" s="2">
        <v>2974</v>
      </c>
      <c r="D1122" s="2" t="s">
        <v>89</v>
      </c>
      <c r="E1122" s="2" t="s">
        <v>351</v>
      </c>
      <c r="F1122" s="2" t="s">
        <v>1509</v>
      </c>
      <c r="G1122" s="2" t="s">
        <v>68</v>
      </c>
      <c r="H1122" s="4"/>
      <c r="I1122" s="13">
        <v>13643.33</v>
      </c>
      <c r="J1122" s="5">
        <f t="shared" si="68"/>
        <v>0</v>
      </c>
      <c r="K1122" s="5">
        <f t="shared" si="69"/>
        <v>0</v>
      </c>
      <c r="L1122">
        <f t="shared" si="70"/>
        <v>1</v>
      </c>
      <c r="M1122" t="str">
        <f>VLOOKUP(L1122,mês!A:B,2,0)</f>
        <v>Janeiro</v>
      </c>
      <c r="N1122" t="str">
        <f t="shared" si="71"/>
        <v xml:space="preserve">TRANS </v>
      </c>
    </row>
    <row r="1123" spans="1:14" ht="24.95" customHeight="1" x14ac:dyDescent="0.2">
      <c r="A1123" s="2" t="s">
        <v>1172</v>
      </c>
      <c r="B1123" s="3">
        <v>43853</v>
      </c>
      <c r="C1123" s="2">
        <v>3026</v>
      </c>
      <c r="D1123" s="2" t="s">
        <v>419</v>
      </c>
      <c r="E1123" s="2" t="s">
        <v>1347</v>
      </c>
      <c r="F1123" s="2" t="s">
        <v>1441</v>
      </c>
      <c r="G1123" s="2" t="s">
        <v>68</v>
      </c>
      <c r="H1123" s="4"/>
      <c r="I1123" s="13">
        <v>1764</v>
      </c>
      <c r="J1123" s="5">
        <f t="shared" si="68"/>
        <v>0</v>
      </c>
      <c r="K1123" s="5">
        <f t="shared" si="69"/>
        <v>0</v>
      </c>
      <c r="L1123">
        <f t="shared" si="70"/>
        <v>1</v>
      </c>
      <c r="M1123" t="str">
        <f>VLOOKUP(L1123,mês!A:B,2,0)</f>
        <v>Janeiro</v>
      </c>
      <c r="N1123" t="str">
        <f t="shared" si="71"/>
        <v xml:space="preserve">TRANS </v>
      </c>
    </row>
    <row r="1124" spans="1:14" ht="24.95" customHeight="1" x14ac:dyDescent="0.2">
      <c r="A1124" s="2" t="s">
        <v>1172</v>
      </c>
      <c r="B1124" s="3">
        <v>44120</v>
      </c>
      <c r="C1124" s="2">
        <v>3199</v>
      </c>
      <c r="D1124" s="2" t="s">
        <v>65</v>
      </c>
      <c r="E1124" s="2" t="s">
        <v>143</v>
      </c>
      <c r="F1124" s="2" t="s">
        <v>1510</v>
      </c>
      <c r="G1124" s="2" t="s">
        <v>68</v>
      </c>
      <c r="H1124" s="4"/>
      <c r="I1124" s="2">
        <v>84.67</v>
      </c>
      <c r="J1124" s="5">
        <f t="shared" si="68"/>
        <v>0</v>
      </c>
      <c r="K1124" s="5">
        <f t="shared" si="69"/>
        <v>0</v>
      </c>
      <c r="L1124">
        <f t="shared" si="70"/>
        <v>10</v>
      </c>
      <c r="M1124" t="str">
        <f>VLOOKUP(L1124,mês!A:B,2,0)</f>
        <v>Outubro</v>
      </c>
      <c r="N1124" t="str">
        <f t="shared" si="71"/>
        <v xml:space="preserve">TRANS </v>
      </c>
    </row>
    <row r="1125" spans="1:14" ht="24.95" customHeight="1" x14ac:dyDescent="0.2">
      <c r="A1125" s="2" t="s">
        <v>1172</v>
      </c>
      <c r="B1125" s="3">
        <v>44133</v>
      </c>
      <c r="C1125" s="2">
        <v>3211</v>
      </c>
      <c r="D1125" s="2" t="s">
        <v>89</v>
      </c>
      <c r="E1125" s="2" t="s">
        <v>1178</v>
      </c>
      <c r="F1125" s="2" t="s">
        <v>1511</v>
      </c>
      <c r="G1125" s="2" t="s">
        <v>68</v>
      </c>
      <c r="H1125" s="4"/>
      <c r="I1125" s="13">
        <v>12347.83</v>
      </c>
      <c r="J1125" s="5">
        <f t="shared" si="68"/>
        <v>0</v>
      </c>
      <c r="K1125" s="5">
        <f t="shared" si="69"/>
        <v>0</v>
      </c>
      <c r="L1125">
        <f t="shared" si="70"/>
        <v>10</v>
      </c>
      <c r="M1125" t="str">
        <f>VLOOKUP(L1125,mês!A:B,2,0)</f>
        <v>Outubro</v>
      </c>
      <c r="N1125" t="str">
        <f t="shared" si="71"/>
        <v xml:space="preserve">TRANS </v>
      </c>
    </row>
    <row r="1126" spans="1:14" ht="24.95" customHeight="1" x14ac:dyDescent="0.2">
      <c r="A1126" s="2" t="s">
        <v>1172</v>
      </c>
      <c r="B1126" s="3">
        <v>44133</v>
      </c>
      <c r="C1126" s="2">
        <v>3212</v>
      </c>
      <c r="D1126" s="2" t="s">
        <v>89</v>
      </c>
      <c r="E1126" s="2" t="s">
        <v>1178</v>
      </c>
      <c r="F1126" s="2" t="s">
        <v>1511</v>
      </c>
      <c r="G1126" s="2" t="s">
        <v>68</v>
      </c>
      <c r="H1126" s="4"/>
      <c r="I1126" s="13">
        <v>2039.67</v>
      </c>
      <c r="J1126" s="5">
        <f t="shared" si="68"/>
        <v>0</v>
      </c>
      <c r="K1126" s="5">
        <f t="shared" si="69"/>
        <v>0</v>
      </c>
      <c r="L1126">
        <f t="shared" si="70"/>
        <v>10</v>
      </c>
      <c r="M1126" t="str">
        <f>VLOOKUP(L1126,mês!A:B,2,0)</f>
        <v>Outubro</v>
      </c>
      <c r="N1126" t="str">
        <f t="shared" si="71"/>
        <v xml:space="preserve">TRANS </v>
      </c>
    </row>
    <row r="1127" spans="1:14" ht="24.95" customHeight="1" x14ac:dyDescent="0.2">
      <c r="A1127" s="2" t="s">
        <v>1172</v>
      </c>
      <c r="B1127" s="3">
        <v>44133</v>
      </c>
      <c r="C1127" s="2">
        <v>3213</v>
      </c>
      <c r="D1127" s="2" t="s">
        <v>89</v>
      </c>
      <c r="E1127" s="2" t="s">
        <v>1512</v>
      </c>
      <c r="F1127" s="2" t="s">
        <v>1513</v>
      </c>
      <c r="G1127" s="2" t="s">
        <v>68</v>
      </c>
      <c r="H1127" s="4"/>
      <c r="I1127" s="13">
        <v>1824.25</v>
      </c>
      <c r="J1127" s="5">
        <f t="shared" si="68"/>
        <v>0</v>
      </c>
      <c r="K1127" s="5">
        <f t="shared" si="69"/>
        <v>0</v>
      </c>
      <c r="L1127">
        <f t="shared" si="70"/>
        <v>10</v>
      </c>
      <c r="M1127" t="str">
        <f>VLOOKUP(L1127,mês!A:B,2,0)</f>
        <v>Outubro</v>
      </c>
      <c r="N1127" t="str">
        <f t="shared" si="71"/>
        <v xml:space="preserve">TRANS </v>
      </c>
    </row>
    <row r="1128" spans="1:14" ht="24.95" customHeight="1" x14ac:dyDescent="0.2">
      <c r="A1128" s="2" t="s">
        <v>1514</v>
      </c>
      <c r="B1128" s="3">
        <v>43865</v>
      </c>
      <c r="C1128" s="2">
        <v>3070</v>
      </c>
      <c r="D1128" s="2" t="s">
        <v>203</v>
      </c>
      <c r="E1128" s="2" t="s">
        <v>1296</v>
      </c>
      <c r="F1128" s="2" t="s">
        <v>1486</v>
      </c>
      <c r="G1128" s="2" t="s">
        <v>68</v>
      </c>
      <c r="H1128" s="4"/>
      <c r="I1128" s="2">
        <v>247.41</v>
      </c>
      <c r="J1128" s="5">
        <f t="shared" si="68"/>
        <v>0</v>
      </c>
      <c r="K1128" s="5">
        <f t="shared" si="69"/>
        <v>0</v>
      </c>
      <c r="L1128">
        <f t="shared" si="70"/>
        <v>2</v>
      </c>
      <c r="M1128" t="str">
        <f>VLOOKUP(L1128,mês!A:B,2,0)</f>
        <v>Fevereiro</v>
      </c>
      <c r="N1128" t="str">
        <f t="shared" si="71"/>
        <v xml:space="preserve">RD </v>
      </c>
    </row>
    <row r="1129" spans="1:14" ht="24.95" customHeight="1" x14ac:dyDescent="0.2">
      <c r="A1129" s="2" t="s">
        <v>1515</v>
      </c>
      <c r="B1129" s="3">
        <v>43853</v>
      </c>
      <c r="C1129" s="2">
        <v>2998</v>
      </c>
      <c r="D1129" s="2" t="s">
        <v>85</v>
      </c>
      <c r="E1129" s="2" t="s">
        <v>1296</v>
      </c>
      <c r="F1129" s="2" t="s">
        <v>1381</v>
      </c>
      <c r="G1129" s="2" t="s">
        <v>68</v>
      </c>
      <c r="H1129" s="4"/>
      <c r="I1129" s="13">
        <v>12000</v>
      </c>
      <c r="J1129" s="5">
        <f t="shared" si="68"/>
        <v>0</v>
      </c>
      <c r="K1129" s="5">
        <f t="shared" si="69"/>
        <v>0</v>
      </c>
      <c r="L1129">
        <f t="shared" si="70"/>
        <v>1</v>
      </c>
      <c r="M1129" t="str">
        <f>VLOOKUP(L1129,mês!A:B,2,0)</f>
        <v>Janeiro</v>
      </c>
      <c r="N1129" t="str">
        <f t="shared" si="71"/>
        <v xml:space="preserve">RI </v>
      </c>
    </row>
    <row r="1130" spans="1:14" ht="24.95" customHeight="1" x14ac:dyDescent="0.2">
      <c r="A1130" s="2" t="s">
        <v>1515</v>
      </c>
      <c r="B1130" s="3">
        <v>44124</v>
      </c>
      <c r="C1130" s="2">
        <v>3203</v>
      </c>
      <c r="D1130" s="2" t="s">
        <v>85</v>
      </c>
      <c r="E1130" s="2" t="s">
        <v>1319</v>
      </c>
      <c r="F1130" s="2" t="s">
        <v>1516</v>
      </c>
      <c r="G1130" s="2" t="s">
        <v>68</v>
      </c>
      <c r="H1130" s="4"/>
      <c r="I1130" s="13">
        <v>1000</v>
      </c>
      <c r="J1130" s="5">
        <f t="shared" si="68"/>
        <v>0</v>
      </c>
      <c r="K1130" s="5">
        <f t="shared" si="69"/>
        <v>0</v>
      </c>
      <c r="L1130">
        <f t="shared" si="70"/>
        <v>10</v>
      </c>
      <c r="M1130" t="str">
        <f>VLOOKUP(L1130,mês!A:B,2,0)</f>
        <v>Outubro</v>
      </c>
      <c r="N1130" t="str">
        <f t="shared" si="71"/>
        <v xml:space="preserve">RI </v>
      </c>
    </row>
    <row r="1131" spans="1:14" ht="24.95" customHeight="1" x14ac:dyDescent="0.2">
      <c r="A1131" s="2" t="s">
        <v>1515</v>
      </c>
      <c r="B1131" s="3">
        <v>44187</v>
      </c>
      <c r="C1131" s="2">
        <v>3234</v>
      </c>
      <c r="D1131" s="2" t="s">
        <v>85</v>
      </c>
      <c r="E1131" s="2" t="s">
        <v>1319</v>
      </c>
      <c r="F1131" s="2" t="s">
        <v>1517</v>
      </c>
      <c r="G1131" s="2" t="s">
        <v>68</v>
      </c>
      <c r="H1131" s="4"/>
      <c r="I1131" s="13">
        <v>3350</v>
      </c>
      <c r="J1131" s="5">
        <f t="shared" si="68"/>
        <v>0</v>
      </c>
      <c r="K1131" s="5">
        <f t="shared" si="69"/>
        <v>0</v>
      </c>
      <c r="L1131">
        <f t="shared" si="70"/>
        <v>12</v>
      </c>
      <c r="M1131" t="str">
        <f>VLOOKUP(L1131,mês!A:B,2,0)</f>
        <v>Dezembro</v>
      </c>
      <c r="N1131" t="str">
        <f t="shared" si="71"/>
        <v xml:space="preserve">RI </v>
      </c>
    </row>
    <row r="1132" spans="1:14" ht="24.95" customHeight="1" x14ac:dyDescent="0.2">
      <c r="A1132" s="2" t="s">
        <v>1180</v>
      </c>
      <c r="B1132" s="3">
        <v>43853</v>
      </c>
      <c r="C1132" s="2">
        <v>3025</v>
      </c>
      <c r="D1132" s="2" t="s">
        <v>92</v>
      </c>
      <c r="E1132" s="2" t="s">
        <v>1347</v>
      </c>
      <c r="F1132" s="2" t="s">
        <v>1441</v>
      </c>
      <c r="G1132" s="2" t="s">
        <v>68</v>
      </c>
      <c r="H1132" s="4"/>
      <c r="I1132" s="13">
        <v>2029408</v>
      </c>
      <c r="J1132" s="5">
        <f t="shared" si="68"/>
        <v>0</v>
      </c>
      <c r="K1132" s="5">
        <f t="shared" si="69"/>
        <v>0</v>
      </c>
      <c r="L1132">
        <f t="shared" si="70"/>
        <v>1</v>
      </c>
      <c r="M1132" t="str">
        <f>VLOOKUP(L1132,mês!A:B,2,0)</f>
        <v>Janeiro</v>
      </c>
      <c r="N1132" t="str">
        <f t="shared" si="71"/>
        <v xml:space="preserve">TERC </v>
      </c>
    </row>
    <row r="1133" spans="1:14" ht="24.95" customHeight="1" x14ac:dyDescent="0.2">
      <c r="A1133" s="2" t="s">
        <v>1180</v>
      </c>
      <c r="B1133" s="3">
        <v>43998</v>
      </c>
      <c r="C1133" s="2">
        <v>3147</v>
      </c>
      <c r="D1133" s="2" t="s">
        <v>89</v>
      </c>
      <c r="E1133" s="2" t="s">
        <v>1187</v>
      </c>
      <c r="F1133" s="2" t="s">
        <v>1518</v>
      </c>
      <c r="G1133" s="2" t="s">
        <v>68</v>
      </c>
      <c r="H1133" s="4"/>
      <c r="I1133" s="13">
        <v>121524.9</v>
      </c>
      <c r="J1133" s="5">
        <f t="shared" si="68"/>
        <v>0</v>
      </c>
      <c r="K1133" s="5">
        <f t="shared" si="69"/>
        <v>0</v>
      </c>
      <c r="L1133">
        <f t="shared" si="70"/>
        <v>6</v>
      </c>
      <c r="M1133" t="str">
        <f>VLOOKUP(L1133,mês!A:B,2,0)</f>
        <v>Junho</v>
      </c>
      <c r="N1133" t="str">
        <f t="shared" si="71"/>
        <v xml:space="preserve">TERC </v>
      </c>
    </row>
    <row r="1134" spans="1:14" ht="24.95" customHeight="1" x14ac:dyDescent="0.2">
      <c r="A1134" s="2" t="s">
        <v>1519</v>
      </c>
      <c r="B1134" s="3">
        <v>43843</v>
      </c>
      <c r="C1134" s="2">
        <v>2955</v>
      </c>
      <c r="D1134" s="2" t="s">
        <v>154</v>
      </c>
      <c r="E1134" s="2" t="s">
        <v>1296</v>
      </c>
      <c r="F1134" s="2" t="s">
        <v>1520</v>
      </c>
      <c r="G1134" s="2" t="s">
        <v>68</v>
      </c>
      <c r="H1134" s="4"/>
      <c r="I1134" s="2">
        <v>615</v>
      </c>
      <c r="J1134" s="5">
        <f t="shared" si="68"/>
        <v>0</v>
      </c>
      <c r="K1134" s="5">
        <f t="shared" si="69"/>
        <v>0</v>
      </c>
      <c r="L1134">
        <f t="shared" si="70"/>
        <v>1</v>
      </c>
      <c r="M1134" t="str">
        <f>VLOOKUP(L1134,mês!A:B,2,0)</f>
        <v>Janeiro</v>
      </c>
      <c r="N1134" t="str">
        <f t="shared" si="71"/>
        <v xml:space="preserve">RD </v>
      </c>
    </row>
    <row r="1135" spans="1:14" ht="24.95" customHeight="1" x14ac:dyDescent="0.2">
      <c r="A1135" s="2" t="s">
        <v>1521</v>
      </c>
      <c r="B1135" s="3">
        <v>43865</v>
      </c>
      <c r="C1135" s="2">
        <v>3071</v>
      </c>
      <c r="D1135" s="2" t="s">
        <v>203</v>
      </c>
      <c r="E1135" s="2" t="s">
        <v>1296</v>
      </c>
      <c r="F1135" s="2" t="s">
        <v>1486</v>
      </c>
      <c r="G1135" s="2" t="s">
        <v>68</v>
      </c>
      <c r="H1135" s="4"/>
      <c r="I1135" s="13">
        <v>5663.49</v>
      </c>
      <c r="J1135" s="5">
        <f t="shared" si="68"/>
        <v>0</v>
      </c>
      <c r="K1135" s="5">
        <f t="shared" si="69"/>
        <v>0</v>
      </c>
      <c r="L1135">
        <f t="shared" si="70"/>
        <v>2</v>
      </c>
      <c r="M1135" t="str">
        <f>VLOOKUP(L1135,mês!A:B,2,0)</f>
        <v>Fevereiro</v>
      </c>
      <c r="N1135" t="str">
        <f t="shared" si="71"/>
        <v xml:space="preserve">RD </v>
      </c>
    </row>
    <row r="1136" spans="1:14" ht="24.95" customHeight="1" x14ac:dyDescent="0.2">
      <c r="A1136" s="2" t="s">
        <v>1193</v>
      </c>
      <c r="B1136" s="3">
        <v>43853</v>
      </c>
      <c r="C1136" s="2">
        <v>3017</v>
      </c>
      <c r="D1136" s="2" t="s">
        <v>203</v>
      </c>
      <c r="E1136" s="2" t="s">
        <v>1296</v>
      </c>
      <c r="F1136" s="2" t="s">
        <v>1522</v>
      </c>
      <c r="G1136" s="2" t="s">
        <v>68</v>
      </c>
      <c r="H1136" s="4"/>
      <c r="I1136" s="13">
        <v>2568.6</v>
      </c>
      <c r="J1136" s="5">
        <f t="shared" si="68"/>
        <v>0</v>
      </c>
      <c r="K1136" s="5">
        <f t="shared" si="69"/>
        <v>0</v>
      </c>
      <c r="L1136">
        <f t="shared" si="70"/>
        <v>1</v>
      </c>
      <c r="M1136" t="str">
        <f>VLOOKUP(L1136,mês!A:B,2,0)</f>
        <v>Janeiro</v>
      </c>
      <c r="N1136" t="str">
        <f t="shared" si="71"/>
        <v xml:space="preserve">RI </v>
      </c>
    </row>
    <row r="1137" spans="1:14" ht="24.95" customHeight="1" x14ac:dyDescent="0.2">
      <c r="A1137" s="2" t="s">
        <v>1195</v>
      </c>
      <c r="B1137" s="3">
        <v>43853</v>
      </c>
      <c r="C1137" s="2">
        <v>3009</v>
      </c>
      <c r="D1137" s="2" t="s">
        <v>270</v>
      </c>
      <c r="E1137" s="2" t="s">
        <v>1296</v>
      </c>
      <c r="F1137" s="2" t="s">
        <v>1381</v>
      </c>
      <c r="G1137" s="2" t="s">
        <v>68</v>
      </c>
      <c r="H1137" s="4"/>
      <c r="I1137" s="2">
        <v>227.64</v>
      </c>
      <c r="J1137" s="5">
        <f t="shared" si="68"/>
        <v>0</v>
      </c>
      <c r="K1137" s="5">
        <f t="shared" si="69"/>
        <v>0</v>
      </c>
      <c r="L1137">
        <f t="shared" si="70"/>
        <v>1</v>
      </c>
      <c r="M1137" t="str">
        <f>VLOOKUP(L1137,mês!A:B,2,0)</f>
        <v>Janeiro</v>
      </c>
      <c r="N1137" t="str">
        <f t="shared" si="71"/>
        <v xml:space="preserve">RI </v>
      </c>
    </row>
    <row r="1138" spans="1:14" ht="24.95" customHeight="1" x14ac:dyDescent="0.2">
      <c r="A1138" s="2" t="s">
        <v>1198</v>
      </c>
      <c r="B1138" s="3">
        <v>43853</v>
      </c>
      <c r="C1138" s="2">
        <v>3021</v>
      </c>
      <c r="D1138" s="2" t="s">
        <v>203</v>
      </c>
      <c r="E1138" s="2" t="s">
        <v>1296</v>
      </c>
      <c r="F1138" s="2" t="s">
        <v>1523</v>
      </c>
      <c r="G1138" s="2" t="s">
        <v>68</v>
      </c>
      <c r="H1138" s="4"/>
      <c r="I1138" s="13">
        <v>6000</v>
      </c>
      <c r="J1138" s="5">
        <f t="shared" si="68"/>
        <v>0</v>
      </c>
      <c r="K1138" s="5">
        <f t="shared" si="69"/>
        <v>0</v>
      </c>
      <c r="L1138">
        <f t="shared" si="70"/>
        <v>1</v>
      </c>
      <c r="M1138" t="str">
        <f>VLOOKUP(L1138,mês!A:B,2,0)</f>
        <v>Janeiro</v>
      </c>
      <c r="N1138" t="str">
        <f t="shared" si="71"/>
        <v xml:space="preserve">RI </v>
      </c>
    </row>
    <row r="1139" spans="1:14" ht="24.95" customHeight="1" x14ac:dyDescent="0.2">
      <c r="A1139" s="2" t="s">
        <v>1200</v>
      </c>
      <c r="B1139" s="3">
        <v>43843</v>
      </c>
      <c r="C1139" s="2">
        <v>2953</v>
      </c>
      <c r="D1139" s="2" t="s">
        <v>333</v>
      </c>
      <c r="E1139" s="2" t="s">
        <v>1296</v>
      </c>
      <c r="F1139" s="2" t="s">
        <v>1524</v>
      </c>
      <c r="G1139" s="2" t="s">
        <v>68</v>
      </c>
      <c r="H1139" s="4"/>
      <c r="I1139" s="13">
        <v>2860</v>
      </c>
      <c r="J1139" s="5">
        <f t="shared" si="68"/>
        <v>0</v>
      </c>
      <c r="K1139" s="5">
        <f t="shared" si="69"/>
        <v>0</v>
      </c>
      <c r="L1139">
        <f t="shared" si="70"/>
        <v>1</v>
      </c>
      <c r="M1139" t="str">
        <f>VLOOKUP(L1139,mês!A:B,2,0)</f>
        <v>Janeiro</v>
      </c>
      <c r="N1139" t="str">
        <f t="shared" si="71"/>
        <v xml:space="preserve">RD </v>
      </c>
    </row>
    <row r="1140" spans="1:14" ht="24.95" customHeight="1" x14ac:dyDescent="0.2">
      <c r="A1140" s="2" t="s">
        <v>1200</v>
      </c>
      <c r="B1140" s="3">
        <v>43859</v>
      </c>
      <c r="C1140" s="2">
        <v>3052</v>
      </c>
      <c r="D1140" s="2" t="s">
        <v>333</v>
      </c>
      <c r="E1140" s="2" t="s">
        <v>569</v>
      </c>
      <c r="F1140" s="2" t="s">
        <v>1525</v>
      </c>
      <c r="G1140" s="2" t="s">
        <v>68</v>
      </c>
      <c r="H1140" s="4"/>
      <c r="I1140" s="13">
        <v>10000</v>
      </c>
      <c r="J1140" s="5">
        <f t="shared" si="68"/>
        <v>0</v>
      </c>
      <c r="K1140" s="5">
        <f t="shared" si="69"/>
        <v>0</v>
      </c>
      <c r="L1140">
        <f t="shared" si="70"/>
        <v>1</v>
      </c>
      <c r="M1140" t="str">
        <f>VLOOKUP(L1140,mês!A:B,2,0)</f>
        <v>Janeiro</v>
      </c>
      <c r="N1140" t="str">
        <f t="shared" si="71"/>
        <v xml:space="preserve">RD </v>
      </c>
    </row>
    <row r="1141" spans="1:14" ht="24.95" customHeight="1" x14ac:dyDescent="0.2">
      <c r="A1141" s="2" t="s">
        <v>1200</v>
      </c>
      <c r="B1141" s="3">
        <v>43864</v>
      </c>
      <c r="C1141" s="2">
        <v>3064</v>
      </c>
      <c r="D1141" s="2" t="s">
        <v>333</v>
      </c>
      <c r="E1141" s="2" t="s">
        <v>1218</v>
      </c>
      <c r="F1141" s="2" t="s">
        <v>1526</v>
      </c>
      <c r="G1141" s="2" t="s">
        <v>68</v>
      </c>
      <c r="H1141" s="4"/>
      <c r="I1141" s="13">
        <v>5000</v>
      </c>
      <c r="J1141" s="5">
        <f t="shared" si="68"/>
        <v>0</v>
      </c>
      <c r="K1141" s="5">
        <f t="shared" si="69"/>
        <v>0</v>
      </c>
      <c r="L1141">
        <f t="shared" si="70"/>
        <v>2</v>
      </c>
      <c r="M1141" t="str">
        <f>VLOOKUP(L1141,mês!A:B,2,0)</f>
        <v>Fevereiro</v>
      </c>
      <c r="N1141" t="str">
        <f t="shared" si="71"/>
        <v xml:space="preserve">RD </v>
      </c>
    </row>
    <row r="1142" spans="1:14" ht="24.95" customHeight="1" x14ac:dyDescent="0.2">
      <c r="A1142" s="2" t="s">
        <v>1200</v>
      </c>
      <c r="B1142" s="3">
        <v>43866</v>
      </c>
      <c r="C1142" s="2">
        <v>3083</v>
      </c>
      <c r="D1142" s="2" t="s">
        <v>65</v>
      </c>
      <c r="E1142" s="2" t="s">
        <v>143</v>
      </c>
      <c r="F1142" s="2" t="s">
        <v>1527</v>
      </c>
      <c r="G1142" s="2" t="s">
        <v>68</v>
      </c>
      <c r="H1142" s="4"/>
      <c r="I1142" s="13">
        <v>1700</v>
      </c>
      <c r="J1142" s="5">
        <f t="shared" si="68"/>
        <v>0</v>
      </c>
      <c r="K1142" s="5">
        <f t="shared" si="69"/>
        <v>0</v>
      </c>
      <c r="L1142">
        <f t="shared" si="70"/>
        <v>2</v>
      </c>
      <c r="M1142" t="str">
        <f>VLOOKUP(L1142,mês!A:B,2,0)</f>
        <v>Fevereiro</v>
      </c>
      <c r="N1142" t="str">
        <f t="shared" si="71"/>
        <v xml:space="preserve">RD </v>
      </c>
    </row>
    <row r="1143" spans="1:14" ht="24.95" customHeight="1" x14ac:dyDescent="0.2">
      <c r="A1143" s="2" t="s">
        <v>1200</v>
      </c>
      <c r="B1143" s="3">
        <v>43875</v>
      </c>
      <c r="C1143" s="2">
        <v>3104</v>
      </c>
      <c r="D1143" s="2" t="s">
        <v>65</v>
      </c>
      <c r="E1143" s="2" t="s">
        <v>1474</v>
      </c>
      <c r="F1143" s="2" t="s">
        <v>1528</v>
      </c>
      <c r="G1143" s="2" t="s">
        <v>68</v>
      </c>
      <c r="H1143" s="4"/>
      <c r="I1143" s="13">
        <v>5000</v>
      </c>
      <c r="J1143" s="5">
        <f t="shared" si="68"/>
        <v>0</v>
      </c>
      <c r="K1143" s="5">
        <f t="shared" si="69"/>
        <v>0</v>
      </c>
      <c r="L1143">
        <f t="shared" si="70"/>
        <v>2</v>
      </c>
      <c r="M1143" t="str">
        <f>VLOOKUP(L1143,mês!A:B,2,0)</f>
        <v>Fevereiro</v>
      </c>
      <c r="N1143" t="str">
        <f t="shared" si="71"/>
        <v xml:space="preserve">RD </v>
      </c>
    </row>
    <row r="1144" spans="1:14" ht="24.95" customHeight="1" x14ac:dyDescent="0.2">
      <c r="A1144" s="2" t="s">
        <v>1200</v>
      </c>
      <c r="B1144" s="3">
        <v>43875</v>
      </c>
      <c r="C1144" s="2">
        <v>3105</v>
      </c>
      <c r="D1144" s="2" t="s">
        <v>65</v>
      </c>
      <c r="E1144" s="2" t="s">
        <v>1529</v>
      </c>
      <c r="F1144" s="2" t="s">
        <v>1530</v>
      </c>
      <c r="G1144" s="2" t="s">
        <v>68</v>
      </c>
      <c r="H1144" s="4"/>
      <c r="I1144" s="13">
        <v>5000</v>
      </c>
      <c r="J1144" s="5">
        <f t="shared" si="68"/>
        <v>0</v>
      </c>
      <c r="K1144" s="5">
        <f t="shared" si="69"/>
        <v>0</v>
      </c>
      <c r="L1144">
        <f t="shared" si="70"/>
        <v>2</v>
      </c>
      <c r="M1144" t="str">
        <f>VLOOKUP(L1144,mês!A:B,2,0)</f>
        <v>Fevereiro</v>
      </c>
      <c r="N1144" t="str">
        <f t="shared" si="71"/>
        <v xml:space="preserve">RD </v>
      </c>
    </row>
    <row r="1145" spans="1:14" ht="24.95" customHeight="1" x14ac:dyDescent="0.2">
      <c r="A1145" s="2" t="s">
        <v>1215</v>
      </c>
      <c r="B1145" s="3">
        <v>43843</v>
      </c>
      <c r="C1145" s="2">
        <v>2951</v>
      </c>
      <c r="D1145" s="2" t="s">
        <v>333</v>
      </c>
      <c r="E1145" s="2" t="s">
        <v>1296</v>
      </c>
      <c r="F1145" s="2" t="s">
        <v>1531</v>
      </c>
      <c r="G1145" s="2" t="s">
        <v>68</v>
      </c>
      <c r="H1145" s="4"/>
      <c r="I1145" s="2">
        <v>640</v>
      </c>
      <c r="J1145" s="5">
        <f t="shared" si="68"/>
        <v>0</v>
      </c>
      <c r="K1145" s="5">
        <f t="shared" si="69"/>
        <v>0</v>
      </c>
      <c r="L1145">
        <f t="shared" si="70"/>
        <v>1</v>
      </c>
      <c r="M1145" t="str">
        <f>VLOOKUP(L1145,mês!A:B,2,0)</f>
        <v>Janeiro</v>
      </c>
      <c r="N1145" t="str">
        <f t="shared" si="71"/>
        <v xml:space="preserve">RD </v>
      </c>
    </row>
    <row r="1146" spans="1:14" ht="24.95" customHeight="1" x14ac:dyDescent="0.2">
      <c r="A1146" s="2" t="s">
        <v>1532</v>
      </c>
      <c r="B1146" s="3">
        <v>43865</v>
      </c>
      <c r="C1146" s="2">
        <v>3069</v>
      </c>
      <c r="D1146" s="2" t="s">
        <v>203</v>
      </c>
      <c r="E1146" s="2" t="s">
        <v>1296</v>
      </c>
      <c r="F1146" s="2" t="s">
        <v>1486</v>
      </c>
      <c r="G1146" s="2" t="s">
        <v>68</v>
      </c>
      <c r="H1146" s="4"/>
      <c r="I1146" s="2">
        <v>550.52</v>
      </c>
      <c r="J1146" s="5">
        <f t="shared" si="68"/>
        <v>0</v>
      </c>
      <c r="K1146" s="5">
        <f t="shared" si="69"/>
        <v>0</v>
      </c>
      <c r="L1146">
        <f t="shared" si="70"/>
        <v>2</v>
      </c>
      <c r="M1146" t="str">
        <f>VLOOKUP(L1146,mês!A:B,2,0)</f>
        <v>Fevereiro</v>
      </c>
      <c r="N1146" t="str">
        <f t="shared" si="71"/>
        <v xml:space="preserve">RD </v>
      </c>
    </row>
    <row r="1147" spans="1:14" ht="24.95" customHeight="1" x14ac:dyDescent="0.2">
      <c r="A1147" s="2" t="s">
        <v>1217</v>
      </c>
      <c r="B1147" s="3">
        <v>43873</v>
      </c>
      <c r="C1147" s="2">
        <v>3090</v>
      </c>
      <c r="D1147" s="2" t="s">
        <v>154</v>
      </c>
      <c r="E1147" s="2" t="s">
        <v>1296</v>
      </c>
      <c r="F1147" s="2" t="s">
        <v>1506</v>
      </c>
      <c r="G1147" s="2" t="s">
        <v>68</v>
      </c>
      <c r="H1147" s="4"/>
      <c r="I1147" s="2">
        <v>589.35</v>
      </c>
      <c r="J1147" s="5">
        <f t="shared" si="68"/>
        <v>0</v>
      </c>
      <c r="K1147" s="5">
        <f t="shared" si="69"/>
        <v>0</v>
      </c>
      <c r="L1147">
        <f t="shared" si="70"/>
        <v>2</v>
      </c>
      <c r="M1147" t="str">
        <f>VLOOKUP(L1147,mês!A:B,2,0)</f>
        <v>Fevereiro</v>
      </c>
      <c r="N1147" t="str">
        <f t="shared" si="71"/>
        <v xml:space="preserve">RD </v>
      </c>
    </row>
    <row r="1148" spans="1:14" ht="24.95" customHeight="1" x14ac:dyDescent="0.2">
      <c r="A1148" s="2" t="s">
        <v>1217</v>
      </c>
      <c r="B1148" s="3">
        <v>43873</v>
      </c>
      <c r="C1148" s="2">
        <v>3091</v>
      </c>
      <c r="D1148" s="2" t="s">
        <v>154</v>
      </c>
      <c r="E1148" s="2" t="s">
        <v>1296</v>
      </c>
      <c r="F1148" s="2" t="s">
        <v>1533</v>
      </c>
      <c r="G1148" s="2" t="s">
        <v>68</v>
      </c>
      <c r="H1148" s="4"/>
      <c r="I1148" s="2">
        <v>329.44</v>
      </c>
      <c r="J1148" s="5">
        <f t="shared" si="68"/>
        <v>0</v>
      </c>
      <c r="K1148" s="5">
        <f t="shared" si="69"/>
        <v>0</v>
      </c>
      <c r="L1148">
        <f t="shared" si="70"/>
        <v>2</v>
      </c>
      <c r="M1148" t="str">
        <f>VLOOKUP(L1148,mês!A:B,2,0)</f>
        <v>Fevereiro</v>
      </c>
      <c r="N1148" t="str">
        <f t="shared" si="71"/>
        <v xml:space="preserve">RD </v>
      </c>
    </row>
    <row r="1149" spans="1:14" ht="24.95" customHeight="1" x14ac:dyDescent="0.2">
      <c r="A1149" s="2" t="s">
        <v>1534</v>
      </c>
      <c r="B1149" s="3">
        <v>43853</v>
      </c>
      <c r="C1149" s="2">
        <v>2993</v>
      </c>
      <c r="D1149" s="2" t="s">
        <v>85</v>
      </c>
      <c r="E1149" s="2" t="s">
        <v>1296</v>
      </c>
      <c r="F1149" s="2" t="s">
        <v>1343</v>
      </c>
      <c r="G1149" s="2" t="s">
        <v>68</v>
      </c>
      <c r="H1149" s="4"/>
      <c r="I1149" s="2">
        <v>46.63</v>
      </c>
      <c r="J1149" s="5">
        <f t="shared" si="68"/>
        <v>0</v>
      </c>
      <c r="K1149" s="5">
        <f t="shared" si="69"/>
        <v>0</v>
      </c>
      <c r="L1149">
        <f t="shared" si="70"/>
        <v>1</v>
      </c>
      <c r="M1149" t="str">
        <f>VLOOKUP(L1149,mês!A:B,2,0)</f>
        <v>Janeiro</v>
      </c>
      <c r="N1149" t="str">
        <f t="shared" si="71"/>
        <v xml:space="preserve">RI </v>
      </c>
    </row>
    <row r="1150" spans="1:14" ht="24.95" customHeight="1" x14ac:dyDescent="0.2">
      <c r="A1150" s="2" t="s">
        <v>1220</v>
      </c>
      <c r="B1150" s="3">
        <v>43853</v>
      </c>
      <c r="C1150" s="2">
        <v>3015</v>
      </c>
      <c r="D1150" s="2" t="s">
        <v>65</v>
      </c>
      <c r="E1150" s="2" t="s">
        <v>1296</v>
      </c>
      <c r="F1150" s="2" t="s">
        <v>1535</v>
      </c>
      <c r="G1150" s="2" t="s">
        <v>68</v>
      </c>
      <c r="H1150" s="4"/>
      <c r="I1150" s="2">
        <v>595.51</v>
      </c>
      <c r="J1150" s="5">
        <f t="shared" si="68"/>
        <v>0</v>
      </c>
      <c r="K1150" s="5">
        <f t="shared" si="69"/>
        <v>0</v>
      </c>
      <c r="L1150">
        <f t="shared" si="70"/>
        <v>1</v>
      </c>
      <c r="M1150" t="str">
        <f>VLOOKUP(L1150,mês!A:B,2,0)</f>
        <v>Janeiro</v>
      </c>
      <c r="N1150" t="str">
        <f t="shared" si="71"/>
        <v xml:space="preserve">RI </v>
      </c>
    </row>
    <row r="1151" spans="1:14" ht="24.95" customHeight="1" x14ac:dyDescent="0.2">
      <c r="A1151" s="2" t="s">
        <v>1536</v>
      </c>
      <c r="B1151" s="3">
        <v>44146</v>
      </c>
      <c r="C1151" s="2">
        <v>3222</v>
      </c>
      <c r="D1151" s="2" t="s">
        <v>65</v>
      </c>
      <c r="E1151" s="2" t="s">
        <v>1537</v>
      </c>
      <c r="F1151" s="2" t="s">
        <v>1538</v>
      </c>
      <c r="G1151" s="2" t="s">
        <v>68</v>
      </c>
      <c r="H1151" s="4"/>
      <c r="I1151" s="13">
        <v>2479</v>
      </c>
      <c r="J1151" s="5">
        <f t="shared" si="68"/>
        <v>0</v>
      </c>
      <c r="K1151" s="5">
        <f t="shared" si="69"/>
        <v>0</v>
      </c>
      <c r="L1151">
        <f t="shared" si="70"/>
        <v>11</v>
      </c>
      <c r="M1151" t="str">
        <f>VLOOKUP(L1151,mês!A:B,2,0)</f>
        <v>Novembro</v>
      </c>
      <c r="N1151" t="str">
        <f t="shared" si="71"/>
        <v xml:space="preserve">RI </v>
      </c>
    </row>
    <row r="1152" spans="1:14" ht="24.95" customHeight="1" x14ac:dyDescent="0.2">
      <c r="A1152" s="2" t="s">
        <v>1223</v>
      </c>
      <c r="B1152" s="3">
        <v>43853</v>
      </c>
      <c r="C1152" s="2">
        <v>3006</v>
      </c>
      <c r="D1152" s="2" t="s">
        <v>154</v>
      </c>
      <c r="E1152" s="2" t="s">
        <v>1296</v>
      </c>
      <c r="F1152" s="2" t="s">
        <v>1381</v>
      </c>
      <c r="G1152" s="2" t="s">
        <v>68</v>
      </c>
      <c r="H1152" s="4"/>
      <c r="I1152" s="2">
        <v>634.88</v>
      </c>
      <c r="J1152" s="5">
        <f t="shared" si="68"/>
        <v>0</v>
      </c>
      <c r="K1152" s="5">
        <f t="shared" si="69"/>
        <v>0</v>
      </c>
      <c r="L1152">
        <f t="shared" si="70"/>
        <v>1</v>
      </c>
      <c r="M1152" t="str">
        <f>VLOOKUP(L1152,mês!A:B,2,0)</f>
        <v>Janeiro</v>
      </c>
      <c r="N1152" t="str">
        <f t="shared" si="71"/>
        <v xml:space="preserve">RI </v>
      </c>
    </row>
    <row r="1153" spans="1:14" ht="24.95" customHeight="1" x14ac:dyDescent="0.2">
      <c r="A1153" s="2" t="s">
        <v>1539</v>
      </c>
      <c r="B1153" s="3">
        <v>43853</v>
      </c>
      <c r="C1153" s="2">
        <v>2994</v>
      </c>
      <c r="D1153" s="2" t="s">
        <v>85</v>
      </c>
      <c r="E1153" s="2" t="s">
        <v>143</v>
      </c>
      <c r="F1153" s="2" t="s">
        <v>1343</v>
      </c>
      <c r="G1153" s="2" t="s">
        <v>68</v>
      </c>
      <c r="H1153" s="4"/>
      <c r="I1153" s="13">
        <v>17554.77</v>
      </c>
      <c r="J1153" s="5">
        <f t="shared" si="68"/>
        <v>0</v>
      </c>
      <c r="K1153" s="5">
        <f t="shared" si="69"/>
        <v>0</v>
      </c>
      <c r="L1153">
        <f t="shared" si="70"/>
        <v>1</v>
      </c>
      <c r="M1153" t="str">
        <f>VLOOKUP(L1153,mês!A:B,2,0)</f>
        <v>Janeiro</v>
      </c>
      <c r="N1153" t="str">
        <f t="shared" si="71"/>
        <v xml:space="preserve">RI </v>
      </c>
    </row>
    <row r="1154" spans="1:14" ht="24.95" customHeight="1" x14ac:dyDescent="0.2">
      <c r="A1154" s="2" t="s">
        <v>1540</v>
      </c>
      <c r="B1154" s="3">
        <v>43853</v>
      </c>
      <c r="C1154" s="2">
        <v>3002</v>
      </c>
      <c r="D1154" s="2" t="s">
        <v>154</v>
      </c>
      <c r="E1154" s="2" t="s">
        <v>1296</v>
      </c>
      <c r="F1154" s="2" t="s">
        <v>1381</v>
      </c>
      <c r="G1154" s="2" t="s">
        <v>68</v>
      </c>
      <c r="H1154" s="4"/>
      <c r="I1154" s="2">
        <v>128.66</v>
      </c>
      <c r="J1154" s="5">
        <f t="shared" ref="J1154:J1217" si="72">IF(G1154="Não",0,H1154)</f>
        <v>0</v>
      </c>
      <c r="K1154" s="5">
        <f t="shared" ref="K1154:K1217" si="73">IF(G1154="Não",H1154,0)</f>
        <v>0</v>
      </c>
      <c r="L1154">
        <f t="shared" ref="L1154:L1217" si="74">MONTH(B1154)</f>
        <v>1</v>
      </c>
      <c r="M1154" t="str">
        <f>VLOOKUP(L1154,mês!A:B,2,0)</f>
        <v>Janeiro</v>
      </c>
      <c r="N1154" t="str">
        <f t="shared" ref="N1154:N1217" si="75">LEFT(A1154,SEARCH("-",A1154)-1)</f>
        <v xml:space="preserve">RI </v>
      </c>
    </row>
    <row r="1155" spans="1:14" ht="24.95" customHeight="1" x14ac:dyDescent="0.2">
      <c r="A1155" s="2" t="s">
        <v>1226</v>
      </c>
      <c r="B1155" s="3">
        <v>43854</v>
      </c>
      <c r="C1155" s="2">
        <v>3030</v>
      </c>
      <c r="D1155" s="2" t="s">
        <v>65</v>
      </c>
      <c r="E1155" s="2" t="s">
        <v>1296</v>
      </c>
      <c r="F1155" s="2" t="s">
        <v>1541</v>
      </c>
      <c r="G1155" s="2" t="s">
        <v>68</v>
      </c>
      <c r="H1155" s="4"/>
      <c r="I1155" s="13">
        <v>21200</v>
      </c>
      <c r="J1155" s="5">
        <f t="shared" si="72"/>
        <v>0</v>
      </c>
      <c r="K1155" s="5">
        <f t="shared" si="73"/>
        <v>0</v>
      </c>
      <c r="L1155">
        <f t="shared" si="74"/>
        <v>1</v>
      </c>
      <c r="M1155" t="str">
        <f>VLOOKUP(L1155,mês!A:B,2,0)</f>
        <v>Janeiro</v>
      </c>
      <c r="N1155" t="str">
        <f t="shared" si="75"/>
        <v xml:space="preserve">RI </v>
      </c>
    </row>
    <row r="1156" spans="1:14" ht="24.95" customHeight="1" x14ac:dyDescent="0.2">
      <c r="A1156" s="2" t="s">
        <v>1542</v>
      </c>
      <c r="B1156" s="3">
        <v>43853</v>
      </c>
      <c r="C1156" s="2">
        <v>2997</v>
      </c>
      <c r="D1156" s="2" t="s">
        <v>203</v>
      </c>
      <c r="E1156" s="2" t="s">
        <v>1296</v>
      </c>
      <c r="F1156" s="2" t="s">
        <v>1543</v>
      </c>
      <c r="G1156" s="2" t="s">
        <v>68</v>
      </c>
      <c r="H1156" s="4"/>
      <c r="I1156" s="13">
        <v>5000</v>
      </c>
      <c r="J1156" s="5">
        <f t="shared" si="72"/>
        <v>0</v>
      </c>
      <c r="K1156" s="5">
        <f t="shared" si="73"/>
        <v>0</v>
      </c>
      <c r="L1156">
        <f t="shared" si="74"/>
        <v>1</v>
      </c>
      <c r="M1156" t="str">
        <f>VLOOKUP(L1156,mês!A:B,2,0)</f>
        <v>Janeiro</v>
      </c>
      <c r="N1156" t="str">
        <f t="shared" si="75"/>
        <v xml:space="preserve">RI </v>
      </c>
    </row>
    <row r="1157" spans="1:14" ht="24.95" customHeight="1" x14ac:dyDescent="0.2">
      <c r="A1157" s="2" t="s">
        <v>1544</v>
      </c>
      <c r="B1157" s="3">
        <v>43854</v>
      </c>
      <c r="C1157" s="2">
        <v>3036</v>
      </c>
      <c r="D1157" s="2" t="s">
        <v>154</v>
      </c>
      <c r="E1157" s="2" t="s">
        <v>143</v>
      </c>
      <c r="F1157" s="2" t="s">
        <v>1545</v>
      </c>
      <c r="G1157" s="2" t="s">
        <v>68</v>
      </c>
      <c r="H1157" s="4"/>
      <c r="I1157" s="13">
        <v>18128.07</v>
      </c>
      <c r="J1157" s="5">
        <f t="shared" si="72"/>
        <v>0</v>
      </c>
      <c r="K1157" s="5">
        <f t="shared" si="73"/>
        <v>0</v>
      </c>
      <c r="L1157">
        <f t="shared" si="74"/>
        <v>1</v>
      </c>
      <c r="M1157" t="str">
        <f>VLOOKUP(L1157,mês!A:B,2,0)</f>
        <v>Janeiro</v>
      </c>
      <c r="N1157" t="str">
        <f t="shared" si="75"/>
        <v xml:space="preserve">RI </v>
      </c>
    </row>
    <row r="1158" spans="1:14" ht="24.95" customHeight="1" x14ac:dyDescent="0.2">
      <c r="A1158" s="2" t="s">
        <v>1546</v>
      </c>
      <c r="B1158" s="3">
        <v>43853</v>
      </c>
      <c r="C1158" s="2">
        <v>3005</v>
      </c>
      <c r="D1158" s="2" t="s">
        <v>207</v>
      </c>
      <c r="E1158" s="2" t="s">
        <v>1296</v>
      </c>
      <c r="F1158" s="2" t="s">
        <v>1547</v>
      </c>
      <c r="G1158" s="2" t="s">
        <v>68</v>
      </c>
      <c r="H1158" s="4"/>
      <c r="I1158" s="2">
        <v>409.99</v>
      </c>
      <c r="J1158" s="5">
        <f t="shared" si="72"/>
        <v>0</v>
      </c>
      <c r="K1158" s="5">
        <f t="shared" si="73"/>
        <v>0</v>
      </c>
      <c r="L1158">
        <f t="shared" si="74"/>
        <v>1</v>
      </c>
      <c r="M1158" t="str">
        <f>VLOOKUP(L1158,mês!A:B,2,0)</f>
        <v>Janeiro</v>
      </c>
      <c r="N1158" t="str">
        <f t="shared" si="75"/>
        <v xml:space="preserve">RI </v>
      </c>
    </row>
    <row r="1159" spans="1:14" ht="24.95" customHeight="1" x14ac:dyDescent="0.2">
      <c r="A1159" s="2" t="s">
        <v>1228</v>
      </c>
      <c r="B1159" s="3">
        <v>43853</v>
      </c>
      <c r="C1159" s="2">
        <v>3013</v>
      </c>
      <c r="D1159" s="2" t="s">
        <v>154</v>
      </c>
      <c r="E1159" s="2" t="s">
        <v>1296</v>
      </c>
      <c r="F1159" s="2" t="s">
        <v>1548</v>
      </c>
      <c r="G1159" s="2" t="s">
        <v>68</v>
      </c>
      <c r="H1159" s="4"/>
      <c r="I1159" s="13">
        <v>1572.46</v>
      </c>
      <c r="J1159" s="5">
        <f t="shared" si="72"/>
        <v>0</v>
      </c>
      <c r="K1159" s="5">
        <f t="shared" si="73"/>
        <v>0</v>
      </c>
      <c r="L1159">
        <f t="shared" si="74"/>
        <v>1</v>
      </c>
      <c r="M1159" t="str">
        <f>VLOOKUP(L1159,mês!A:B,2,0)</f>
        <v>Janeiro</v>
      </c>
      <c r="N1159" t="str">
        <f t="shared" si="75"/>
        <v xml:space="preserve">RI </v>
      </c>
    </row>
    <row r="1160" spans="1:14" ht="24.95" customHeight="1" x14ac:dyDescent="0.2">
      <c r="A1160" s="2" t="s">
        <v>1230</v>
      </c>
      <c r="B1160" s="3">
        <v>43903</v>
      </c>
      <c r="C1160" s="2">
        <v>3122</v>
      </c>
      <c r="D1160" s="2" t="s">
        <v>333</v>
      </c>
      <c r="E1160" s="2" t="s">
        <v>1231</v>
      </c>
      <c r="F1160" s="2" t="s">
        <v>1549</v>
      </c>
      <c r="G1160" s="2" t="s">
        <v>68</v>
      </c>
      <c r="H1160" s="4"/>
      <c r="I1160" s="13">
        <v>158080</v>
      </c>
      <c r="J1160" s="5">
        <f t="shared" si="72"/>
        <v>0</v>
      </c>
      <c r="K1160" s="5">
        <f t="shared" si="73"/>
        <v>0</v>
      </c>
      <c r="L1160">
        <f t="shared" si="74"/>
        <v>3</v>
      </c>
      <c r="M1160" t="str">
        <f>VLOOKUP(L1160,mês!A:B,2,0)</f>
        <v>Março</v>
      </c>
      <c r="N1160" t="str">
        <f t="shared" si="75"/>
        <v xml:space="preserve">RORÇ </v>
      </c>
    </row>
    <row r="1161" spans="1:14" ht="24.95" customHeight="1" x14ac:dyDescent="0.2">
      <c r="A1161" s="2" t="s">
        <v>1230</v>
      </c>
      <c r="B1161" s="3">
        <v>44076</v>
      </c>
      <c r="C1161" s="2">
        <v>3173</v>
      </c>
      <c r="D1161" s="2" t="s">
        <v>65</v>
      </c>
      <c r="E1161" s="2" t="s">
        <v>673</v>
      </c>
      <c r="F1161" s="2" t="s">
        <v>1550</v>
      </c>
      <c r="G1161" s="2" t="s">
        <v>68</v>
      </c>
      <c r="H1161" s="4"/>
      <c r="I1161" s="2">
        <v>459</v>
      </c>
      <c r="J1161" s="5">
        <f t="shared" si="72"/>
        <v>0</v>
      </c>
      <c r="K1161" s="5">
        <f t="shared" si="73"/>
        <v>0</v>
      </c>
      <c r="L1161">
        <f t="shared" si="74"/>
        <v>9</v>
      </c>
      <c r="M1161" t="str">
        <f>VLOOKUP(L1161,mês!A:B,2,0)</f>
        <v>Setembro</v>
      </c>
      <c r="N1161" t="str">
        <f t="shared" si="75"/>
        <v xml:space="preserve">RORÇ </v>
      </c>
    </row>
    <row r="1162" spans="1:14" ht="24.95" customHeight="1" x14ac:dyDescent="0.2">
      <c r="A1162" s="2" t="s">
        <v>1230</v>
      </c>
      <c r="B1162" s="3">
        <v>44076</v>
      </c>
      <c r="C1162" s="2">
        <v>3174</v>
      </c>
      <c r="D1162" s="2" t="s">
        <v>65</v>
      </c>
      <c r="E1162" s="2" t="s">
        <v>1551</v>
      </c>
      <c r="F1162" s="2" t="s">
        <v>1552</v>
      </c>
      <c r="G1162" s="2" t="s">
        <v>68</v>
      </c>
      <c r="H1162" s="4"/>
      <c r="I1162" s="2">
        <v>153</v>
      </c>
      <c r="J1162" s="5">
        <f t="shared" si="72"/>
        <v>0</v>
      </c>
      <c r="K1162" s="5">
        <f t="shared" si="73"/>
        <v>0</v>
      </c>
      <c r="L1162">
        <f t="shared" si="74"/>
        <v>9</v>
      </c>
      <c r="M1162" t="str">
        <f>VLOOKUP(L1162,mês!A:B,2,0)</f>
        <v>Setembro</v>
      </c>
      <c r="N1162" t="str">
        <f t="shared" si="75"/>
        <v xml:space="preserve">RORÇ </v>
      </c>
    </row>
    <row r="1163" spans="1:14" ht="24.95" customHeight="1" x14ac:dyDescent="0.2">
      <c r="A1163" s="2" t="s">
        <v>1230</v>
      </c>
      <c r="B1163" s="3">
        <v>44076</v>
      </c>
      <c r="C1163" s="2">
        <v>3175</v>
      </c>
      <c r="D1163" s="2" t="s">
        <v>65</v>
      </c>
      <c r="E1163" s="2" t="s">
        <v>1537</v>
      </c>
      <c r="F1163" s="2" t="s">
        <v>1553</v>
      </c>
      <c r="G1163" s="2" t="s">
        <v>68</v>
      </c>
      <c r="H1163" s="4"/>
      <c r="I1163" s="2">
        <v>153</v>
      </c>
      <c r="J1163" s="5">
        <f t="shared" si="72"/>
        <v>0</v>
      </c>
      <c r="K1163" s="5">
        <f t="shared" si="73"/>
        <v>0</v>
      </c>
      <c r="L1163">
        <f t="shared" si="74"/>
        <v>9</v>
      </c>
      <c r="M1163" t="str">
        <f>VLOOKUP(L1163,mês!A:B,2,0)</f>
        <v>Setembro</v>
      </c>
      <c r="N1163" t="str">
        <f t="shared" si="75"/>
        <v xml:space="preserve">RORÇ </v>
      </c>
    </row>
    <row r="1164" spans="1:14" ht="24.95" customHeight="1" x14ac:dyDescent="0.2">
      <c r="A1164" s="2" t="s">
        <v>1235</v>
      </c>
      <c r="B1164" s="3">
        <v>43851</v>
      </c>
      <c r="C1164" s="2">
        <v>2973</v>
      </c>
      <c r="D1164" s="2" t="s">
        <v>145</v>
      </c>
      <c r="E1164" s="2" t="s">
        <v>1238</v>
      </c>
      <c r="F1164" s="2" t="s">
        <v>1554</v>
      </c>
      <c r="G1164" s="2" t="s">
        <v>68</v>
      </c>
      <c r="H1164" s="4"/>
      <c r="I1164" s="13">
        <v>43640</v>
      </c>
      <c r="J1164" s="5">
        <f t="shared" si="72"/>
        <v>0</v>
      </c>
      <c r="K1164" s="5">
        <f t="shared" si="73"/>
        <v>0</v>
      </c>
      <c r="L1164">
        <f t="shared" si="74"/>
        <v>1</v>
      </c>
      <c r="M1164" t="str">
        <f>VLOOKUP(L1164,mês!A:B,2,0)</f>
        <v>Janeiro</v>
      </c>
      <c r="N1164" t="str">
        <f t="shared" si="75"/>
        <v xml:space="preserve">RINF </v>
      </c>
    </row>
    <row r="1165" spans="1:14" ht="24.95" customHeight="1" x14ac:dyDescent="0.2">
      <c r="A1165" s="2" t="s">
        <v>1235</v>
      </c>
      <c r="B1165" s="3">
        <v>43857</v>
      </c>
      <c r="C1165" s="2">
        <v>3041</v>
      </c>
      <c r="D1165" s="2" t="s">
        <v>333</v>
      </c>
      <c r="E1165" s="2" t="s">
        <v>1218</v>
      </c>
      <c r="F1165" s="2" t="s">
        <v>1555</v>
      </c>
      <c r="G1165" s="2" t="s">
        <v>68</v>
      </c>
      <c r="H1165" s="4"/>
      <c r="I1165" s="13">
        <v>15840</v>
      </c>
      <c r="J1165" s="5">
        <f t="shared" si="72"/>
        <v>0</v>
      </c>
      <c r="K1165" s="5">
        <f t="shared" si="73"/>
        <v>0</v>
      </c>
      <c r="L1165">
        <f t="shared" si="74"/>
        <v>1</v>
      </c>
      <c r="M1165" t="str">
        <f>VLOOKUP(L1165,mês!A:B,2,0)</f>
        <v>Janeiro</v>
      </c>
      <c r="N1165" t="str">
        <f t="shared" si="75"/>
        <v xml:space="preserve">RINF </v>
      </c>
    </row>
    <row r="1166" spans="1:14" ht="24.95" customHeight="1" x14ac:dyDescent="0.2">
      <c r="A1166" s="2" t="s">
        <v>1235</v>
      </c>
      <c r="B1166" s="3">
        <v>43857</v>
      </c>
      <c r="C1166" s="2">
        <v>3042</v>
      </c>
      <c r="D1166" s="2" t="s">
        <v>145</v>
      </c>
      <c r="E1166" s="2" t="s">
        <v>1218</v>
      </c>
      <c r="F1166" s="2" t="s">
        <v>1556</v>
      </c>
      <c r="G1166" s="2" t="s">
        <v>68</v>
      </c>
      <c r="H1166" s="4"/>
      <c r="I1166" s="2">
        <v>940</v>
      </c>
      <c r="J1166" s="5">
        <f t="shared" si="72"/>
        <v>0</v>
      </c>
      <c r="K1166" s="5">
        <f t="shared" si="73"/>
        <v>0</v>
      </c>
      <c r="L1166">
        <f t="shared" si="74"/>
        <v>1</v>
      </c>
      <c r="M1166" t="str">
        <f>VLOOKUP(L1166,mês!A:B,2,0)</f>
        <v>Janeiro</v>
      </c>
      <c r="N1166" t="str">
        <f t="shared" si="75"/>
        <v xml:space="preserve">RINF </v>
      </c>
    </row>
    <row r="1167" spans="1:14" ht="24.95" customHeight="1" x14ac:dyDescent="0.2">
      <c r="A1167" s="2" t="s">
        <v>1235</v>
      </c>
      <c r="B1167" s="3">
        <v>43857</v>
      </c>
      <c r="C1167" s="2">
        <v>3043</v>
      </c>
      <c r="D1167" s="2" t="s">
        <v>145</v>
      </c>
      <c r="E1167" s="2" t="s">
        <v>1218</v>
      </c>
      <c r="F1167" s="2" t="s">
        <v>1557</v>
      </c>
      <c r="G1167" s="2" t="s">
        <v>68</v>
      </c>
      <c r="H1167" s="4"/>
      <c r="I1167" s="2">
        <v>147</v>
      </c>
      <c r="J1167" s="5">
        <f t="shared" si="72"/>
        <v>0</v>
      </c>
      <c r="K1167" s="5">
        <f t="shared" si="73"/>
        <v>0</v>
      </c>
      <c r="L1167">
        <f t="shared" si="74"/>
        <v>1</v>
      </c>
      <c r="M1167" t="str">
        <f>VLOOKUP(L1167,mês!A:B,2,0)</f>
        <v>Janeiro</v>
      </c>
      <c r="N1167" t="str">
        <f t="shared" si="75"/>
        <v xml:space="preserve">RINF </v>
      </c>
    </row>
    <row r="1168" spans="1:14" ht="24.95" customHeight="1" x14ac:dyDescent="0.2">
      <c r="A1168" s="2" t="s">
        <v>1235</v>
      </c>
      <c r="B1168" s="3">
        <v>43864</v>
      </c>
      <c r="C1168" s="2">
        <v>3063</v>
      </c>
      <c r="D1168" s="2" t="s">
        <v>333</v>
      </c>
      <c r="E1168" s="2" t="s">
        <v>1231</v>
      </c>
      <c r="F1168" s="2" t="s">
        <v>1558</v>
      </c>
      <c r="G1168" s="2" t="s">
        <v>68</v>
      </c>
      <c r="H1168" s="4"/>
      <c r="I1168" s="13">
        <v>64000</v>
      </c>
      <c r="J1168" s="5">
        <f t="shared" si="72"/>
        <v>0</v>
      </c>
      <c r="K1168" s="5">
        <f t="shared" si="73"/>
        <v>0</v>
      </c>
      <c r="L1168">
        <f t="shared" si="74"/>
        <v>2</v>
      </c>
      <c r="M1168" t="str">
        <f>VLOOKUP(L1168,mês!A:B,2,0)</f>
        <v>Fevereiro</v>
      </c>
      <c r="N1168" t="str">
        <f t="shared" si="75"/>
        <v xml:space="preserve">RINF </v>
      </c>
    </row>
    <row r="1169" spans="1:14" ht="24.95" customHeight="1" x14ac:dyDescent="0.2">
      <c r="A1169" s="2" t="s">
        <v>1235</v>
      </c>
      <c r="B1169" s="3">
        <v>43873</v>
      </c>
      <c r="C1169" s="2">
        <v>3087</v>
      </c>
      <c r="D1169" s="2" t="s">
        <v>145</v>
      </c>
      <c r="E1169" s="2" t="s">
        <v>1474</v>
      </c>
      <c r="F1169" s="2" t="s">
        <v>1559</v>
      </c>
      <c r="G1169" s="2" t="s">
        <v>68</v>
      </c>
      <c r="H1169" s="4"/>
      <c r="I1169" s="13">
        <v>6100</v>
      </c>
      <c r="J1169" s="5">
        <f t="shared" si="72"/>
        <v>0</v>
      </c>
      <c r="K1169" s="5">
        <f t="shared" si="73"/>
        <v>0</v>
      </c>
      <c r="L1169">
        <f t="shared" si="74"/>
        <v>2</v>
      </c>
      <c r="M1169" t="str">
        <f>VLOOKUP(L1169,mês!A:B,2,0)</f>
        <v>Fevereiro</v>
      </c>
      <c r="N1169" t="str">
        <f t="shared" si="75"/>
        <v xml:space="preserve">RINF </v>
      </c>
    </row>
    <row r="1170" spans="1:14" ht="24.95" customHeight="1" x14ac:dyDescent="0.2">
      <c r="A1170" s="2" t="s">
        <v>1235</v>
      </c>
      <c r="B1170" s="3">
        <v>44099</v>
      </c>
      <c r="C1170" s="2">
        <v>3185</v>
      </c>
      <c r="D1170" s="2" t="s">
        <v>145</v>
      </c>
      <c r="E1170" s="2" t="s">
        <v>1249</v>
      </c>
      <c r="F1170" s="2" t="s">
        <v>1560</v>
      </c>
      <c r="G1170" s="2" t="s">
        <v>68</v>
      </c>
      <c r="H1170" s="4"/>
      <c r="I1170" s="13">
        <v>3888.8</v>
      </c>
      <c r="J1170" s="5">
        <f t="shared" si="72"/>
        <v>0</v>
      </c>
      <c r="K1170" s="5">
        <f t="shared" si="73"/>
        <v>0</v>
      </c>
      <c r="L1170">
        <f t="shared" si="74"/>
        <v>9</v>
      </c>
      <c r="M1170" t="str">
        <f>VLOOKUP(L1170,mês!A:B,2,0)</f>
        <v>Setembro</v>
      </c>
      <c r="N1170" t="str">
        <f t="shared" si="75"/>
        <v xml:space="preserve">RINF </v>
      </c>
    </row>
    <row r="1171" spans="1:14" ht="24.95" customHeight="1" x14ac:dyDescent="0.2">
      <c r="A1171" s="2" t="s">
        <v>1235</v>
      </c>
      <c r="B1171" s="3">
        <v>44103</v>
      </c>
      <c r="C1171" s="2">
        <v>3188</v>
      </c>
      <c r="D1171" s="2" t="s">
        <v>145</v>
      </c>
      <c r="E1171" s="2" t="s">
        <v>1244</v>
      </c>
      <c r="F1171" s="2" t="s">
        <v>1561</v>
      </c>
      <c r="G1171" s="2" t="s">
        <v>68</v>
      </c>
      <c r="H1171" s="4"/>
      <c r="I1171" s="13">
        <v>10809.9</v>
      </c>
      <c r="J1171" s="5">
        <f t="shared" si="72"/>
        <v>0</v>
      </c>
      <c r="K1171" s="5">
        <f t="shared" si="73"/>
        <v>0</v>
      </c>
      <c r="L1171">
        <f t="shared" si="74"/>
        <v>9</v>
      </c>
      <c r="M1171" t="str">
        <f>VLOOKUP(L1171,mês!A:B,2,0)</f>
        <v>Setembro</v>
      </c>
      <c r="N1171" t="str">
        <f t="shared" si="75"/>
        <v xml:space="preserve">RINF </v>
      </c>
    </row>
    <row r="1172" spans="1:14" ht="24.95" customHeight="1" x14ac:dyDescent="0.2">
      <c r="A1172" s="2" t="s">
        <v>1235</v>
      </c>
      <c r="B1172" s="3">
        <v>44110</v>
      </c>
      <c r="C1172" s="2">
        <v>3190</v>
      </c>
      <c r="D1172" s="2" t="s">
        <v>145</v>
      </c>
      <c r="E1172" s="2" t="s">
        <v>1246</v>
      </c>
      <c r="F1172" s="2" t="s">
        <v>1562</v>
      </c>
      <c r="G1172" s="2" t="s">
        <v>68</v>
      </c>
      <c r="H1172" s="4"/>
      <c r="I1172" s="13">
        <v>45025.03</v>
      </c>
      <c r="J1172" s="5">
        <f t="shared" si="72"/>
        <v>0</v>
      </c>
      <c r="K1172" s="5">
        <f t="shared" si="73"/>
        <v>0</v>
      </c>
      <c r="L1172">
        <f t="shared" si="74"/>
        <v>10</v>
      </c>
      <c r="M1172" t="str">
        <f>VLOOKUP(L1172,mês!A:B,2,0)</f>
        <v>Outubro</v>
      </c>
      <c r="N1172" t="str">
        <f t="shared" si="75"/>
        <v xml:space="preserve">RINF </v>
      </c>
    </row>
    <row r="1173" spans="1:14" ht="24.95" customHeight="1" x14ac:dyDescent="0.2">
      <c r="A1173" s="2" t="s">
        <v>1235</v>
      </c>
      <c r="B1173" s="3">
        <v>44110</v>
      </c>
      <c r="C1173" s="2">
        <v>3191</v>
      </c>
      <c r="D1173" s="2" t="s">
        <v>145</v>
      </c>
      <c r="E1173" s="2" t="s">
        <v>1246</v>
      </c>
      <c r="F1173" s="2" t="s">
        <v>1563</v>
      </c>
      <c r="G1173" s="2" t="s">
        <v>68</v>
      </c>
      <c r="H1173" s="4"/>
      <c r="I1173" s="13">
        <v>22448.799999999999</v>
      </c>
      <c r="J1173" s="5">
        <f t="shared" si="72"/>
        <v>0</v>
      </c>
      <c r="K1173" s="5">
        <f t="shared" si="73"/>
        <v>0</v>
      </c>
      <c r="L1173">
        <f t="shared" si="74"/>
        <v>10</v>
      </c>
      <c r="M1173" t="str">
        <f>VLOOKUP(L1173,mês!A:B,2,0)</f>
        <v>Outubro</v>
      </c>
      <c r="N1173" t="str">
        <f t="shared" si="75"/>
        <v xml:space="preserve">RINF </v>
      </c>
    </row>
    <row r="1174" spans="1:14" ht="24.95" customHeight="1" x14ac:dyDescent="0.2">
      <c r="A1174" s="2" t="s">
        <v>1235</v>
      </c>
      <c r="B1174" s="3">
        <v>44113</v>
      </c>
      <c r="C1174" s="2">
        <v>3194</v>
      </c>
      <c r="D1174" s="2" t="s">
        <v>145</v>
      </c>
      <c r="E1174" s="2" t="s">
        <v>1244</v>
      </c>
      <c r="F1174" s="2" t="s">
        <v>1564</v>
      </c>
      <c r="G1174" s="2" t="s">
        <v>68</v>
      </c>
      <c r="H1174" s="4"/>
      <c r="I1174" s="13">
        <v>170050</v>
      </c>
      <c r="J1174" s="5">
        <f t="shared" si="72"/>
        <v>0</v>
      </c>
      <c r="K1174" s="5">
        <f t="shared" si="73"/>
        <v>0</v>
      </c>
      <c r="L1174">
        <f t="shared" si="74"/>
        <v>10</v>
      </c>
      <c r="M1174" t="str">
        <f>VLOOKUP(L1174,mês!A:B,2,0)</f>
        <v>Outubro</v>
      </c>
      <c r="N1174" t="str">
        <f t="shared" si="75"/>
        <v xml:space="preserve">RINF </v>
      </c>
    </row>
    <row r="1175" spans="1:14" ht="24.95" customHeight="1" x14ac:dyDescent="0.2">
      <c r="A1175" s="2" t="s">
        <v>1235</v>
      </c>
      <c r="B1175" s="3">
        <v>44119</v>
      </c>
      <c r="C1175" s="2">
        <v>3198</v>
      </c>
      <c r="D1175" s="2" t="s">
        <v>145</v>
      </c>
      <c r="E1175" s="2" t="s">
        <v>1565</v>
      </c>
      <c r="F1175" s="2" t="s">
        <v>1566</v>
      </c>
      <c r="G1175" s="2" t="s">
        <v>68</v>
      </c>
      <c r="H1175" s="4"/>
      <c r="I1175" s="13">
        <v>10120</v>
      </c>
      <c r="J1175" s="5">
        <f t="shared" si="72"/>
        <v>0</v>
      </c>
      <c r="K1175" s="5">
        <f t="shared" si="73"/>
        <v>0</v>
      </c>
      <c r="L1175">
        <f t="shared" si="74"/>
        <v>10</v>
      </c>
      <c r="M1175" t="str">
        <f>VLOOKUP(L1175,mês!A:B,2,0)</f>
        <v>Outubro</v>
      </c>
      <c r="N1175" t="str">
        <f t="shared" si="75"/>
        <v xml:space="preserve">RINF </v>
      </c>
    </row>
    <row r="1176" spans="1:14" ht="24.95" customHeight="1" x14ac:dyDescent="0.2">
      <c r="A1176" s="2" t="s">
        <v>1567</v>
      </c>
      <c r="B1176" s="3">
        <v>43853</v>
      </c>
      <c r="C1176" s="2">
        <v>2995</v>
      </c>
      <c r="D1176" s="2" t="s">
        <v>85</v>
      </c>
      <c r="E1176" s="2" t="s">
        <v>1296</v>
      </c>
      <c r="F1176" s="2" t="s">
        <v>1568</v>
      </c>
      <c r="G1176" s="2" t="s">
        <v>68</v>
      </c>
      <c r="H1176" s="4"/>
      <c r="I1176" s="13">
        <v>5000</v>
      </c>
      <c r="J1176" s="5">
        <f t="shared" si="72"/>
        <v>0</v>
      </c>
      <c r="K1176" s="5">
        <f t="shared" si="73"/>
        <v>0</v>
      </c>
      <c r="L1176">
        <f t="shared" si="74"/>
        <v>1</v>
      </c>
      <c r="M1176" t="str">
        <f>VLOOKUP(L1176,mês!A:B,2,0)</f>
        <v>Janeiro</v>
      </c>
      <c r="N1176" t="str">
        <f t="shared" si="75"/>
        <v xml:space="preserve">RI </v>
      </c>
    </row>
    <row r="1177" spans="1:14" ht="24.95" customHeight="1" x14ac:dyDescent="0.2">
      <c r="A1177" s="2" t="s">
        <v>1569</v>
      </c>
      <c r="B1177" s="3">
        <v>43865</v>
      </c>
      <c r="C1177" s="2">
        <v>3079</v>
      </c>
      <c r="D1177" s="2" t="s">
        <v>65</v>
      </c>
      <c r="E1177" s="2" t="s">
        <v>1296</v>
      </c>
      <c r="F1177" s="2" t="s">
        <v>1570</v>
      </c>
      <c r="G1177" s="2" t="s">
        <v>68</v>
      </c>
      <c r="H1177" s="4"/>
      <c r="I1177" s="13">
        <v>2842.87</v>
      </c>
      <c r="J1177" s="5">
        <f t="shared" si="72"/>
        <v>0</v>
      </c>
      <c r="K1177" s="5">
        <f t="shared" si="73"/>
        <v>0</v>
      </c>
      <c r="L1177">
        <f t="shared" si="74"/>
        <v>2</v>
      </c>
      <c r="M1177" t="str">
        <f>VLOOKUP(L1177,mês!A:B,2,0)</f>
        <v>Fevereiro</v>
      </c>
      <c r="N1177" t="str">
        <f t="shared" si="75"/>
        <v xml:space="preserve">RD </v>
      </c>
    </row>
    <row r="1178" spans="1:14" ht="24.95" customHeight="1" x14ac:dyDescent="0.2">
      <c r="A1178" s="2" t="s">
        <v>1252</v>
      </c>
      <c r="B1178" s="3">
        <v>43865</v>
      </c>
      <c r="C1178" s="2">
        <v>3074</v>
      </c>
      <c r="D1178" s="2" t="s">
        <v>207</v>
      </c>
      <c r="E1178" s="2" t="s">
        <v>1296</v>
      </c>
      <c r="F1178" s="2" t="s">
        <v>1571</v>
      </c>
      <c r="G1178" s="2" t="s">
        <v>68</v>
      </c>
      <c r="H1178" s="4"/>
      <c r="I1178" s="13">
        <v>9855.25</v>
      </c>
      <c r="J1178" s="5">
        <f t="shared" si="72"/>
        <v>0</v>
      </c>
      <c r="K1178" s="5">
        <f t="shared" si="73"/>
        <v>0</v>
      </c>
      <c r="L1178">
        <f t="shared" si="74"/>
        <v>2</v>
      </c>
      <c r="M1178" t="str">
        <f>VLOOKUP(L1178,mês!A:B,2,0)</f>
        <v>Fevereiro</v>
      </c>
      <c r="N1178" t="str">
        <f t="shared" si="75"/>
        <v xml:space="preserve">RD </v>
      </c>
    </row>
    <row r="1179" spans="1:14" ht="24.95" customHeight="1" x14ac:dyDescent="0.2">
      <c r="A1179" s="2" t="s">
        <v>1252</v>
      </c>
      <c r="B1179" s="3">
        <v>44176</v>
      </c>
      <c r="C1179" s="2">
        <v>3230</v>
      </c>
      <c r="D1179" s="2" t="s">
        <v>207</v>
      </c>
      <c r="E1179" s="2" t="s">
        <v>307</v>
      </c>
      <c r="F1179" s="2" t="s">
        <v>1572</v>
      </c>
      <c r="G1179" s="2" t="s">
        <v>68</v>
      </c>
      <c r="H1179" s="4"/>
      <c r="I1179" s="13">
        <v>2375.25</v>
      </c>
      <c r="J1179" s="5">
        <f t="shared" si="72"/>
        <v>0</v>
      </c>
      <c r="K1179" s="5">
        <f t="shared" si="73"/>
        <v>0</v>
      </c>
      <c r="L1179">
        <f t="shared" si="74"/>
        <v>12</v>
      </c>
      <c r="M1179" t="str">
        <f>VLOOKUP(L1179,mês!A:B,2,0)</f>
        <v>Dezembro</v>
      </c>
      <c r="N1179" t="str">
        <f t="shared" si="75"/>
        <v xml:space="preserve">RD </v>
      </c>
    </row>
    <row r="1180" spans="1:14" ht="24.95" customHeight="1" x14ac:dyDescent="0.2">
      <c r="A1180" s="2" t="s">
        <v>1255</v>
      </c>
      <c r="B1180" s="3">
        <v>43853</v>
      </c>
      <c r="C1180" s="2">
        <v>3019</v>
      </c>
      <c r="D1180" s="2" t="s">
        <v>432</v>
      </c>
      <c r="E1180" s="2" t="s">
        <v>1296</v>
      </c>
      <c r="F1180" s="2" t="s">
        <v>1522</v>
      </c>
      <c r="G1180" s="2" t="s">
        <v>68</v>
      </c>
      <c r="H1180" s="4"/>
      <c r="I1180" s="2">
        <v>10.31</v>
      </c>
      <c r="J1180" s="5">
        <f t="shared" si="72"/>
        <v>0</v>
      </c>
      <c r="K1180" s="5">
        <f t="shared" si="73"/>
        <v>0</v>
      </c>
      <c r="L1180">
        <f t="shared" si="74"/>
        <v>1</v>
      </c>
      <c r="M1180" t="str">
        <f>VLOOKUP(L1180,mês!A:B,2,0)</f>
        <v>Janeiro</v>
      </c>
      <c r="N1180" t="str">
        <f t="shared" si="75"/>
        <v xml:space="preserve">RI </v>
      </c>
    </row>
    <row r="1181" spans="1:14" ht="24.95" customHeight="1" x14ac:dyDescent="0.2">
      <c r="A1181" s="2" t="s">
        <v>1257</v>
      </c>
      <c r="B1181" s="3">
        <v>43853</v>
      </c>
      <c r="C1181" s="2">
        <v>3018</v>
      </c>
      <c r="D1181" s="2" t="s">
        <v>207</v>
      </c>
      <c r="E1181" s="2" t="s">
        <v>1296</v>
      </c>
      <c r="F1181" s="2" t="s">
        <v>1522</v>
      </c>
      <c r="G1181" s="2" t="s">
        <v>68</v>
      </c>
      <c r="H1181" s="4"/>
      <c r="I1181" s="2">
        <v>423.94</v>
      </c>
      <c r="J1181" s="5">
        <f t="shared" si="72"/>
        <v>0</v>
      </c>
      <c r="K1181" s="5">
        <f t="shared" si="73"/>
        <v>0</v>
      </c>
      <c r="L1181">
        <f t="shared" si="74"/>
        <v>1</v>
      </c>
      <c r="M1181" t="str">
        <f>VLOOKUP(L1181,mês!A:B,2,0)</f>
        <v>Janeiro</v>
      </c>
      <c r="N1181" t="str">
        <f t="shared" si="75"/>
        <v xml:space="preserve">RI </v>
      </c>
    </row>
    <row r="1182" spans="1:14" ht="24.95" customHeight="1" x14ac:dyDescent="0.2">
      <c r="A1182" s="2" t="s">
        <v>1258</v>
      </c>
      <c r="B1182" s="3">
        <v>43853</v>
      </c>
      <c r="C1182" s="2">
        <v>3007</v>
      </c>
      <c r="D1182" s="2" t="s">
        <v>207</v>
      </c>
      <c r="E1182" s="2" t="s">
        <v>1296</v>
      </c>
      <c r="F1182" s="2" t="s">
        <v>1573</v>
      </c>
      <c r="G1182" s="2" t="s">
        <v>68</v>
      </c>
      <c r="H1182" s="4"/>
      <c r="I1182" s="13">
        <v>255123.5</v>
      </c>
      <c r="J1182" s="5">
        <f t="shared" si="72"/>
        <v>0</v>
      </c>
      <c r="K1182" s="5">
        <f t="shared" si="73"/>
        <v>0</v>
      </c>
      <c r="L1182">
        <f t="shared" si="74"/>
        <v>1</v>
      </c>
      <c r="M1182" t="str">
        <f>VLOOKUP(L1182,mês!A:B,2,0)</f>
        <v>Janeiro</v>
      </c>
      <c r="N1182" t="str">
        <f t="shared" si="75"/>
        <v xml:space="preserve">RI </v>
      </c>
    </row>
    <row r="1183" spans="1:14" ht="24.95" customHeight="1" x14ac:dyDescent="0.2">
      <c r="A1183" s="2" t="s">
        <v>1258</v>
      </c>
      <c r="B1183" s="3">
        <v>44029</v>
      </c>
      <c r="C1183" s="2">
        <v>3153</v>
      </c>
      <c r="D1183" s="2" t="s">
        <v>207</v>
      </c>
      <c r="E1183" s="2" t="s">
        <v>1574</v>
      </c>
      <c r="F1183" s="2" t="s">
        <v>1575</v>
      </c>
      <c r="G1183" s="2" t="s">
        <v>68</v>
      </c>
      <c r="H1183" s="4"/>
      <c r="I1183" s="13">
        <v>87759.56</v>
      </c>
      <c r="J1183" s="5">
        <f t="shared" si="72"/>
        <v>0</v>
      </c>
      <c r="K1183" s="5">
        <f t="shared" si="73"/>
        <v>0</v>
      </c>
      <c r="L1183">
        <f t="shared" si="74"/>
        <v>7</v>
      </c>
      <c r="M1183" t="str">
        <f>VLOOKUP(L1183,mês!A:B,2,0)</f>
        <v>Julho</v>
      </c>
      <c r="N1183" t="str">
        <f t="shared" si="75"/>
        <v xml:space="preserve">RI </v>
      </c>
    </row>
    <row r="1184" spans="1:14" ht="24.95" customHeight="1" x14ac:dyDescent="0.2">
      <c r="A1184" s="2" t="s">
        <v>1275</v>
      </c>
      <c r="B1184" s="3">
        <v>43854</v>
      </c>
      <c r="C1184" s="2">
        <v>3028</v>
      </c>
      <c r="D1184" s="2" t="s">
        <v>154</v>
      </c>
      <c r="E1184" s="2" t="s">
        <v>1296</v>
      </c>
      <c r="F1184" s="2" t="s">
        <v>1576</v>
      </c>
      <c r="G1184" s="2" t="s">
        <v>68</v>
      </c>
      <c r="H1184" s="4"/>
      <c r="I1184" s="13">
        <v>4028.83</v>
      </c>
      <c r="J1184" s="5">
        <f t="shared" si="72"/>
        <v>0</v>
      </c>
      <c r="K1184" s="5">
        <f t="shared" si="73"/>
        <v>0</v>
      </c>
      <c r="L1184">
        <f t="shared" si="74"/>
        <v>1</v>
      </c>
      <c r="M1184" t="str">
        <f>VLOOKUP(L1184,mês!A:B,2,0)</f>
        <v>Janeiro</v>
      </c>
      <c r="N1184" t="str">
        <f t="shared" si="75"/>
        <v xml:space="preserve">RI </v>
      </c>
    </row>
    <row r="1185" spans="1:14" ht="24.95" customHeight="1" x14ac:dyDescent="0.2">
      <c r="A1185" s="2" t="s">
        <v>1277</v>
      </c>
      <c r="B1185" s="3">
        <v>43853</v>
      </c>
      <c r="C1185" s="2">
        <v>3014</v>
      </c>
      <c r="D1185" s="2" t="s">
        <v>270</v>
      </c>
      <c r="E1185" s="2" t="s">
        <v>1296</v>
      </c>
      <c r="F1185" s="2" t="s">
        <v>1577</v>
      </c>
      <c r="G1185" s="2" t="s">
        <v>68</v>
      </c>
      <c r="H1185" s="4"/>
      <c r="I1185" s="13">
        <v>9000</v>
      </c>
      <c r="J1185" s="5">
        <f t="shared" si="72"/>
        <v>0</v>
      </c>
      <c r="K1185" s="5">
        <f t="shared" si="73"/>
        <v>0</v>
      </c>
      <c r="L1185">
        <f t="shared" si="74"/>
        <v>1</v>
      </c>
      <c r="M1185" t="str">
        <f>VLOOKUP(L1185,mês!A:B,2,0)</f>
        <v>Janeiro</v>
      </c>
      <c r="N1185" t="str">
        <f t="shared" si="75"/>
        <v xml:space="preserve">RI </v>
      </c>
    </row>
    <row r="1186" spans="1:14" ht="24.95" customHeight="1" x14ac:dyDescent="0.2">
      <c r="A1186" s="2" t="s">
        <v>1280</v>
      </c>
      <c r="B1186" s="3">
        <v>43853</v>
      </c>
      <c r="C1186" s="2">
        <v>3020</v>
      </c>
      <c r="D1186" s="2" t="s">
        <v>432</v>
      </c>
      <c r="E1186" s="2" t="s">
        <v>1296</v>
      </c>
      <c r="F1186" s="2" t="s">
        <v>1578</v>
      </c>
      <c r="G1186" s="2" t="s">
        <v>68</v>
      </c>
      <c r="H1186" s="4"/>
      <c r="I1186" s="13">
        <v>9000</v>
      </c>
      <c r="J1186" s="5">
        <f t="shared" si="72"/>
        <v>0</v>
      </c>
      <c r="K1186" s="5">
        <f t="shared" si="73"/>
        <v>0</v>
      </c>
      <c r="L1186">
        <f t="shared" si="74"/>
        <v>1</v>
      </c>
      <c r="M1186" t="str">
        <f>VLOOKUP(L1186,mês!A:B,2,0)</f>
        <v>Janeiro</v>
      </c>
      <c r="N1186" t="str">
        <f t="shared" si="75"/>
        <v xml:space="preserve">RI </v>
      </c>
    </row>
    <row r="1187" spans="1:14" ht="24.95" customHeight="1" x14ac:dyDescent="0.2">
      <c r="A1187" s="2" t="s">
        <v>1280</v>
      </c>
      <c r="B1187" s="3">
        <v>43997</v>
      </c>
      <c r="C1187" s="2">
        <v>3145</v>
      </c>
      <c r="D1187" s="2" t="s">
        <v>432</v>
      </c>
      <c r="E1187" s="2" t="s">
        <v>79</v>
      </c>
      <c r="F1187" s="2" t="s">
        <v>1579</v>
      </c>
      <c r="G1187" s="2" t="s">
        <v>68</v>
      </c>
      <c r="H1187" s="4"/>
      <c r="I1187" s="13">
        <v>8850.66</v>
      </c>
      <c r="J1187" s="5">
        <f t="shared" si="72"/>
        <v>0</v>
      </c>
      <c r="K1187" s="5">
        <f t="shared" si="73"/>
        <v>0</v>
      </c>
      <c r="L1187">
        <f t="shared" si="74"/>
        <v>6</v>
      </c>
      <c r="M1187" t="str">
        <f>VLOOKUP(L1187,mês!A:B,2,0)</f>
        <v>Junho</v>
      </c>
      <c r="N1187" t="str">
        <f t="shared" si="75"/>
        <v xml:space="preserve">RI </v>
      </c>
    </row>
    <row r="1188" spans="1:14" ht="24.95" customHeight="1" x14ac:dyDescent="0.2">
      <c r="A1188" s="2" t="s">
        <v>1282</v>
      </c>
      <c r="B1188" s="3">
        <v>43843</v>
      </c>
      <c r="C1188" s="2">
        <v>2946</v>
      </c>
      <c r="D1188" s="2" t="s">
        <v>432</v>
      </c>
      <c r="E1188" s="2" t="s">
        <v>1296</v>
      </c>
      <c r="F1188" s="2" t="s">
        <v>1580</v>
      </c>
      <c r="G1188" s="2" t="s">
        <v>68</v>
      </c>
      <c r="H1188" s="4"/>
      <c r="I1188" s="13">
        <v>15000</v>
      </c>
      <c r="J1188" s="5">
        <f t="shared" si="72"/>
        <v>0</v>
      </c>
      <c r="K1188" s="5">
        <f t="shared" si="73"/>
        <v>0</v>
      </c>
      <c r="L1188">
        <f t="shared" si="74"/>
        <v>1</v>
      </c>
      <c r="M1188" t="str">
        <f>VLOOKUP(L1188,mês!A:B,2,0)</f>
        <v>Janeiro</v>
      </c>
      <c r="N1188" t="str">
        <f t="shared" si="75"/>
        <v xml:space="preserve">RD </v>
      </c>
    </row>
    <row r="1189" spans="1:14" ht="24.95" customHeight="1" x14ac:dyDescent="0.2">
      <c r="A1189" s="2" t="s">
        <v>1286</v>
      </c>
      <c r="B1189" s="3">
        <v>43865</v>
      </c>
      <c r="C1189" s="2">
        <v>3075</v>
      </c>
      <c r="D1189" s="2" t="s">
        <v>154</v>
      </c>
      <c r="E1189" s="2" t="s">
        <v>1296</v>
      </c>
      <c r="F1189" s="2" t="s">
        <v>1581</v>
      </c>
      <c r="G1189" s="2" t="s">
        <v>68</v>
      </c>
      <c r="H1189" s="4"/>
      <c r="I1189" s="13">
        <v>15000</v>
      </c>
      <c r="J1189" s="5">
        <f t="shared" si="72"/>
        <v>0</v>
      </c>
      <c r="K1189" s="5">
        <f t="shared" si="73"/>
        <v>0</v>
      </c>
      <c r="L1189">
        <f t="shared" si="74"/>
        <v>2</v>
      </c>
      <c r="M1189" t="str">
        <f>VLOOKUP(L1189,mês!A:B,2,0)</f>
        <v>Fevereiro</v>
      </c>
      <c r="N1189" t="str">
        <f t="shared" si="75"/>
        <v xml:space="preserve">RD </v>
      </c>
    </row>
    <row r="1190" spans="1:14" ht="24.95" customHeight="1" x14ac:dyDescent="0.2">
      <c r="A1190" s="2" t="s">
        <v>1582</v>
      </c>
      <c r="B1190" s="3">
        <v>43854</v>
      </c>
      <c r="C1190" s="2">
        <v>3035</v>
      </c>
      <c r="D1190" s="2" t="s">
        <v>154</v>
      </c>
      <c r="E1190" s="2" t="s">
        <v>143</v>
      </c>
      <c r="F1190" s="2" t="s">
        <v>1583</v>
      </c>
      <c r="G1190" s="2" t="s">
        <v>68</v>
      </c>
      <c r="H1190" s="4"/>
      <c r="I1190" s="13">
        <v>1572.46</v>
      </c>
      <c r="J1190" s="5">
        <f t="shared" si="72"/>
        <v>0</v>
      </c>
      <c r="K1190" s="5">
        <f t="shared" si="73"/>
        <v>0</v>
      </c>
      <c r="L1190">
        <f t="shared" si="74"/>
        <v>1</v>
      </c>
      <c r="M1190" t="str">
        <f>VLOOKUP(L1190,mês!A:B,2,0)</f>
        <v>Janeiro</v>
      </c>
      <c r="N1190" t="str">
        <f t="shared" si="75"/>
        <v xml:space="preserve">RI </v>
      </c>
    </row>
    <row r="1191" spans="1:14" ht="24.95" customHeight="1" x14ac:dyDescent="0.2">
      <c r="A1191" s="2" t="s">
        <v>1290</v>
      </c>
      <c r="B1191" s="3">
        <v>43854</v>
      </c>
      <c r="C1191" s="2">
        <v>3037</v>
      </c>
      <c r="D1191" s="2" t="s">
        <v>203</v>
      </c>
      <c r="E1191" s="2" t="s">
        <v>143</v>
      </c>
      <c r="F1191" s="2" t="s">
        <v>1584</v>
      </c>
      <c r="G1191" s="2" t="s">
        <v>68</v>
      </c>
      <c r="H1191" s="4"/>
      <c r="I1191" s="13">
        <v>2568.6</v>
      </c>
      <c r="J1191" s="5">
        <f t="shared" si="72"/>
        <v>0</v>
      </c>
      <c r="K1191" s="5">
        <f t="shared" si="73"/>
        <v>0</v>
      </c>
      <c r="L1191">
        <f t="shared" si="74"/>
        <v>1</v>
      </c>
      <c r="M1191" t="str">
        <f>VLOOKUP(L1191,mês!A:B,2,0)</f>
        <v>Janeiro</v>
      </c>
      <c r="N1191" t="str">
        <f t="shared" si="75"/>
        <v xml:space="preserve">RI </v>
      </c>
    </row>
    <row r="1192" spans="1:14" ht="24.95" customHeight="1" x14ac:dyDescent="0.2">
      <c r="A1192" s="2" t="s">
        <v>1292</v>
      </c>
      <c r="B1192" s="3">
        <v>43859</v>
      </c>
      <c r="C1192" s="2">
        <v>3050</v>
      </c>
      <c r="D1192" s="2" t="s">
        <v>72</v>
      </c>
      <c r="E1192" s="2" t="s">
        <v>569</v>
      </c>
      <c r="F1192" s="2" t="s">
        <v>1585</v>
      </c>
      <c r="G1192" s="2" t="s">
        <v>68</v>
      </c>
      <c r="H1192" s="4"/>
      <c r="I1192" s="13">
        <v>10100</v>
      </c>
      <c r="J1192" s="5">
        <f t="shared" si="72"/>
        <v>0</v>
      </c>
      <c r="K1192" s="5">
        <f t="shared" si="73"/>
        <v>0</v>
      </c>
      <c r="L1192">
        <f t="shared" si="74"/>
        <v>1</v>
      </c>
      <c r="M1192" t="str">
        <f>VLOOKUP(L1192,mês!A:B,2,0)</f>
        <v>Janeiro</v>
      </c>
      <c r="N1192" t="str">
        <f t="shared" si="75"/>
        <v xml:space="preserve">RD </v>
      </c>
    </row>
    <row r="1193" spans="1:14" ht="24.95" customHeight="1" x14ac:dyDescent="0.2">
      <c r="A1193" s="2" t="s">
        <v>1292</v>
      </c>
      <c r="B1193" s="3">
        <v>44123</v>
      </c>
      <c r="C1193" s="2">
        <v>3200</v>
      </c>
      <c r="D1193" s="2" t="s">
        <v>65</v>
      </c>
      <c r="E1193" s="2" t="s">
        <v>1293</v>
      </c>
      <c r="F1193" s="2" t="s">
        <v>1586</v>
      </c>
      <c r="G1193" s="2" t="s">
        <v>68</v>
      </c>
      <c r="H1193" s="4"/>
      <c r="I1193" s="2">
        <v>880.2</v>
      </c>
      <c r="J1193" s="5">
        <f t="shared" si="72"/>
        <v>0</v>
      </c>
      <c r="K1193" s="5">
        <f t="shared" si="73"/>
        <v>0</v>
      </c>
      <c r="L1193">
        <f t="shared" si="74"/>
        <v>10</v>
      </c>
      <c r="M1193" t="str">
        <f>VLOOKUP(L1193,mês!A:B,2,0)</f>
        <v>Outubro</v>
      </c>
      <c r="N1193" t="str">
        <f t="shared" si="75"/>
        <v xml:space="preserve">RD </v>
      </c>
    </row>
    <row r="1194" spans="1:14" ht="24.95" customHeight="1" x14ac:dyDescent="0.2">
      <c r="A1194" s="2" t="s">
        <v>1587</v>
      </c>
      <c r="B1194" s="3">
        <v>44102</v>
      </c>
      <c r="C1194" s="2">
        <v>3186</v>
      </c>
      <c r="D1194" s="2" t="s">
        <v>203</v>
      </c>
      <c r="E1194" s="2" t="s">
        <v>1218</v>
      </c>
      <c r="F1194" s="2" t="s">
        <v>1588</v>
      </c>
      <c r="G1194" s="2" t="s">
        <v>68</v>
      </c>
      <c r="H1194" s="4"/>
      <c r="I1194" s="13">
        <v>15000</v>
      </c>
      <c r="J1194" s="5">
        <f t="shared" si="72"/>
        <v>0</v>
      </c>
      <c r="K1194" s="5">
        <f t="shared" si="73"/>
        <v>0</v>
      </c>
      <c r="L1194">
        <f t="shared" si="74"/>
        <v>9</v>
      </c>
      <c r="M1194" t="str">
        <f>VLOOKUP(L1194,mês!A:B,2,0)</f>
        <v>Setembro</v>
      </c>
      <c r="N1194" t="str">
        <f t="shared" si="75"/>
        <v xml:space="preserve">RD </v>
      </c>
    </row>
    <row r="1195" spans="1:14" ht="24.95" customHeight="1" x14ac:dyDescent="0.2">
      <c r="A1195" s="2"/>
      <c r="B1195" s="3"/>
      <c r="C1195" s="2"/>
      <c r="D1195" s="2"/>
      <c r="E1195" s="2"/>
      <c r="F1195" s="2"/>
      <c r="G1195" s="2"/>
      <c r="H1195" s="2"/>
      <c r="I1195" s="4"/>
      <c r="J1195" s="5">
        <f t="shared" si="72"/>
        <v>0</v>
      </c>
      <c r="K1195" s="5">
        <f t="shared" si="73"/>
        <v>0</v>
      </c>
      <c r="L1195">
        <f t="shared" si="74"/>
        <v>1</v>
      </c>
      <c r="M1195" t="str">
        <f>VLOOKUP(L1195,mês!A:B,2,0)</f>
        <v>Janeiro</v>
      </c>
      <c r="N1195" t="e">
        <f t="shared" si="75"/>
        <v>#VALUE!</v>
      </c>
    </row>
    <row r="1196" spans="1:14" ht="24.95" customHeight="1" x14ac:dyDescent="0.2">
      <c r="A1196" s="2"/>
      <c r="B1196" s="3"/>
      <c r="C1196" s="2"/>
      <c r="D1196" s="2"/>
      <c r="E1196" s="2"/>
      <c r="F1196" s="2"/>
      <c r="G1196" s="2"/>
      <c r="H1196" s="2"/>
      <c r="I1196" s="4"/>
      <c r="J1196" s="5">
        <f t="shared" si="72"/>
        <v>0</v>
      </c>
      <c r="K1196" s="5">
        <f t="shared" si="73"/>
        <v>0</v>
      </c>
      <c r="L1196">
        <f t="shared" si="74"/>
        <v>1</v>
      </c>
      <c r="M1196" t="str">
        <f>VLOOKUP(L1196,mês!A:B,2,0)</f>
        <v>Janeiro</v>
      </c>
      <c r="N1196" t="e">
        <f t="shared" si="75"/>
        <v>#VALUE!</v>
      </c>
    </row>
    <row r="1197" spans="1:14" ht="24.95" customHeight="1" x14ac:dyDescent="0.2">
      <c r="A1197" s="2"/>
      <c r="B1197" s="3"/>
      <c r="C1197" s="2"/>
      <c r="D1197" s="2"/>
      <c r="E1197" s="2"/>
      <c r="F1197" s="2"/>
      <c r="G1197" s="2"/>
      <c r="H1197" s="2"/>
      <c r="I1197" s="4"/>
      <c r="J1197" s="5">
        <f t="shared" si="72"/>
        <v>0</v>
      </c>
      <c r="K1197" s="5">
        <f t="shared" si="73"/>
        <v>0</v>
      </c>
      <c r="L1197">
        <f t="shared" si="74"/>
        <v>1</v>
      </c>
      <c r="M1197" t="str">
        <f>VLOOKUP(L1197,mês!A:B,2,0)</f>
        <v>Janeiro</v>
      </c>
      <c r="N1197" t="e">
        <f t="shared" si="75"/>
        <v>#VALUE!</v>
      </c>
    </row>
    <row r="1198" spans="1:14" ht="24.95" customHeight="1" x14ac:dyDescent="0.2">
      <c r="A1198" s="2"/>
      <c r="B1198" s="3"/>
      <c r="C1198" s="2"/>
      <c r="D1198" s="2"/>
      <c r="E1198" s="2"/>
      <c r="F1198" s="2"/>
      <c r="G1198" s="2"/>
      <c r="H1198" s="2"/>
      <c r="I1198" s="4"/>
      <c r="J1198" s="5">
        <f t="shared" si="72"/>
        <v>0</v>
      </c>
      <c r="K1198" s="5">
        <f t="shared" si="73"/>
        <v>0</v>
      </c>
      <c r="L1198">
        <f t="shared" si="74"/>
        <v>1</v>
      </c>
      <c r="M1198" t="str">
        <f>VLOOKUP(L1198,mês!A:B,2,0)</f>
        <v>Janeiro</v>
      </c>
      <c r="N1198" t="e">
        <f t="shared" si="75"/>
        <v>#VALUE!</v>
      </c>
    </row>
    <row r="1199" spans="1:14" ht="24.95" customHeight="1" x14ac:dyDescent="0.2">
      <c r="A1199" s="2"/>
      <c r="B1199" s="3"/>
      <c r="C1199" s="2"/>
      <c r="D1199" s="2"/>
      <c r="E1199" s="2"/>
      <c r="F1199" s="2"/>
      <c r="G1199" s="2"/>
      <c r="H1199" s="2"/>
      <c r="I1199" s="4"/>
      <c r="J1199" s="5">
        <f t="shared" si="72"/>
        <v>0</v>
      </c>
      <c r="K1199" s="5">
        <f t="shared" si="73"/>
        <v>0</v>
      </c>
      <c r="L1199">
        <f t="shared" si="74"/>
        <v>1</v>
      </c>
      <c r="M1199" t="str">
        <f>VLOOKUP(L1199,mês!A:B,2,0)</f>
        <v>Janeiro</v>
      </c>
      <c r="N1199" t="e">
        <f t="shared" si="75"/>
        <v>#VALUE!</v>
      </c>
    </row>
    <row r="1200" spans="1:14" ht="24.95" customHeight="1" x14ac:dyDescent="0.2">
      <c r="A1200" s="2"/>
      <c r="B1200" s="3"/>
      <c r="C1200" s="2"/>
      <c r="D1200" s="2"/>
      <c r="E1200" s="2"/>
      <c r="F1200" s="2"/>
      <c r="G1200" s="2"/>
      <c r="H1200" s="2"/>
      <c r="I1200" s="4"/>
      <c r="J1200" s="5">
        <f t="shared" si="72"/>
        <v>0</v>
      </c>
      <c r="K1200" s="5">
        <f t="shared" si="73"/>
        <v>0</v>
      </c>
      <c r="L1200">
        <f t="shared" si="74"/>
        <v>1</v>
      </c>
      <c r="M1200" t="str">
        <f>VLOOKUP(L1200,mês!A:B,2,0)</f>
        <v>Janeiro</v>
      </c>
      <c r="N1200" t="e">
        <f t="shared" si="75"/>
        <v>#VALUE!</v>
      </c>
    </row>
    <row r="1201" spans="1:14" ht="24.95" customHeight="1" x14ac:dyDescent="0.2">
      <c r="A1201" s="2"/>
      <c r="B1201" s="3"/>
      <c r="C1201" s="2"/>
      <c r="D1201" s="2"/>
      <c r="E1201" s="2"/>
      <c r="F1201" s="2"/>
      <c r="G1201" s="2"/>
      <c r="H1201" s="2"/>
      <c r="I1201" s="4"/>
      <c r="J1201" s="5">
        <f t="shared" si="72"/>
        <v>0</v>
      </c>
      <c r="K1201" s="5">
        <f t="shared" si="73"/>
        <v>0</v>
      </c>
      <c r="L1201">
        <f t="shared" si="74"/>
        <v>1</v>
      </c>
      <c r="M1201" t="str">
        <f>VLOOKUP(L1201,mês!A:B,2,0)</f>
        <v>Janeiro</v>
      </c>
      <c r="N1201" t="e">
        <f t="shared" si="75"/>
        <v>#VALUE!</v>
      </c>
    </row>
    <row r="1202" spans="1:14" ht="24.95" customHeight="1" x14ac:dyDescent="0.2">
      <c r="A1202" s="2"/>
      <c r="B1202" s="3"/>
      <c r="C1202" s="2"/>
      <c r="D1202" s="2"/>
      <c r="E1202" s="2"/>
      <c r="F1202" s="2"/>
      <c r="G1202" s="2"/>
      <c r="H1202" s="2"/>
      <c r="I1202" s="4"/>
      <c r="J1202" s="5">
        <f t="shared" si="72"/>
        <v>0</v>
      </c>
      <c r="K1202" s="5">
        <f t="shared" si="73"/>
        <v>0</v>
      </c>
      <c r="L1202">
        <f t="shared" si="74"/>
        <v>1</v>
      </c>
      <c r="M1202" t="str">
        <f>VLOOKUP(L1202,mês!A:B,2,0)</f>
        <v>Janeiro</v>
      </c>
      <c r="N1202" t="e">
        <f t="shared" si="75"/>
        <v>#VALUE!</v>
      </c>
    </row>
    <row r="1203" spans="1:14" ht="24.95" customHeight="1" x14ac:dyDescent="0.2">
      <c r="A1203" s="2"/>
      <c r="B1203" s="3"/>
      <c r="C1203" s="2"/>
      <c r="D1203" s="2"/>
      <c r="E1203" s="2"/>
      <c r="F1203" s="2"/>
      <c r="G1203" s="2"/>
      <c r="H1203" s="2"/>
      <c r="I1203" s="4"/>
      <c r="J1203" s="5">
        <f t="shared" si="72"/>
        <v>0</v>
      </c>
      <c r="K1203" s="5">
        <f t="shared" si="73"/>
        <v>0</v>
      </c>
      <c r="L1203">
        <f t="shared" si="74"/>
        <v>1</v>
      </c>
      <c r="M1203" t="str">
        <f>VLOOKUP(L1203,mês!A:B,2,0)</f>
        <v>Janeiro</v>
      </c>
      <c r="N1203" t="e">
        <f t="shared" si="75"/>
        <v>#VALUE!</v>
      </c>
    </row>
    <row r="1204" spans="1:14" ht="24.95" customHeight="1" x14ac:dyDescent="0.2">
      <c r="A1204" s="2"/>
      <c r="B1204" s="3"/>
      <c r="C1204" s="2"/>
      <c r="D1204" s="2"/>
      <c r="E1204" s="2"/>
      <c r="F1204" s="2"/>
      <c r="G1204" s="2"/>
      <c r="H1204" s="2"/>
      <c r="I1204" s="4"/>
      <c r="J1204" s="5">
        <f t="shared" si="72"/>
        <v>0</v>
      </c>
      <c r="K1204" s="5">
        <f t="shared" si="73"/>
        <v>0</v>
      </c>
      <c r="L1204">
        <f t="shared" si="74"/>
        <v>1</v>
      </c>
      <c r="M1204" t="str">
        <f>VLOOKUP(L1204,mês!A:B,2,0)</f>
        <v>Janeiro</v>
      </c>
      <c r="N1204" t="e">
        <f t="shared" si="75"/>
        <v>#VALUE!</v>
      </c>
    </row>
    <row r="1205" spans="1:14" ht="24.95" customHeight="1" x14ac:dyDescent="0.2">
      <c r="A1205" s="2"/>
      <c r="B1205" s="3"/>
      <c r="C1205" s="2"/>
      <c r="D1205" s="2"/>
      <c r="E1205" s="2"/>
      <c r="F1205" s="2"/>
      <c r="G1205" s="2"/>
      <c r="H1205" s="2"/>
      <c r="I1205" s="4"/>
      <c r="J1205" s="5">
        <f t="shared" si="72"/>
        <v>0</v>
      </c>
      <c r="K1205" s="5">
        <f t="shared" si="73"/>
        <v>0</v>
      </c>
      <c r="L1205">
        <f t="shared" si="74"/>
        <v>1</v>
      </c>
      <c r="M1205" t="str">
        <f>VLOOKUP(L1205,mês!A:B,2,0)</f>
        <v>Janeiro</v>
      </c>
      <c r="N1205" t="e">
        <f t="shared" si="75"/>
        <v>#VALUE!</v>
      </c>
    </row>
    <row r="1206" spans="1:14" ht="24.95" customHeight="1" x14ac:dyDescent="0.2">
      <c r="A1206" s="2"/>
      <c r="B1206" s="3"/>
      <c r="C1206" s="2"/>
      <c r="D1206" s="2"/>
      <c r="E1206" s="2"/>
      <c r="F1206" s="2"/>
      <c r="G1206" s="2"/>
      <c r="H1206" s="2"/>
      <c r="I1206" s="4"/>
      <c r="J1206" s="5">
        <f t="shared" si="72"/>
        <v>0</v>
      </c>
      <c r="K1206" s="5">
        <f t="shared" si="73"/>
        <v>0</v>
      </c>
      <c r="L1206">
        <f t="shared" si="74"/>
        <v>1</v>
      </c>
      <c r="M1206" t="str">
        <f>VLOOKUP(L1206,mês!A:B,2,0)</f>
        <v>Janeiro</v>
      </c>
      <c r="N1206" t="e">
        <f t="shared" si="75"/>
        <v>#VALUE!</v>
      </c>
    </row>
    <row r="1207" spans="1:14" ht="24.95" customHeight="1" x14ac:dyDescent="0.2">
      <c r="A1207" s="2"/>
      <c r="B1207" s="3"/>
      <c r="C1207" s="2"/>
      <c r="D1207" s="2"/>
      <c r="E1207" s="2"/>
      <c r="F1207" s="2"/>
      <c r="G1207" s="2"/>
      <c r="H1207" s="2"/>
      <c r="I1207" s="4"/>
      <c r="J1207" s="5">
        <f t="shared" si="72"/>
        <v>0</v>
      </c>
      <c r="K1207" s="5">
        <f t="shared" si="73"/>
        <v>0</v>
      </c>
      <c r="L1207">
        <f t="shared" si="74"/>
        <v>1</v>
      </c>
      <c r="M1207" t="str">
        <f>VLOOKUP(L1207,mês!A:B,2,0)</f>
        <v>Janeiro</v>
      </c>
      <c r="N1207" t="e">
        <f t="shared" si="75"/>
        <v>#VALUE!</v>
      </c>
    </row>
    <row r="1208" spans="1:14" ht="24.95" customHeight="1" x14ac:dyDescent="0.2">
      <c r="A1208" s="2"/>
      <c r="B1208" s="3"/>
      <c r="C1208" s="2"/>
      <c r="D1208" s="2"/>
      <c r="E1208" s="2"/>
      <c r="F1208" s="2"/>
      <c r="G1208" s="2"/>
      <c r="H1208" s="2"/>
      <c r="I1208" s="4"/>
      <c r="J1208" s="5">
        <f t="shared" si="72"/>
        <v>0</v>
      </c>
      <c r="K1208" s="5">
        <f t="shared" si="73"/>
        <v>0</v>
      </c>
      <c r="L1208">
        <f t="shared" si="74"/>
        <v>1</v>
      </c>
      <c r="M1208" t="str">
        <f>VLOOKUP(L1208,mês!A:B,2,0)</f>
        <v>Janeiro</v>
      </c>
      <c r="N1208" t="e">
        <f t="shared" si="75"/>
        <v>#VALUE!</v>
      </c>
    </row>
    <row r="1209" spans="1:14" ht="24.95" customHeight="1" x14ac:dyDescent="0.2">
      <c r="A1209" s="2"/>
      <c r="B1209" s="3"/>
      <c r="C1209" s="2"/>
      <c r="D1209" s="2"/>
      <c r="E1209" s="2"/>
      <c r="F1209" s="2"/>
      <c r="G1209" s="2"/>
      <c r="H1209" s="2"/>
      <c r="I1209" s="4"/>
      <c r="J1209" s="5">
        <f t="shared" si="72"/>
        <v>0</v>
      </c>
      <c r="K1209" s="5">
        <f t="shared" si="73"/>
        <v>0</v>
      </c>
      <c r="L1209">
        <f t="shared" si="74"/>
        <v>1</v>
      </c>
      <c r="M1209" t="str">
        <f>VLOOKUP(L1209,mês!A:B,2,0)</f>
        <v>Janeiro</v>
      </c>
      <c r="N1209" t="e">
        <f t="shared" si="75"/>
        <v>#VALUE!</v>
      </c>
    </row>
    <row r="1210" spans="1:14" ht="24.95" customHeight="1" x14ac:dyDescent="0.2">
      <c r="A1210" s="2"/>
      <c r="B1210" s="3"/>
      <c r="C1210" s="2"/>
      <c r="D1210" s="2"/>
      <c r="E1210" s="2"/>
      <c r="F1210" s="2"/>
      <c r="G1210" s="2"/>
      <c r="H1210" s="2"/>
      <c r="I1210" s="4"/>
      <c r="J1210" s="5">
        <f t="shared" si="72"/>
        <v>0</v>
      </c>
      <c r="K1210" s="5">
        <f t="shared" si="73"/>
        <v>0</v>
      </c>
      <c r="L1210">
        <f t="shared" si="74"/>
        <v>1</v>
      </c>
      <c r="M1210" t="str">
        <f>VLOOKUP(L1210,mês!A:B,2,0)</f>
        <v>Janeiro</v>
      </c>
      <c r="N1210" t="e">
        <f t="shared" si="75"/>
        <v>#VALUE!</v>
      </c>
    </row>
    <row r="1211" spans="1:14" ht="24.95" customHeight="1" x14ac:dyDescent="0.2">
      <c r="A1211" s="2"/>
      <c r="B1211" s="3"/>
      <c r="C1211" s="2"/>
      <c r="D1211" s="2"/>
      <c r="E1211" s="2"/>
      <c r="F1211" s="2"/>
      <c r="G1211" s="2"/>
      <c r="H1211" s="13"/>
      <c r="I1211" s="4"/>
      <c r="J1211" s="5">
        <f t="shared" si="72"/>
        <v>0</v>
      </c>
      <c r="K1211" s="5">
        <f t="shared" si="73"/>
        <v>0</v>
      </c>
      <c r="L1211">
        <f t="shared" si="74"/>
        <v>1</v>
      </c>
      <c r="M1211" t="str">
        <f>VLOOKUP(L1211,mês!A:B,2,0)</f>
        <v>Janeiro</v>
      </c>
      <c r="N1211" t="e">
        <f t="shared" si="75"/>
        <v>#VALUE!</v>
      </c>
    </row>
    <row r="1212" spans="1:14" ht="24.95" customHeight="1" x14ac:dyDescent="0.2">
      <c r="A1212" s="2"/>
      <c r="B1212" s="3"/>
      <c r="C1212" s="2"/>
      <c r="D1212" s="2"/>
      <c r="E1212" s="2"/>
      <c r="F1212" s="2"/>
      <c r="G1212" s="2"/>
      <c r="H1212" s="13"/>
      <c r="I1212" s="4"/>
      <c r="J1212" s="5">
        <f t="shared" si="72"/>
        <v>0</v>
      </c>
      <c r="K1212" s="5">
        <f t="shared" si="73"/>
        <v>0</v>
      </c>
      <c r="L1212">
        <f t="shared" si="74"/>
        <v>1</v>
      </c>
      <c r="M1212" t="str">
        <f>VLOOKUP(L1212,mês!A:B,2,0)</f>
        <v>Janeiro</v>
      </c>
      <c r="N1212" t="e">
        <f t="shared" si="75"/>
        <v>#VALUE!</v>
      </c>
    </row>
    <row r="1213" spans="1:14" ht="24.95" customHeight="1" x14ac:dyDescent="0.2">
      <c r="A1213" s="2"/>
      <c r="B1213" s="3"/>
      <c r="C1213" s="2"/>
      <c r="D1213" s="2"/>
      <c r="E1213" s="2"/>
      <c r="F1213" s="2"/>
      <c r="G1213" s="2"/>
      <c r="H1213" s="2"/>
      <c r="I1213" s="4"/>
      <c r="J1213" s="5">
        <f t="shared" si="72"/>
        <v>0</v>
      </c>
      <c r="K1213" s="5">
        <f t="shared" si="73"/>
        <v>0</v>
      </c>
      <c r="L1213">
        <f t="shared" si="74"/>
        <v>1</v>
      </c>
      <c r="M1213" t="str">
        <f>VLOOKUP(L1213,mês!A:B,2,0)</f>
        <v>Janeiro</v>
      </c>
      <c r="N1213" t="e">
        <f t="shared" si="75"/>
        <v>#VALUE!</v>
      </c>
    </row>
    <row r="1214" spans="1:14" ht="24.95" customHeight="1" x14ac:dyDescent="0.2">
      <c r="A1214" s="2"/>
      <c r="B1214" s="3"/>
      <c r="C1214" s="2"/>
      <c r="D1214" s="2"/>
      <c r="E1214" s="2"/>
      <c r="F1214" s="2"/>
      <c r="G1214" s="2"/>
      <c r="H1214" s="2"/>
      <c r="I1214" s="4"/>
      <c r="J1214" s="5">
        <f t="shared" si="72"/>
        <v>0</v>
      </c>
      <c r="K1214" s="5">
        <f t="shared" si="73"/>
        <v>0</v>
      </c>
      <c r="L1214">
        <f t="shared" si="74"/>
        <v>1</v>
      </c>
      <c r="M1214" t="str">
        <f>VLOOKUP(L1214,mês!A:B,2,0)</f>
        <v>Janeiro</v>
      </c>
      <c r="N1214" t="e">
        <f t="shared" si="75"/>
        <v>#VALUE!</v>
      </c>
    </row>
    <row r="1215" spans="1:14" ht="24.95" customHeight="1" x14ac:dyDescent="0.2">
      <c r="A1215" s="2"/>
      <c r="B1215" s="3"/>
      <c r="C1215" s="2"/>
      <c r="D1215" s="2"/>
      <c r="E1215" s="2"/>
      <c r="F1215" s="2"/>
      <c r="G1215" s="2"/>
      <c r="H1215" s="2"/>
      <c r="I1215" s="4"/>
      <c r="J1215" s="5">
        <f t="shared" si="72"/>
        <v>0</v>
      </c>
      <c r="K1215" s="5">
        <f t="shared" si="73"/>
        <v>0</v>
      </c>
      <c r="L1215">
        <f t="shared" si="74"/>
        <v>1</v>
      </c>
      <c r="M1215" t="str">
        <f>VLOOKUP(L1215,mês!A:B,2,0)</f>
        <v>Janeiro</v>
      </c>
      <c r="N1215" t="e">
        <f t="shared" si="75"/>
        <v>#VALUE!</v>
      </c>
    </row>
    <row r="1216" spans="1:14" ht="24.95" customHeight="1" x14ac:dyDescent="0.2">
      <c r="A1216" s="2"/>
      <c r="B1216" s="3"/>
      <c r="C1216" s="2"/>
      <c r="D1216" s="2"/>
      <c r="E1216" s="2"/>
      <c r="F1216" s="2"/>
      <c r="G1216" s="2"/>
      <c r="H1216" s="2"/>
      <c r="I1216" s="4"/>
      <c r="J1216" s="5">
        <f t="shared" si="72"/>
        <v>0</v>
      </c>
      <c r="K1216" s="5">
        <f t="shared" si="73"/>
        <v>0</v>
      </c>
      <c r="L1216">
        <f t="shared" si="74"/>
        <v>1</v>
      </c>
      <c r="M1216" t="str">
        <f>VLOOKUP(L1216,mês!A:B,2,0)</f>
        <v>Janeiro</v>
      </c>
      <c r="N1216" t="e">
        <f t="shared" si="75"/>
        <v>#VALUE!</v>
      </c>
    </row>
    <row r="1217" spans="1:14" ht="24.95" customHeight="1" x14ac:dyDescent="0.2">
      <c r="A1217" s="2"/>
      <c r="B1217" s="3"/>
      <c r="C1217" s="2"/>
      <c r="D1217" s="2"/>
      <c r="E1217" s="2"/>
      <c r="F1217" s="2"/>
      <c r="G1217" s="2"/>
      <c r="H1217" s="2"/>
      <c r="I1217" s="4"/>
      <c r="J1217" s="5">
        <f t="shared" si="72"/>
        <v>0</v>
      </c>
      <c r="K1217" s="5">
        <f t="shared" si="73"/>
        <v>0</v>
      </c>
      <c r="L1217">
        <f t="shared" si="74"/>
        <v>1</v>
      </c>
      <c r="M1217" t="str">
        <f>VLOOKUP(L1217,mês!A:B,2,0)</f>
        <v>Janeiro</v>
      </c>
      <c r="N1217" t="e">
        <f t="shared" si="75"/>
        <v>#VALUE!</v>
      </c>
    </row>
    <row r="1218" spans="1:14" ht="24.95" customHeight="1" x14ac:dyDescent="0.2">
      <c r="A1218" s="2"/>
      <c r="B1218" s="3"/>
      <c r="C1218" s="2"/>
      <c r="D1218" s="2"/>
      <c r="E1218" s="2"/>
      <c r="F1218" s="2"/>
      <c r="G1218" s="2"/>
      <c r="H1218" s="2"/>
      <c r="I1218" s="4"/>
      <c r="J1218" s="5">
        <f t="shared" ref="J1218:J1281" si="76">IF(G1218="Não",0,H1218)</f>
        <v>0</v>
      </c>
      <c r="K1218" s="5">
        <f t="shared" ref="K1218:K1281" si="77">IF(G1218="Não",H1218,0)</f>
        <v>0</v>
      </c>
      <c r="L1218">
        <f t="shared" ref="L1218:L1281" si="78">MONTH(B1218)</f>
        <v>1</v>
      </c>
      <c r="M1218" t="str">
        <f>VLOOKUP(L1218,mês!A:B,2,0)</f>
        <v>Janeiro</v>
      </c>
      <c r="N1218" t="e">
        <f t="shared" ref="N1218:N1281" si="79">LEFT(A1218,SEARCH("-",A1218)-1)</f>
        <v>#VALUE!</v>
      </c>
    </row>
    <row r="1219" spans="1:14" ht="24.95" customHeight="1" x14ac:dyDescent="0.2">
      <c r="A1219" s="2"/>
      <c r="B1219" s="3"/>
      <c r="C1219" s="2"/>
      <c r="D1219" s="2"/>
      <c r="E1219" s="2"/>
      <c r="F1219" s="2"/>
      <c r="G1219" s="2"/>
      <c r="H1219" s="2"/>
      <c r="I1219" s="4"/>
      <c r="J1219" s="5">
        <f t="shared" si="76"/>
        <v>0</v>
      </c>
      <c r="K1219" s="5">
        <f t="shared" si="77"/>
        <v>0</v>
      </c>
      <c r="L1219">
        <f t="shared" si="78"/>
        <v>1</v>
      </c>
      <c r="M1219" t="str">
        <f>VLOOKUP(L1219,mês!A:B,2,0)</f>
        <v>Janeiro</v>
      </c>
      <c r="N1219" t="e">
        <f t="shared" si="79"/>
        <v>#VALUE!</v>
      </c>
    </row>
    <row r="1220" spans="1:14" ht="24.95" customHeight="1" x14ac:dyDescent="0.2">
      <c r="A1220" s="2"/>
      <c r="B1220" s="3"/>
      <c r="C1220" s="2"/>
      <c r="D1220" s="2"/>
      <c r="E1220" s="2"/>
      <c r="F1220" s="2"/>
      <c r="G1220" s="2"/>
      <c r="H1220" s="2"/>
      <c r="I1220" s="4"/>
      <c r="J1220" s="5">
        <f t="shared" si="76"/>
        <v>0</v>
      </c>
      <c r="K1220" s="5">
        <f t="shared" si="77"/>
        <v>0</v>
      </c>
      <c r="L1220">
        <f t="shared" si="78"/>
        <v>1</v>
      </c>
      <c r="M1220" t="str">
        <f>VLOOKUP(L1220,mês!A:B,2,0)</f>
        <v>Janeiro</v>
      </c>
      <c r="N1220" t="e">
        <f t="shared" si="79"/>
        <v>#VALUE!</v>
      </c>
    </row>
    <row r="1221" spans="1:14" ht="24.95" customHeight="1" x14ac:dyDescent="0.2">
      <c r="A1221" s="2"/>
      <c r="B1221" s="3"/>
      <c r="C1221" s="2"/>
      <c r="D1221" s="2"/>
      <c r="E1221" s="2"/>
      <c r="F1221" s="2"/>
      <c r="G1221" s="2"/>
      <c r="H1221" s="2"/>
      <c r="I1221" s="4"/>
      <c r="J1221" s="5">
        <f t="shared" si="76"/>
        <v>0</v>
      </c>
      <c r="K1221" s="5">
        <f t="shared" si="77"/>
        <v>0</v>
      </c>
      <c r="L1221">
        <f t="shared" si="78"/>
        <v>1</v>
      </c>
      <c r="M1221" t="str">
        <f>VLOOKUP(L1221,mês!A:B,2,0)</f>
        <v>Janeiro</v>
      </c>
      <c r="N1221" t="e">
        <f t="shared" si="79"/>
        <v>#VALUE!</v>
      </c>
    </row>
    <row r="1222" spans="1:14" ht="24.95" customHeight="1" x14ac:dyDescent="0.2">
      <c r="A1222" s="2"/>
      <c r="B1222" s="3"/>
      <c r="C1222" s="2"/>
      <c r="D1222" s="2"/>
      <c r="E1222" s="2"/>
      <c r="F1222" s="2"/>
      <c r="G1222" s="2"/>
      <c r="H1222" s="13"/>
      <c r="I1222" s="4"/>
      <c r="J1222" s="5">
        <f t="shared" si="76"/>
        <v>0</v>
      </c>
      <c r="K1222" s="5">
        <f t="shared" si="77"/>
        <v>0</v>
      </c>
      <c r="L1222">
        <f t="shared" si="78"/>
        <v>1</v>
      </c>
      <c r="M1222" t="str">
        <f>VLOOKUP(L1222,mês!A:B,2,0)</f>
        <v>Janeiro</v>
      </c>
      <c r="N1222" t="e">
        <f t="shared" si="79"/>
        <v>#VALUE!</v>
      </c>
    </row>
    <row r="1223" spans="1:14" ht="24.95" customHeight="1" x14ac:dyDescent="0.2">
      <c r="A1223" s="2"/>
      <c r="B1223" s="3"/>
      <c r="C1223" s="2"/>
      <c r="D1223" s="2"/>
      <c r="E1223" s="2"/>
      <c r="F1223" s="2"/>
      <c r="G1223" s="2"/>
      <c r="H1223" s="13"/>
      <c r="I1223" s="4"/>
      <c r="J1223" s="5">
        <f t="shared" si="76"/>
        <v>0</v>
      </c>
      <c r="K1223" s="5">
        <f t="shared" si="77"/>
        <v>0</v>
      </c>
      <c r="L1223">
        <f t="shared" si="78"/>
        <v>1</v>
      </c>
      <c r="M1223" t="str">
        <f>VLOOKUP(L1223,mês!A:B,2,0)</f>
        <v>Janeiro</v>
      </c>
      <c r="N1223" t="e">
        <f t="shared" si="79"/>
        <v>#VALUE!</v>
      </c>
    </row>
    <row r="1224" spans="1:14" ht="24.95" customHeight="1" x14ac:dyDescent="0.2">
      <c r="A1224" s="2"/>
      <c r="B1224" s="3"/>
      <c r="C1224" s="2"/>
      <c r="D1224" s="2"/>
      <c r="E1224" s="2"/>
      <c r="F1224" s="2"/>
      <c r="G1224" s="2"/>
      <c r="H1224" s="13"/>
      <c r="I1224" s="4"/>
      <c r="J1224" s="5">
        <f t="shared" si="76"/>
        <v>0</v>
      </c>
      <c r="K1224" s="5">
        <f t="shared" si="77"/>
        <v>0</v>
      </c>
      <c r="L1224">
        <f t="shared" si="78"/>
        <v>1</v>
      </c>
      <c r="M1224" t="str">
        <f>VLOOKUP(L1224,mês!A:B,2,0)</f>
        <v>Janeiro</v>
      </c>
      <c r="N1224" t="e">
        <f t="shared" si="79"/>
        <v>#VALUE!</v>
      </c>
    </row>
    <row r="1225" spans="1:14" ht="24.95" customHeight="1" x14ac:dyDescent="0.2">
      <c r="A1225" s="2"/>
      <c r="B1225" s="3"/>
      <c r="C1225" s="2"/>
      <c r="D1225" s="2"/>
      <c r="E1225" s="2"/>
      <c r="F1225" s="2"/>
      <c r="G1225" s="2"/>
      <c r="H1225" s="13"/>
      <c r="I1225" s="4"/>
      <c r="J1225" s="5">
        <f t="shared" si="76"/>
        <v>0</v>
      </c>
      <c r="K1225" s="5">
        <f t="shared" si="77"/>
        <v>0</v>
      </c>
      <c r="L1225">
        <f t="shared" si="78"/>
        <v>1</v>
      </c>
      <c r="M1225" t="str">
        <f>VLOOKUP(L1225,mês!A:B,2,0)</f>
        <v>Janeiro</v>
      </c>
      <c r="N1225" t="e">
        <f t="shared" si="79"/>
        <v>#VALUE!</v>
      </c>
    </row>
    <row r="1226" spans="1:14" ht="24.95" customHeight="1" x14ac:dyDescent="0.2">
      <c r="A1226" s="2"/>
      <c r="B1226" s="3"/>
      <c r="C1226" s="2"/>
      <c r="D1226" s="2"/>
      <c r="E1226" s="2"/>
      <c r="F1226" s="2"/>
      <c r="G1226" s="2"/>
      <c r="H1226" s="13"/>
      <c r="I1226" s="4"/>
      <c r="J1226" s="5">
        <f t="shared" si="76"/>
        <v>0</v>
      </c>
      <c r="K1226" s="5">
        <f t="shared" si="77"/>
        <v>0</v>
      </c>
      <c r="L1226">
        <f t="shared" si="78"/>
        <v>1</v>
      </c>
      <c r="M1226" t="str">
        <f>VLOOKUP(L1226,mês!A:B,2,0)</f>
        <v>Janeiro</v>
      </c>
      <c r="N1226" t="e">
        <f t="shared" si="79"/>
        <v>#VALUE!</v>
      </c>
    </row>
    <row r="1227" spans="1:14" ht="24.95" customHeight="1" x14ac:dyDescent="0.2">
      <c r="A1227" s="2"/>
      <c r="B1227" s="3"/>
      <c r="C1227" s="2"/>
      <c r="D1227" s="2"/>
      <c r="E1227" s="2"/>
      <c r="F1227" s="2"/>
      <c r="G1227" s="2"/>
      <c r="H1227" s="2"/>
      <c r="I1227" s="4"/>
      <c r="J1227" s="5">
        <f t="shared" si="76"/>
        <v>0</v>
      </c>
      <c r="K1227" s="5">
        <f t="shared" si="77"/>
        <v>0</v>
      </c>
      <c r="L1227">
        <f t="shared" si="78"/>
        <v>1</v>
      </c>
      <c r="M1227" t="str">
        <f>VLOOKUP(L1227,mês!A:B,2,0)</f>
        <v>Janeiro</v>
      </c>
      <c r="N1227" t="e">
        <f t="shared" si="79"/>
        <v>#VALUE!</v>
      </c>
    </row>
    <row r="1228" spans="1:14" ht="24.95" customHeight="1" x14ac:dyDescent="0.2">
      <c r="A1228" s="2"/>
      <c r="B1228" s="3"/>
      <c r="C1228" s="2"/>
      <c r="D1228" s="2"/>
      <c r="E1228" s="2"/>
      <c r="F1228" s="2"/>
      <c r="G1228" s="2"/>
      <c r="H1228" s="2"/>
      <c r="I1228" s="4"/>
      <c r="J1228" s="5">
        <f t="shared" si="76"/>
        <v>0</v>
      </c>
      <c r="K1228" s="5">
        <f t="shared" si="77"/>
        <v>0</v>
      </c>
      <c r="L1228">
        <f t="shared" si="78"/>
        <v>1</v>
      </c>
      <c r="M1228" t="str">
        <f>VLOOKUP(L1228,mês!A:B,2,0)</f>
        <v>Janeiro</v>
      </c>
      <c r="N1228" t="e">
        <f t="shared" si="79"/>
        <v>#VALUE!</v>
      </c>
    </row>
    <row r="1229" spans="1:14" ht="24.95" customHeight="1" x14ac:dyDescent="0.2">
      <c r="A1229" s="2"/>
      <c r="B1229" s="3"/>
      <c r="C1229" s="2"/>
      <c r="D1229" s="2"/>
      <c r="E1229" s="2"/>
      <c r="F1229" s="2"/>
      <c r="G1229" s="2"/>
      <c r="H1229" s="2"/>
      <c r="I1229" s="4"/>
      <c r="J1229" s="5">
        <f t="shared" si="76"/>
        <v>0</v>
      </c>
      <c r="K1229" s="5">
        <f t="shared" si="77"/>
        <v>0</v>
      </c>
      <c r="L1229">
        <f t="shared" si="78"/>
        <v>1</v>
      </c>
      <c r="M1229" t="str">
        <f>VLOOKUP(L1229,mês!A:B,2,0)</f>
        <v>Janeiro</v>
      </c>
      <c r="N1229" t="e">
        <f t="shared" si="79"/>
        <v>#VALUE!</v>
      </c>
    </row>
    <row r="1230" spans="1:14" ht="24.95" customHeight="1" x14ac:dyDescent="0.2">
      <c r="A1230" s="2"/>
      <c r="B1230" s="3"/>
      <c r="C1230" s="2"/>
      <c r="D1230" s="2"/>
      <c r="E1230" s="2"/>
      <c r="F1230" s="2"/>
      <c r="G1230" s="2"/>
      <c r="H1230" s="2"/>
      <c r="I1230" s="4"/>
      <c r="J1230" s="5">
        <f t="shared" si="76"/>
        <v>0</v>
      </c>
      <c r="K1230" s="5">
        <f t="shared" si="77"/>
        <v>0</v>
      </c>
      <c r="L1230">
        <f t="shared" si="78"/>
        <v>1</v>
      </c>
      <c r="M1230" t="str">
        <f>VLOOKUP(L1230,mês!A:B,2,0)</f>
        <v>Janeiro</v>
      </c>
      <c r="N1230" t="e">
        <f t="shared" si="79"/>
        <v>#VALUE!</v>
      </c>
    </row>
    <row r="1231" spans="1:14" ht="24.95" customHeight="1" x14ac:dyDescent="0.2">
      <c r="A1231" s="2"/>
      <c r="B1231" s="3"/>
      <c r="C1231" s="2"/>
      <c r="D1231" s="2"/>
      <c r="E1231" s="2"/>
      <c r="F1231" s="2"/>
      <c r="G1231" s="2"/>
      <c r="H1231" s="2"/>
      <c r="I1231" s="4"/>
      <c r="J1231" s="5">
        <f t="shared" si="76"/>
        <v>0</v>
      </c>
      <c r="K1231" s="5">
        <f t="shared" si="77"/>
        <v>0</v>
      </c>
      <c r="L1231">
        <f t="shared" si="78"/>
        <v>1</v>
      </c>
      <c r="M1231" t="str">
        <f>VLOOKUP(L1231,mês!A:B,2,0)</f>
        <v>Janeiro</v>
      </c>
      <c r="N1231" t="e">
        <f t="shared" si="79"/>
        <v>#VALUE!</v>
      </c>
    </row>
    <row r="1232" spans="1:14" ht="24.95" customHeight="1" x14ac:dyDescent="0.2">
      <c r="A1232" s="2"/>
      <c r="B1232" s="3"/>
      <c r="C1232" s="2"/>
      <c r="D1232" s="2"/>
      <c r="E1232" s="2"/>
      <c r="F1232" s="2"/>
      <c r="G1232" s="2"/>
      <c r="H1232" s="2"/>
      <c r="I1232" s="4"/>
      <c r="J1232" s="5">
        <f t="shared" si="76"/>
        <v>0</v>
      </c>
      <c r="K1232" s="5">
        <f t="shared" si="77"/>
        <v>0</v>
      </c>
      <c r="L1232">
        <f t="shared" si="78"/>
        <v>1</v>
      </c>
      <c r="M1232" t="str">
        <f>VLOOKUP(L1232,mês!A:B,2,0)</f>
        <v>Janeiro</v>
      </c>
      <c r="N1232" t="e">
        <f t="shared" si="79"/>
        <v>#VALUE!</v>
      </c>
    </row>
    <row r="1233" spans="1:14" ht="24.95" customHeight="1" x14ac:dyDescent="0.2">
      <c r="A1233" s="2"/>
      <c r="B1233" s="3"/>
      <c r="C1233" s="2"/>
      <c r="D1233" s="2"/>
      <c r="E1233" s="2"/>
      <c r="F1233" s="2"/>
      <c r="G1233" s="2"/>
      <c r="H1233" s="2"/>
      <c r="I1233" s="4"/>
      <c r="J1233" s="5">
        <f t="shared" si="76"/>
        <v>0</v>
      </c>
      <c r="K1233" s="5">
        <f t="shared" si="77"/>
        <v>0</v>
      </c>
      <c r="L1233">
        <f t="shared" si="78"/>
        <v>1</v>
      </c>
      <c r="M1233" t="str">
        <f>VLOOKUP(L1233,mês!A:B,2,0)</f>
        <v>Janeiro</v>
      </c>
      <c r="N1233" t="e">
        <f t="shared" si="79"/>
        <v>#VALUE!</v>
      </c>
    </row>
    <row r="1234" spans="1:14" ht="24.95" customHeight="1" x14ac:dyDescent="0.2">
      <c r="A1234" s="2"/>
      <c r="B1234" s="3"/>
      <c r="C1234" s="2"/>
      <c r="D1234" s="2"/>
      <c r="E1234" s="2"/>
      <c r="F1234" s="2"/>
      <c r="G1234" s="2"/>
      <c r="H1234" s="2"/>
      <c r="I1234" s="4"/>
      <c r="J1234" s="5">
        <f t="shared" si="76"/>
        <v>0</v>
      </c>
      <c r="K1234" s="5">
        <f t="shared" si="77"/>
        <v>0</v>
      </c>
      <c r="L1234">
        <f t="shared" si="78"/>
        <v>1</v>
      </c>
      <c r="M1234" t="str">
        <f>VLOOKUP(L1234,mês!A:B,2,0)</f>
        <v>Janeiro</v>
      </c>
      <c r="N1234" t="e">
        <f t="shared" si="79"/>
        <v>#VALUE!</v>
      </c>
    </row>
    <row r="1235" spans="1:14" ht="24.95" customHeight="1" x14ac:dyDescent="0.2">
      <c r="A1235" s="2"/>
      <c r="B1235" s="3"/>
      <c r="C1235" s="2"/>
      <c r="D1235" s="2"/>
      <c r="E1235" s="2"/>
      <c r="F1235" s="2"/>
      <c r="G1235" s="2"/>
      <c r="H1235" s="2"/>
      <c r="I1235" s="4"/>
      <c r="J1235" s="5">
        <f t="shared" si="76"/>
        <v>0</v>
      </c>
      <c r="K1235" s="5">
        <f t="shared" si="77"/>
        <v>0</v>
      </c>
      <c r="L1235">
        <f t="shared" si="78"/>
        <v>1</v>
      </c>
      <c r="M1235" t="str">
        <f>VLOOKUP(L1235,mês!A:B,2,0)</f>
        <v>Janeiro</v>
      </c>
      <c r="N1235" t="e">
        <f t="shared" si="79"/>
        <v>#VALUE!</v>
      </c>
    </row>
    <row r="1236" spans="1:14" ht="24.95" customHeight="1" x14ac:dyDescent="0.2">
      <c r="A1236" s="2"/>
      <c r="B1236" s="3"/>
      <c r="C1236" s="2"/>
      <c r="D1236" s="2"/>
      <c r="E1236" s="2"/>
      <c r="F1236" s="2"/>
      <c r="G1236" s="2"/>
      <c r="H1236" s="2"/>
      <c r="I1236" s="4"/>
      <c r="J1236" s="5">
        <f t="shared" si="76"/>
        <v>0</v>
      </c>
      <c r="K1236" s="5">
        <f t="shared" si="77"/>
        <v>0</v>
      </c>
      <c r="L1236">
        <f t="shared" si="78"/>
        <v>1</v>
      </c>
      <c r="M1236" t="str">
        <f>VLOOKUP(L1236,mês!A:B,2,0)</f>
        <v>Janeiro</v>
      </c>
      <c r="N1236" t="e">
        <f t="shared" si="79"/>
        <v>#VALUE!</v>
      </c>
    </row>
    <row r="1237" spans="1:14" ht="24.95" customHeight="1" x14ac:dyDescent="0.2">
      <c r="A1237" s="2"/>
      <c r="B1237" s="3"/>
      <c r="C1237" s="2"/>
      <c r="D1237" s="2"/>
      <c r="E1237" s="2"/>
      <c r="F1237" s="2"/>
      <c r="G1237" s="2"/>
      <c r="H1237" s="2"/>
      <c r="I1237" s="4"/>
      <c r="J1237" s="5">
        <f t="shared" si="76"/>
        <v>0</v>
      </c>
      <c r="K1237" s="5">
        <f t="shared" si="77"/>
        <v>0</v>
      </c>
      <c r="L1237">
        <f t="shared" si="78"/>
        <v>1</v>
      </c>
      <c r="M1237" t="str">
        <f>VLOOKUP(L1237,mês!A:B,2,0)</f>
        <v>Janeiro</v>
      </c>
      <c r="N1237" t="e">
        <f t="shared" si="79"/>
        <v>#VALUE!</v>
      </c>
    </row>
    <row r="1238" spans="1:14" ht="24.95" customHeight="1" x14ac:dyDescent="0.2">
      <c r="A1238" s="2"/>
      <c r="B1238" s="3"/>
      <c r="C1238" s="2"/>
      <c r="D1238" s="2"/>
      <c r="E1238" s="2"/>
      <c r="F1238" s="2"/>
      <c r="G1238" s="2"/>
      <c r="H1238" s="2"/>
      <c r="I1238" s="4"/>
      <c r="J1238" s="5">
        <f t="shared" si="76"/>
        <v>0</v>
      </c>
      <c r="K1238" s="5">
        <f t="shared" si="77"/>
        <v>0</v>
      </c>
      <c r="L1238">
        <f t="shared" si="78"/>
        <v>1</v>
      </c>
      <c r="M1238" t="str">
        <f>VLOOKUP(L1238,mês!A:B,2,0)</f>
        <v>Janeiro</v>
      </c>
      <c r="N1238" t="e">
        <f t="shared" si="79"/>
        <v>#VALUE!</v>
      </c>
    </row>
    <row r="1239" spans="1:14" ht="24.95" customHeight="1" x14ac:dyDescent="0.2">
      <c r="A1239" s="2"/>
      <c r="B1239" s="3"/>
      <c r="C1239" s="2"/>
      <c r="D1239" s="2"/>
      <c r="E1239" s="2"/>
      <c r="F1239" s="2"/>
      <c r="G1239" s="2"/>
      <c r="H1239" s="2"/>
      <c r="I1239" s="4"/>
      <c r="J1239" s="5">
        <f t="shared" si="76"/>
        <v>0</v>
      </c>
      <c r="K1239" s="5">
        <f t="shared" si="77"/>
        <v>0</v>
      </c>
      <c r="L1239">
        <f t="shared" si="78"/>
        <v>1</v>
      </c>
      <c r="M1239" t="str">
        <f>VLOOKUP(L1239,mês!A:B,2,0)</f>
        <v>Janeiro</v>
      </c>
      <c r="N1239" t="e">
        <f t="shared" si="79"/>
        <v>#VALUE!</v>
      </c>
    </row>
    <row r="1240" spans="1:14" ht="24.95" customHeight="1" x14ac:dyDescent="0.2">
      <c r="A1240" s="2"/>
      <c r="B1240" s="3"/>
      <c r="C1240" s="2"/>
      <c r="D1240" s="2"/>
      <c r="E1240" s="2"/>
      <c r="F1240" s="2"/>
      <c r="G1240" s="2"/>
      <c r="H1240" s="2"/>
      <c r="I1240" s="4"/>
      <c r="J1240" s="5">
        <f t="shared" si="76"/>
        <v>0</v>
      </c>
      <c r="K1240" s="5">
        <f t="shared" si="77"/>
        <v>0</v>
      </c>
      <c r="L1240">
        <f t="shared" si="78"/>
        <v>1</v>
      </c>
      <c r="M1240" t="str">
        <f>VLOOKUP(L1240,mês!A:B,2,0)</f>
        <v>Janeiro</v>
      </c>
      <c r="N1240" t="e">
        <f t="shared" si="79"/>
        <v>#VALUE!</v>
      </c>
    </row>
    <row r="1241" spans="1:14" ht="24.95" customHeight="1" x14ac:dyDescent="0.2">
      <c r="A1241" s="2"/>
      <c r="B1241" s="3"/>
      <c r="C1241" s="2"/>
      <c r="D1241" s="2"/>
      <c r="E1241" s="2"/>
      <c r="F1241" s="2"/>
      <c r="G1241" s="2"/>
      <c r="H1241" s="2"/>
      <c r="I1241" s="4"/>
      <c r="J1241" s="5">
        <f t="shared" si="76"/>
        <v>0</v>
      </c>
      <c r="K1241" s="5">
        <f t="shared" si="77"/>
        <v>0</v>
      </c>
      <c r="L1241">
        <f t="shared" si="78"/>
        <v>1</v>
      </c>
      <c r="M1241" t="str">
        <f>VLOOKUP(L1241,mês!A:B,2,0)</f>
        <v>Janeiro</v>
      </c>
      <c r="N1241" t="e">
        <f t="shared" si="79"/>
        <v>#VALUE!</v>
      </c>
    </row>
    <row r="1242" spans="1:14" ht="24.95" customHeight="1" x14ac:dyDescent="0.2">
      <c r="A1242" s="2"/>
      <c r="B1242" s="3"/>
      <c r="C1242" s="2"/>
      <c r="D1242" s="2"/>
      <c r="E1242" s="2"/>
      <c r="F1242" s="2"/>
      <c r="G1242" s="2"/>
      <c r="H1242" s="2"/>
      <c r="I1242" s="4"/>
      <c r="J1242" s="5">
        <f t="shared" si="76"/>
        <v>0</v>
      </c>
      <c r="K1242" s="5">
        <f t="shared" si="77"/>
        <v>0</v>
      </c>
      <c r="L1242">
        <f t="shared" si="78"/>
        <v>1</v>
      </c>
      <c r="M1242" t="str">
        <f>VLOOKUP(L1242,mês!A:B,2,0)</f>
        <v>Janeiro</v>
      </c>
      <c r="N1242" t="e">
        <f t="shared" si="79"/>
        <v>#VALUE!</v>
      </c>
    </row>
    <row r="1243" spans="1:14" ht="24.95" customHeight="1" x14ac:dyDescent="0.2">
      <c r="A1243" s="2"/>
      <c r="B1243" s="3"/>
      <c r="C1243" s="2"/>
      <c r="D1243" s="2"/>
      <c r="E1243" s="2"/>
      <c r="F1243" s="2"/>
      <c r="G1243" s="2"/>
      <c r="H1243" s="2"/>
      <c r="I1243" s="4"/>
      <c r="J1243" s="5">
        <f t="shared" si="76"/>
        <v>0</v>
      </c>
      <c r="K1243" s="5">
        <f t="shared" si="77"/>
        <v>0</v>
      </c>
      <c r="L1243">
        <f t="shared" si="78"/>
        <v>1</v>
      </c>
      <c r="M1243" t="str">
        <f>VLOOKUP(L1243,mês!A:B,2,0)</f>
        <v>Janeiro</v>
      </c>
      <c r="N1243" t="e">
        <f t="shared" si="79"/>
        <v>#VALUE!</v>
      </c>
    </row>
    <row r="1244" spans="1:14" ht="24.95" customHeight="1" x14ac:dyDescent="0.2">
      <c r="A1244" s="2"/>
      <c r="B1244" s="3"/>
      <c r="C1244" s="2"/>
      <c r="D1244" s="2"/>
      <c r="E1244" s="2"/>
      <c r="F1244" s="2"/>
      <c r="G1244" s="2"/>
      <c r="H1244" s="2"/>
      <c r="I1244" s="4"/>
      <c r="J1244" s="5">
        <f t="shared" si="76"/>
        <v>0</v>
      </c>
      <c r="K1244" s="5">
        <f t="shared" si="77"/>
        <v>0</v>
      </c>
      <c r="L1244">
        <f t="shared" si="78"/>
        <v>1</v>
      </c>
      <c r="M1244" t="str">
        <f>VLOOKUP(L1244,mês!A:B,2,0)</f>
        <v>Janeiro</v>
      </c>
      <c r="N1244" t="e">
        <f t="shared" si="79"/>
        <v>#VALUE!</v>
      </c>
    </row>
    <row r="1245" spans="1:14" ht="24.95" customHeight="1" x14ac:dyDescent="0.2">
      <c r="A1245" s="2"/>
      <c r="B1245" s="3"/>
      <c r="C1245" s="2"/>
      <c r="D1245" s="2"/>
      <c r="E1245" s="2"/>
      <c r="F1245" s="2"/>
      <c r="G1245" s="2"/>
      <c r="H1245" s="2"/>
      <c r="I1245" s="4"/>
      <c r="J1245" s="5">
        <f t="shared" si="76"/>
        <v>0</v>
      </c>
      <c r="K1245" s="5">
        <f t="shared" si="77"/>
        <v>0</v>
      </c>
      <c r="L1245">
        <f t="shared" si="78"/>
        <v>1</v>
      </c>
      <c r="M1245" t="str">
        <f>VLOOKUP(L1245,mês!A:B,2,0)</f>
        <v>Janeiro</v>
      </c>
      <c r="N1245" t="e">
        <f t="shared" si="79"/>
        <v>#VALUE!</v>
      </c>
    </row>
    <row r="1246" spans="1:14" ht="24.95" customHeight="1" x14ac:dyDescent="0.2">
      <c r="A1246" s="2"/>
      <c r="B1246" s="3"/>
      <c r="C1246" s="2"/>
      <c r="D1246" s="2"/>
      <c r="E1246" s="2"/>
      <c r="F1246" s="2"/>
      <c r="G1246" s="2"/>
      <c r="H1246" s="2"/>
      <c r="I1246" s="4"/>
      <c r="J1246" s="5">
        <f t="shared" si="76"/>
        <v>0</v>
      </c>
      <c r="K1246" s="5">
        <f t="shared" si="77"/>
        <v>0</v>
      </c>
      <c r="L1246">
        <f t="shared" si="78"/>
        <v>1</v>
      </c>
      <c r="M1246" t="str">
        <f>VLOOKUP(L1246,mês!A:B,2,0)</f>
        <v>Janeiro</v>
      </c>
      <c r="N1246" t="e">
        <f t="shared" si="79"/>
        <v>#VALUE!</v>
      </c>
    </row>
    <row r="1247" spans="1:14" ht="24.95" customHeight="1" x14ac:dyDescent="0.2">
      <c r="A1247" s="2"/>
      <c r="B1247" s="3"/>
      <c r="C1247" s="2"/>
      <c r="D1247" s="2"/>
      <c r="E1247" s="2"/>
      <c r="F1247" s="2"/>
      <c r="G1247" s="2"/>
      <c r="H1247" s="2"/>
      <c r="I1247" s="4"/>
      <c r="J1247" s="5">
        <f t="shared" si="76"/>
        <v>0</v>
      </c>
      <c r="K1247" s="5">
        <f t="shared" si="77"/>
        <v>0</v>
      </c>
      <c r="L1247">
        <f t="shared" si="78"/>
        <v>1</v>
      </c>
      <c r="M1247" t="str">
        <f>VLOOKUP(L1247,mês!A:B,2,0)</f>
        <v>Janeiro</v>
      </c>
      <c r="N1247" t="e">
        <f t="shared" si="79"/>
        <v>#VALUE!</v>
      </c>
    </row>
    <row r="1248" spans="1:14" ht="24.95" customHeight="1" x14ac:dyDescent="0.2">
      <c r="A1248" s="2"/>
      <c r="B1248" s="3"/>
      <c r="C1248" s="2"/>
      <c r="D1248" s="2"/>
      <c r="E1248" s="2"/>
      <c r="F1248" s="2"/>
      <c r="G1248" s="2"/>
      <c r="H1248" s="2"/>
      <c r="I1248" s="4"/>
      <c r="J1248" s="5">
        <f t="shared" si="76"/>
        <v>0</v>
      </c>
      <c r="K1248" s="5">
        <f t="shared" si="77"/>
        <v>0</v>
      </c>
      <c r="L1248">
        <f t="shared" si="78"/>
        <v>1</v>
      </c>
      <c r="M1248" t="str">
        <f>VLOOKUP(L1248,mês!A:B,2,0)</f>
        <v>Janeiro</v>
      </c>
      <c r="N1248" t="e">
        <f t="shared" si="79"/>
        <v>#VALUE!</v>
      </c>
    </row>
    <row r="1249" spans="1:14" ht="24.95" customHeight="1" x14ac:dyDescent="0.2">
      <c r="A1249" s="2"/>
      <c r="B1249" s="3"/>
      <c r="C1249" s="2"/>
      <c r="D1249" s="2"/>
      <c r="E1249" s="2"/>
      <c r="F1249" s="2"/>
      <c r="G1249" s="2"/>
      <c r="H1249" s="2"/>
      <c r="I1249" s="4"/>
      <c r="J1249" s="5">
        <f t="shared" si="76"/>
        <v>0</v>
      </c>
      <c r="K1249" s="5">
        <f t="shared" si="77"/>
        <v>0</v>
      </c>
      <c r="L1249">
        <f t="shared" si="78"/>
        <v>1</v>
      </c>
      <c r="M1249" t="str">
        <f>VLOOKUP(L1249,mês!A:B,2,0)</f>
        <v>Janeiro</v>
      </c>
      <c r="N1249" t="e">
        <f t="shared" si="79"/>
        <v>#VALUE!</v>
      </c>
    </row>
    <row r="1250" spans="1:14" ht="24.95" customHeight="1" x14ac:dyDescent="0.2">
      <c r="A1250" s="2"/>
      <c r="B1250" s="3"/>
      <c r="C1250" s="2"/>
      <c r="D1250" s="2"/>
      <c r="E1250" s="2"/>
      <c r="F1250" s="2"/>
      <c r="G1250" s="2"/>
      <c r="H1250" s="2"/>
      <c r="I1250" s="4"/>
      <c r="J1250" s="5">
        <f t="shared" si="76"/>
        <v>0</v>
      </c>
      <c r="K1250" s="5">
        <f t="shared" si="77"/>
        <v>0</v>
      </c>
      <c r="L1250">
        <f t="shared" si="78"/>
        <v>1</v>
      </c>
      <c r="M1250" t="str">
        <f>VLOOKUP(L1250,mês!A:B,2,0)</f>
        <v>Janeiro</v>
      </c>
      <c r="N1250" t="e">
        <f t="shared" si="79"/>
        <v>#VALUE!</v>
      </c>
    </row>
    <row r="1251" spans="1:14" ht="24.95" customHeight="1" x14ac:dyDescent="0.2">
      <c r="A1251" s="2"/>
      <c r="B1251" s="3"/>
      <c r="C1251" s="2"/>
      <c r="D1251" s="2"/>
      <c r="E1251" s="2"/>
      <c r="F1251" s="2"/>
      <c r="G1251" s="2"/>
      <c r="H1251" s="2"/>
      <c r="I1251" s="4"/>
      <c r="J1251" s="5">
        <f t="shared" si="76"/>
        <v>0</v>
      </c>
      <c r="K1251" s="5">
        <f t="shared" si="77"/>
        <v>0</v>
      </c>
      <c r="L1251">
        <f t="shared" si="78"/>
        <v>1</v>
      </c>
      <c r="M1251" t="str">
        <f>VLOOKUP(L1251,mês!A:B,2,0)</f>
        <v>Janeiro</v>
      </c>
      <c r="N1251" t="e">
        <f t="shared" si="79"/>
        <v>#VALUE!</v>
      </c>
    </row>
    <row r="1252" spans="1:14" ht="24.95" customHeight="1" x14ac:dyDescent="0.2">
      <c r="A1252" s="2"/>
      <c r="B1252" s="3"/>
      <c r="C1252" s="2"/>
      <c r="D1252" s="2"/>
      <c r="E1252" s="2"/>
      <c r="F1252" s="2"/>
      <c r="G1252" s="2"/>
      <c r="H1252" s="2"/>
      <c r="I1252" s="4"/>
      <c r="J1252" s="5">
        <f t="shared" si="76"/>
        <v>0</v>
      </c>
      <c r="K1252" s="5">
        <f t="shared" si="77"/>
        <v>0</v>
      </c>
      <c r="L1252">
        <f t="shared" si="78"/>
        <v>1</v>
      </c>
      <c r="M1252" t="str">
        <f>VLOOKUP(L1252,mês!A:B,2,0)</f>
        <v>Janeiro</v>
      </c>
      <c r="N1252" t="e">
        <f t="shared" si="79"/>
        <v>#VALUE!</v>
      </c>
    </row>
    <row r="1253" spans="1:14" ht="24.95" customHeight="1" x14ac:dyDescent="0.2">
      <c r="A1253" s="2"/>
      <c r="B1253" s="3"/>
      <c r="C1253" s="2"/>
      <c r="D1253" s="2"/>
      <c r="E1253" s="2"/>
      <c r="F1253" s="2"/>
      <c r="G1253" s="2"/>
      <c r="H1253" s="2"/>
      <c r="I1253" s="4"/>
      <c r="J1253" s="5">
        <f t="shared" si="76"/>
        <v>0</v>
      </c>
      <c r="K1253" s="5">
        <f t="shared" si="77"/>
        <v>0</v>
      </c>
      <c r="L1253">
        <f t="shared" si="78"/>
        <v>1</v>
      </c>
      <c r="M1253" t="str">
        <f>VLOOKUP(L1253,mês!A:B,2,0)</f>
        <v>Janeiro</v>
      </c>
      <c r="N1253" t="e">
        <f t="shared" si="79"/>
        <v>#VALUE!</v>
      </c>
    </row>
    <row r="1254" spans="1:14" ht="24.95" customHeight="1" x14ac:dyDescent="0.2">
      <c r="A1254" s="2"/>
      <c r="B1254" s="3"/>
      <c r="C1254" s="2"/>
      <c r="D1254" s="2"/>
      <c r="E1254" s="2"/>
      <c r="F1254" s="2"/>
      <c r="G1254" s="2"/>
      <c r="H1254" s="2"/>
      <c r="I1254" s="4"/>
      <c r="J1254" s="5">
        <f t="shared" si="76"/>
        <v>0</v>
      </c>
      <c r="K1254" s="5">
        <f t="shared" si="77"/>
        <v>0</v>
      </c>
      <c r="L1254">
        <f t="shared" si="78"/>
        <v>1</v>
      </c>
      <c r="M1254" t="str">
        <f>VLOOKUP(L1254,mês!A:B,2,0)</f>
        <v>Janeiro</v>
      </c>
      <c r="N1254" t="e">
        <f t="shared" si="79"/>
        <v>#VALUE!</v>
      </c>
    </row>
    <row r="1255" spans="1:14" ht="24.95" customHeight="1" x14ac:dyDescent="0.2">
      <c r="A1255" s="2"/>
      <c r="B1255" s="3"/>
      <c r="C1255" s="2"/>
      <c r="D1255" s="2"/>
      <c r="E1255" s="2"/>
      <c r="F1255" s="2"/>
      <c r="G1255" s="2"/>
      <c r="H1255" s="2"/>
      <c r="I1255" s="4"/>
      <c r="J1255" s="5">
        <f t="shared" si="76"/>
        <v>0</v>
      </c>
      <c r="K1255" s="5">
        <f t="shared" si="77"/>
        <v>0</v>
      </c>
      <c r="L1255">
        <f t="shared" si="78"/>
        <v>1</v>
      </c>
      <c r="M1255" t="str">
        <f>VLOOKUP(L1255,mês!A:B,2,0)</f>
        <v>Janeiro</v>
      </c>
      <c r="N1255" t="e">
        <f t="shared" si="79"/>
        <v>#VALUE!</v>
      </c>
    </row>
    <row r="1256" spans="1:14" ht="24.95" customHeight="1" x14ac:dyDescent="0.2">
      <c r="A1256" s="2"/>
      <c r="B1256" s="3"/>
      <c r="C1256" s="2"/>
      <c r="D1256" s="2"/>
      <c r="E1256" s="2"/>
      <c r="F1256" s="2"/>
      <c r="G1256" s="2"/>
      <c r="H1256" s="2"/>
      <c r="I1256" s="4"/>
      <c r="J1256" s="5">
        <f t="shared" si="76"/>
        <v>0</v>
      </c>
      <c r="K1256" s="5">
        <f t="shared" si="77"/>
        <v>0</v>
      </c>
      <c r="L1256">
        <f t="shared" si="78"/>
        <v>1</v>
      </c>
      <c r="M1256" t="str">
        <f>VLOOKUP(L1256,mês!A:B,2,0)</f>
        <v>Janeiro</v>
      </c>
      <c r="N1256" t="e">
        <f t="shared" si="79"/>
        <v>#VALUE!</v>
      </c>
    </row>
    <row r="1257" spans="1:14" ht="24.95" customHeight="1" x14ac:dyDescent="0.2">
      <c r="A1257" s="2"/>
      <c r="B1257" s="3"/>
      <c r="C1257" s="2"/>
      <c r="D1257" s="2"/>
      <c r="E1257" s="2"/>
      <c r="F1257" s="2"/>
      <c r="G1257" s="2"/>
      <c r="H1257" s="2"/>
      <c r="I1257" s="4"/>
      <c r="J1257" s="5">
        <f t="shared" si="76"/>
        <v>0</v>
      </c>
      <c r="K1257" s="5">
        <f t="shared" si="77"/>
        <v>0</v>
      </c>
      <c r="L1257">
        <f t="shared" si="78"/>
        <v>1</v>
      </c>
      <c r="M1257" t="str">
        <f>VLOOKUP(L1257,mês!A:B,2,0)</f>
        <v>Janeiro</v>
      </c>
      <c r="N1257" t="e">
        <f t="shared" si="79"/>
        <v>#VALUE!</v>
      </c>
    </row>
    <row r="1258" spans="1:14" ht="24.95" customHeight="1" x14ac:dyDescent="0.2">
      <c r="A1258" s="2"/>
      <c r="B1258" s="3"/>
      <c r="C1258" s="2"/>
      <c r="D1258" s="2"/>
      <c r="E1258" s="2"/>
      <c r="F1258" s="2"/>
      <c r="G1258" s="2"/>
      <c r="H1258" s="2"/>
      <c r="I1258" s="4"/>
      <c r="J1258" s="5">
        <f t="shared" si="76"/>
        <v>0</v>
      </c>
      <c r="K1258" s="5">
        <f t="shared" si="77"/>
        <v>0</v>
      </c>
      <c r="L1258">
        <f t="shared" si="78"/>
        <v>1</v>
      </c>
      <c r="M1258" t="str">
        <f>VLOOKUP(L1258,mês!A:B,2,0)</f>
        <v>Janeiro</v>
      </c>
      <c r="N1258" t="e">
        <f t="shared" si="79"/>
        <v>#VALUE!</v>
      </c>
    </row>
    <row r="1259" spans="1:14" ht="24.95" customHeight="1" x14ac:dyDescent="0.2">
      <c r="A1259" s="2"/>
      <c r="B1259" s="3"/>
      <c r="C1259" s="2"/>
      <c r="D1259" s="2"/>
      <c r="E1259" s="2"/>
      <c r="F1259" s="2"/>
      <c r="G1259" s="2"/>
      <c r="H1259" s="2"/>
      <c r="I1259" s="4"/>
      <c r="J1259" s="5">
        <f t="shared" si="76"/>
        <v>0</v>
      </c>
      <c r="K1259" s="5">
        <f t="shared" si="77"/>
        <v>0</v>
      </c>
      <c r="L1259">
        <f t="shared" si="78"/>
        <v>1</v>
      </c>
      <c r="M1259" t="str">
        <f>VLOOKUP(L1259,mês!A:B,2,0)</f>
        <v>Janeiro</v>
      </c>
      <c r="N1259" t="e">
        <f t="shared" si="79"/>
        <v>#VALUE!</v>
      </c>
    </row>
    <row r="1260" spans="1:14" ht="24.95" customHeight="1" x14ac:dyDescent="0.2">
      <c r="A1260" s="2"/>
      <c r="B1260" s="3"/>
      <c r="C1260" s="2"/>
      <c r="D1260" s="2"/>
      <c r="E1260" s="2"/>
      <c r="F1260" s="2"/>
      <c r="G1260" s="2"/>
      <c r="H1260" s="2"/>
      <c r="I1260" s="4"/>
      <c r="J1260" s="5">
        <f t="shared" si="76"/>
        <v>0</v>
      </c>
      <c r="K1260" s="5">
        <f t="shared" si="77"/>
        <v>0</v>
      </c>
      <c r="L1260">
        <f t="shared" si="78"/>
        <v>1</v>
      </c>
      <c r="M1260" t="str">
        <f>VLOOKUP(L1260,mês!A:B,2,0)</f>
        <v>Janeiro</v>
      </c>
      <c r="N1260" t="e">
        <f t="shared" si="79"/>
        <v>#VALUE!</v>
      </c>
    </row>
    <row r="1261" spans="1:14" ht="24.95" customHeight="1" x14ac:dyDescent="0.2">
      <c r="A1261" s="2"/>
      <c r="B1261" s="3"/>
      <c r="C1261" s="2"/>
      <c r="D1261" s="2"/>
      <c r="E1261" s="2"/>
      <c r="F1261" s="2"/>
      <c r="G1261" s="2"/>
      <c r="H1261" s="2"/>
      <c r="I1261" s="4"/>
      <c r="J1261" s="5">
        <f t="shared" si="76"/>
        <v>0</v>
      </c>
      <c r="K1261" s="5">
        <f t="shared" si="77"/>
        <v>0</v>
      </c>
      <c r="L1261">
        <f t="shared" si="78"/>
        <v>1</v>
      </c>
      <c r="M1261" t="str">
        <f>VLOOKUP(L1261,mês!A:B,2,0)</f>
        <v>Janeiro</v>
      </c>
      <c r="N1261" t="e">
        <f t="shared" si="79"/>
        <v>#VALUE!</v>
      </c>
    </row>
    <row r="1262" spans="1:14" ht="24.95" customHeight="1" x14ac:dyDescent="0.2">
      <c r="A1262" s="2"/>
      <c r="B1262" s="3"/>
      <c r="C1262" s="2"/>
      <c r="D1262" s="2"/>
      <c r="E1262" s="2"/>
      <c r="F1262" s="2"/>
      <c r="G1262" s="2"/>
      <c r="H1262" s="2"/>
      <c r="I1262" s="4"/>
      <c r="J1262" s="5">
        <f t="shared" si="76"/>
        <v>0</v>
      </c>
      <c r="K1262" s="5">
        <f t="shared" si="77"/>
        <v>0</v>
      </c>
      <c r="L1262">
        <f t="shared" si="78"/>
        <v>1</v>
      </c>
      <c r="M1262" t="str">
        <f>VLOOKUP(L1262,mês!A:B,2,0)</f>
        <v>Janeiro</v>
      </c>
      <c r="N1262" t="e">
        <f t="shared" si="79"/>
        <v>#VALUE!</v>
      </c>
    </row>
    <row r="1263" spans="1:14" ht="24.95" customHeight="1" x14ac:dyDescent="0.2">
      <c r="A1263" s="2"/>
      <c r="B1263" s="3"/>
      <c r="C1263" s="2"/>
      <c r="D1263" s="2"/>
      <c r="E1263" s="2"/>
      <c r="F1263" s="2"/>
      <c r="G1263" s="2"/>
      <c r="H1263" s="2"/>
      <c r="I1263" s="4"/>
      <c r="J1263" s="5">
        <f t="shared" si="76"/>
        <v>0</v>
      </c>
      <c r="K1263" s="5">
        <f t="shared" si="77"/>
        <v>0</v>
      </c>
      <c r="L1263">
        <f t="shared" si="78"/>
        <v>1</v>
      </c>
      <c r="M1263" t="str">
        <f>VLOOKUP(L1263,mês!A:B,2,0)</f>
        <v>Janeiro</v>
      </c>
      <c r="N1263" t="e">
        <f t="shared" si="79"/>
        <v>#VALUE!</v>
      </c>
    </row>
    <row r="1264" spans="1:14" ht="24.95" customHeight="1" x14ac:dyDescent="0.2">
      <c r="A1264" s="2"/>
      <c r="B1264" s="3"/>
      <c r="C1264" s="2"/>
      <c r="D1264" s="2"/>
      <c r="E1264" s="2"/>
      <c r="F1264" s="2"/>
      <c r="G1264" s="2"/>
      <c r="H1264" s="2"/>
      <c r="I1264" s="4"/>
      <c r="J1264" s="5">
        <f t="shared" si="76"/>
        <v>0</v>
      </c>
      <c r="K1264" s="5">
        <f t="shared" si="77"/>
        <v>0</v>
      </c>
      <c r="L1264">
        <f t="shared" si="78"/>
        <v>1</v>
      </c>
      <c r="M1264" t="str">
        <f>VLOOKUP(L1264,mês!A:B,2,0)</f>
        <v>Janeiro</v>
      </c>
      <c r="N1264" t="e">
        <f t="shared" si="79"/>
        <v>#VALUE!</v>
      </c>
    </row>
    <row r="1265" spans="1:14" ht="24.95" customHeight="1" x14ac:dyDescent="0.2">
      <c r="A1265" s="2"/>
      <c r="B1265" s="3"/>
      <c r="C1265" s="2"/>
      <c r="D1265" s="2"/>
      <c r="E1265" s="2"/>
      <c r="F1265" s="2"/>
      <c r="G1265" s="2"/>
      <c r="H1265" s="2"/>
      <c r="I1265" s="4"/>
      <c r="J1265" s="5">
        <f t="shared" si="76"/>
        <v>0</v>
      </c>
      <c r="K1265" s="5">
        <f t="shared" si="77"/>
        <v>0</v>
      </c>
      <c r="L1265">
        <f t="shared" si="78"/>
        <v>1</v>
      </c>
      <c r="M1265" t="str">
        <f>VLOOKUP(L1265,mês!A:B,2,0)</f>
        <v>Janeiro</v>
      </c>
      <c r="N1265" t="e">
        <f t="shared" si="79"/>
        <v>#VALUE!</v>
      </c>
    </row>
    <row r="1266" spans="1:14" ht="24.95" customHeight="1" x14ac:dyDescent="0.2">
      <c r="A1266" s="2"/>
      <c r="B1266" s="3"/>
      <c r="C1266" s="2"/>
      <c r="D1266" s="2"/>
      <c r="E1266" s="2"/>
      <c r="F1266" s="2"/>
      <c r="G1266" s="2"/>
      <c r="H1266" s="2"/>
      <c r="I1266" s="4"/>
      <c r="J1266" s="5">
        <f t="shared" si="76"/>
        <v>0</v>
      </c>
      <c r="K1266" s="5">
        <f t="shared" si="77"/>
        <v>0</v>
      </c>
      <c r="L1266">
        <f t="shared" si="78"/>
        <v>1</v>
      </c>
      <c r="M1266" t="str">
        <f>VLOOKUP(L1266,mês!A:B,2,0)</f>
        <v>Janeiro</v>
      </c>
      <c r="N1266" t="e">
        <f t="shared" si="79"/>
        <v>#VALUE!</v>
      </c>
    </row>
    <row r="1267" spans="1:14" ht="24.95" customHeight="1" x14ac:dyDescent="0.2">
      <c r="A1267" s="2"/>
      <c r="B1267" s="3"/>
      <c r="C1267" s="2"/>
      <c r="D1267" s="2"/>
      <c r="E1267" s="2"/>
      <c r="F1267" s="2"/>
      <c r="G1267" s="2"/>
      <c r="H1267" s="2"/>
      <c r="I1267" s="4"/>
      <c r="J1267" s="5">
        <f t="shared" si="76"/>
        <v>0</v>
      </c>
      <c r="K1267" s="5">
        <f t="shared" si="77"/>
        <v>0</v>
      </c>
      <c r="L1267">
        <f t="shared" si="78"/>
        <v>1</v>
      </c>
      <c r="M1267" t="str">
        <f>VLOOKUP(L1267,mês!A:B,2,0)</f>
        <v>Janeiro</v>
      </c>
      <c r="N1267" t="e">
        <f t="shared" si="79"/>
        <v>#VALUE!</v>
      </c>
    </row>
    <row r="1268" spans="1:14" ht="24.95" customHeight="1" x14ac:dyDescent="0.2">
      <c r="A1268" s="2"/>
      <c r="B1268" s="3"/>
      <c r="C1268" s="2"/>
      <c r="D1268" s="2"/>
      <c r="E1268" s="2"/>
      <c r="F1268" s="2"/>
      <c r="G1268" s="2"/>
      <c r="H1268" s="2"/>
      <c r="I1268" s="4"/>
      <c r="J1268" s="5">
        <f t="shared" si="76"/>
        <v>0</v>
      </c>
      <c r="K1268" s="5">
        <f t="shared" si="77"/>
        <v>0</v>
      </c>
      <c r="L1268">
        <f t="shared" si="78"/>
        <v>1</v>
      </c>
      <c r="M1268" t="str">
        <f>VLOOKUP(L1268,mês!A:B,2,0)</f>
        <v>Janeiro</v>
      </c>
      <c r="N1268" t="e">
        <f t="shared" si="79"/>
        <v>#VALUE!</v>
      </c>
    </row>
    <row r="1269" spans="1:14" ht="24.95" customHeight="1" x14ac:dyDescent="0.2">
      <c r="A1269" s="2"/>
      <c r="B1269" s="3"/>
      <c r="C1269" s="2"/>
      <c r="D1269" s="2"/>
      <c r="E1269" s="2"/>
      <c r="F1269" s="2"/>
      <c r="G1269" s="2"/>
      <c r="H1269" s="2"/>
      <c r="I1269" s="4"/>
      <c r="J1269" s="5">
        <f t="shared" si="76"/>
        <v>0</v>
      </c>
      <c r="K1269" s="5">
        <f t="shared" si="77"/>
        <v>0</v>
      </c>
      <c r="L1269">
        <f t="shared" si="78"/>
        <v>1</v>
      </c>
      <c r="M1269" t="str">
        <f>VLOOKUP(L1269,mês!A:B,2,0)</f>
        <v>Janeiro</v>
      </c>
      <c r="N1269" t="e">
        <f t="shared" si="79"/>
        <v>#VALUE!</v>
      </c>
    </row>
    <row r="1270" spans="1:14" ht="24.95" customHeight="1" x14ac:dyDescent="0.2">
      <c r="A1270" s="2"/>
      <c r="B1270" s="3"/>
      <c r="C1270" s="2"/>
      <c r="D1270" s="2"/>
      <c r="E1270" s="2"/>
      <c r="F1270" s="2"/>
      <c r="G1270" s="2"/>
      <c r="H1270" s="2"/>
      <c r="I1270" s="4"/>
      <c r="J1270" s="5">
        <f t="shared" si="76"/>
        <v>0</v>
      </c>
      <c r="K1270" s="5">
        <f t="shared" si="77"/>
        <v>0</v>
      </c>
      <c r="L1270">
        <f t="shared" si="78"/>
        <v>1</v>
      </c>
      <c r="M1270" t="str">
        <f>VLOOKUP(L1270,mês!A:B,2,0)</f>
        <v>Janeiro</v>
      </c>
      <c r="N1270" t="e">
        <f t="shared" si="79"/>
        <v>#VALUE!</v>
      </c>
    </row>
    <row r="1271" spans="1:14" ht="24.95" customHeight="1" x14ac:dyDescent="0.2">
      <c r="A1271" s="2"/>
      <c r="B1271" s="3"/>
      <c r="C1271" s="2"/>
      <c r="D1271" s="2"/>
      <c r="E1271" s="2"/>
      <c r="F1271" s="2"/>
      <c r="G1271" s="2"/>
      <c r="H1271" s="2"/>
      <c r="I1271" s="4"/>
      <c r="J1271" s="5">
        <f t="shared" si="76"/>
        <v>0</v>
      </c>
      <c r="K1271" s="5">
        <f t="shared" si="77"/>
        <v>0</v>
      </c>
      <c r="L1271">
        <f t="shared" si="78"/>
        <v>1</v>
      </c>
      <c r="M1271" t="str">
        <f>VLOOKUP(L1271,mês!A:B,2,0)</f>
        <v>Janeiro</v>
      </c>
      <c r="N1271" t="e">
        <f t="shared" si="79"/>
        <v>#VALUE!</v>
      </c>
    </row>
    <row r="1272" spans="1:14" ht="24.95" customHeight="1" x14ac:dyDescent="0.2">
      <c r="A1272" s="2"/>
      <c r="B1272" s="3"/>
      <c r="C1272" s="2"/>
      <c r="D1272" s="2"/>
      <c r="E1272" s="2"/>
      <c r="F1272" s="2"/>
      <c r="G1272" s="2"/>
      <c r="H1272" s="2"/>
      <c r="I1272" s="4"/>
      <c r="J1272" s="5">
        <f t="shared" si="76"/>
        <v>0</v>
      </c>
      <c r="K1272" s="5">
        <f t="shared" si="77"/>
        <v>0</v>
      </c>
      <c r="L1272">
        <f t="shared" si="78"/>
        <v>1</v>
      </c>
      <c r="M1272" t="str">
        <f>VLOOKUP(L1272,mês!A:B,2,0)</f>
        <v>Janeiro</v>
      </c>
      <c r="N1272" t="e">
        <f t="shared" si="79"/>
        <v>#VALUE!</v>
      </c>
    </row>
    <row r="1273" spans="1:14" ht="24.95" customHeight="1" x14ac:dyDescent="0.2">
      <c r="A1273" s="2"/>
      <c r="B1273" s="3"/>
      <c r="C1273" s="2"/>
      <c r="D1273" s="2"/>
      <c r="E1273" s="4"/>
      <c r="F1273" s="2"/>
      <c r="G1273" s="2"/>
      <c r="H1273" s="2"/>
      <c r="I1273" s="4"/>
      <c r="J1273" s="5">
        <f t="shared" si="76"/>
        <v>0</v>
      </c>
      <c r="K1273" s="5">
        <f t="shared" si="77"/>
        <v>0</v>
      </c>
      <c r="L1273">
        <f t="shared" si="78"/>
        <v>1</v>
      </c>
      <c r="M1273" t="str">
        <f>VLOOKUP(L1273,mês!A:B,2,0)</f>
        <v>Janeiro</v>
      </c>
      <c r="N1273" t="e">
        <f t="shared" si="79"/>
        <v>#VALUE!</v>
      </c>
    </row>
    <row r="1274" spans="1:14" ht="24.95" customHeight="1" x14ac:dyDescent="0.2">
      <c r="A1274" s="2"/>
      <c r="B1274" s="3"/>
      <c r="C1274" s="2"/>
      <c r="D1274" s="2"/>
      <c r="E1274" s="2"/>
      <c r="F1274" s="2"/>
      <c r="G1274" s="2"/>
      <c r="H1274" s="2"/>
      <c r="I1274" s="4"/>
      <c r="J1274" s="5">
        <f t="shared" si="76"/>
        <v>0</v>
      </c>
      <c r="K1274" s="5">
        <f t="shared" si="77"/>
        <v>0</v>
      </c>
      <c r="L1274">
        <f t="shared" si="78"/>
        <v>1</v>
      </c>
      <c r="M1274" t="str">
        <f>VLOOKUP(L1274,mês!A:B,2,0)</f>
        <v>Janeiro</v>
      </c>
      <c r="N1274" t="e">
        <f t="shared" si="79"/>
        <v>#VALUE!</v>
      </c>
    </row>
    <row r="1275" spans="1:14" ht="24.95" customHeight="1" x14ac:dyDescent="0.2">
      <c r="A1275" s="2"/>
      <c r="B1275" s="3"/>
      <c r="C1275" s="2"/>
      <c r="D1275" s="2"/>
      <c r="E1275" s="2"/>
      <c r="F1275" s="2"/>
      <c r="G1275" s="2"/>
      <c r="H1275" s="2"/>
      <c r="I1275" s="4"/>
      <c r="J1275" s="5">
        <f t="shared" si="76"/>
        <v>0</v>
      </c>
      <c r="K1275" s="5">
        <f t="shared" si="77"/>
        <v>0</v>
      </c>
      <c r="L1275">
        <f t="shared" si="78"/>
        <v>1</v>
      </c>
      <c r="M1275" t="str">
        <f>VLOOKUP(L1275,mês!A:B,2,0)</f>
        <v>Janeiro</v>
      </c>
      <c r="N1275" t="e">
        <f t="shared" si="79"/>
        <v>#VALUE!</v>
      </c>
    </row>
    <row r="1276" spans="1:14" ht="24.95" customHeight="1" x14ac:dyDescent="0.2">
      <c r="A1276" s="2"/>
      <c r="B1276" s="3"/>
      <c r="C1276" s="2"/>
      <c r="D1276" s="2"/>
      <c r="E1276" s="2"/>
      <c r="F1276" s="2"/>
      <c r="G1276" s="2"/>
      <c r="H1276" s="2"/>
      <c r="I1276" s="4"/>
      <c r="J1276" s="5">
        <f t="shared" si="76"/>
        <v>0</v>
      </c>
      <c r="K1276" s="5">
        <f t="shared" si="77"/>
        <v>0</v>
      </c>
      <c r="L1276">
        <f t="shared" si="78"/>
        <v>1</v>
      </c>
      <c r="M1276" t="str">
        <f>VLOOKUP(L1276,mês!A:B,2,0)</f>
        <v>Janeiro</v>
      </c>
      <c r="N1276" t="e">
        <f t="shared" si="79"/>
        <v>#VALUE!</v>
      </c>
    </row>
    <row r="1277" spans="1:14" ht="24.95" customHeight="1" x14ac:dyDescent="0.2">
      <c r="A1277" s="2"/>
      <c r="B1277" s="3"/>
      <c r="C1277" s="2"/>
      <c r="D1277" s="2"/>
      <c r="E1277" s="4"/>
      <c r="F1277" s="2"/>
      <c r="G1277" s="2"/>
      <c r="H1277" s="2"/>
      <c r="I1277" s="4"/>
      <c r="J1277" s="5">
        <f t="shared" si="76"/>
        <v>0</v>
      </c>
      <c r="K1277" s="5">
        <f t="shared" si="77"/>
        <v>0</v>
      </c>
      <c r="L1277">
        <f t="shared" si="78"/>
        <v>1</v>
      </c>
      <c r="M1277" t="str">
        <f>VLOOKUP(L1277,mês!A:B,2,0)</f>
        <v>Janeiro</v>
      </c>
      <c r="N1277" t="e">
        <f t="shared" si="79"/>
        <v>#VALUE!</v>
      </c>
    </row>
    <row r="1278" spans="1:14" ht="24.95" customHeight="1" x14ac:dyDescent="0.2">
      <c r="A1278" s="2"/>
      <c r="B1278" s="3"/>
      <c r="C1278" s="2"/>
      <c r="D1278" s="2"/>
      <c r="E1278" s="2"/>
      <c r="F1278" s="2"/>
      <c r="G1278" s="2"/>
      <c r="H1278" s="2"/>
      <c r="I1278" s="4"/>
      <c r="J1278" s="5">
        <f t="shared" si="76"/>
        <v>0</v>
      </c>
      <c r="K1278" s="5">
        <f t="shared" si="77"/>
        <v>0</v>
      </c>
      <c r="L1278">
        <f t="shared" si="78"/>
        <v>1</v>
      </c>
      <c r="M1278" t="str">
        <f>VLOOKUP(L1278,mês!A:B,2,0)</f>
        <v>Janeiro</v>
      </c>
      <c r="N1278" t="e">
        <f t="shared" si="79"/>
        <v>#VALUE!</v>
      </c>
    </row>
    <row r="1279" spans="1:14" ht="24.95" customHeight="1" x14ac:dyDescent="0.2">
      <c r="A1279" s="2"/>
      <c r="B1279" s="3"/>
      <c r="C1279" s="2"/>
      <c r="D1279" s="2"/>
      <c r="E1279" s="4"/>
      <c r="F1279" s="2"/>
      <c r="G1279" s="2"/>
      <c r="H1279" s="2"/>
      <c r="I1279" s="4"/>
      <c r="J1279" s="5">
        <f t="shared" si="76"/>
        <v>0</v>
      </c>
      <c r="K1279" s="5">
        <f t="shared" si="77"/>
        <v>0</v>
      </c>
      <c r="L1279">
        <f t="shared" si="78"/>
        <v>1</v>
      </c>
      <c r="M1279" t="str">
        <f>VLOOKUP(L1279,mês!A:B,2,0)</f>
        <v>Janeiro</v>
      </c>
      <c r="N1279" t="e">
        <f t="shared" si="79"/>
        <v>#VALUE!</v>
      </c>
    </row>
    <row r="1280" spans="1:14" ht="24.95" customHeight="1" x14ac:dyDescent="0.2">
      <c r="A1280" s="2"/>
      <c r="B1280" s="3"/>
      <c r="C1280" s="2"/>
      <c r="D1280" s="2"/>
      <c r="E1280" s="2"/>
      <c r="F1280" s="2"/>
      <c r="G1280" s="2"/>
      <c r="H1280" s="2"/>
      <c r="I1280" s="4"/>
      <c r="J1280" s="5">
        <f t="shared" si="76"/>
        <v>0</v>
      </c>
      <c r="K1280" s="5">
        <f t="shared" si="77"/>
        <v>0</v>
      </c>
      <c r="L1280">
        <f t="shared" si="78"/>
        <v>1</v>
      </c>
      <c r="M1280" t="str">
        <f>VLOOKUP(L1280,mês!A:B,2,0)</f>
        <v>Janeiro</v>
      </c>
      <c r="N1280" t="e">
        <f t="shared" si="79"/>
        <v>#VALUE!</v>
      </c>
    </row>
    <row r="1281" spans="1:14" ht="24.95" customHeight="1" x14ac:dyDescent="0.2">
      <c r="A1281" s="2"/>
      <c r="B1281" s="3"/>
      <c r="C1281" s="2"/>
      <c r="D1281" s="2"/>
      <c r="E1281" s="2"/>
      <c r="F1281" s="2"/>
      <c r="G1281" s="2"/>
      <c r="H1281" s="2"/>
      <c r="I1281" s="4"/>
      <c r="J1281" s="5">
        <f t="shared" si="76"/>
        <v>0</v>
      </c>
      <c r="K1281" s="5">
        <f t="shared" si="77"/>
        <v>0</v>
      </c>
      <c r="L1281">
        <f t="shared" si="78"/>
        <v>1</v>
      </c>
      <c r="M1281" t="str">
        <f>VLOOKUP(L1281,mês!A:B,2,0)</f>
        <v>Janeiro</v>
      </c>
      <c r="N1281" t="e">
        <f t="shared" si="79"/>
        <v>#VALUE!</v>
      </c>
    </row>
    <row r="1282" spans="1:14" ht="24.95" customHeight="1" x14ac:dyDescent="0.2">
      <c r="A1282" s="2"/>
      <c r="B1282" s="3"/>
      <c r="C1282" s="2"/>
      <c r="D1282" s="2"/>
      <c r="E1282" s="2"/>
      <c r="F1282" s="2"/>
      <c r="G1282" s="2"/>
      <c r="H1282" s="2"/>
      <c r="I1282" s="4"/>
      <c r="J1282" s="5">
        <f t="shared" ref="J1282:J1345" si="80">IF(G1282="Não",0,H1282)</f>
        <v>0</v>
      </c>
      <c r="K1282" s="5">
        <f t="shared" ref="K1282:K1345" si="81">IF(G1282="Não",H1282,0)</f>
        <v>0</v>
      </c>
      <c r="L1282">
        <f t="shared" ref="L1282:L1345" si="82">MONTH(B1282)</f>
        <v>1</v>
      </c>
      <c r="M1282" t="str">
        <f>VLOOKUP(L1282,mês!A:B,2,0)</f>
        <v>Janeiro</v>
      </c>
      <c r="N1282" t="e">
        <f t="shared" ref="N1282:N1345" si="83">LEFT(A1282,SEARCH("-",A1282)-1)</f>
        <v>#VALUE!</v>
      </c>
    </row>
    <row r="1283" spans="1:14" ht="24.95" customHeight="1" x14ac:dyDescent="0.2">
      <c r="A1283" s="2"/>
      <c r="B1283" s="3"/>
      <c r="C1283" s="2"/>
      <c r="D1283" s="2"/>
      <c r="E1283" s="2"/>
      <c r="F1283" s="2"/>
      <c r="G1283" s="2"/>
      <c r="H1283" s="2"/>
      <c r="I1283" s="4"/>
      <c r="J1283" s="9">
        <f t="shared" si="80"/>
        <v>0</v>
      </c>
      <c r="K1283" s="9">
        <f t="shared" si="81"/>
        <v>0</v>
      </c>
      <c r="L1283">
        <f t="shared" si="82"/>
        <v>1</v>
      </c>
      <c r="M1283" t="str">
        <f>VLOOKUP(L1283,mês!A:B,2,0)</f>
        <v>Janeiro</v>
      </c>
      <c r="N1283" t="e">
        <f t="shared" si="83"/>
        <v>#VALUE!</v>
      </c>
    </row>
    <row r="1284" spans="1:14" ht="24.95" customHeight="1" x14ac:dyDescent="0.2">
      <c r="A1284" s="2"/>
      <c r="B1284" s="3"/>
      <c r="C1284" s="2"/>
      <c r="D1284" s="2"/>
      <c r="E1284" s="4"/>
      <c r="F1284" s="2"/>
      <c r="G1284" s="2"/>
      <c r="H1284" s="2"/>
      <c r="I1284" s="4"/>
      <c r="J1284" s="9">
        <f t="shared" si="80"/>
        <v>0</v>
      </c>
      <c r="K1284" s="9">
        <f t="shared" si="81"/>
        <v>0</v>
      </c>
      <c r="L1284">
        <f t="shared" si="82"/>
        <v>1</v>
      </c>
      <c r="M1284" t="str">
        <f>VLOOKUP(L1284,mês!A:B,2,0)</f>
        <v>Janeiro</v>
      </c>
      <c r="N1284" t="e">
        <f t="shared" si="83"/>
        <v>#VALUE!</v>
      </c>
    </row>
    <row r="1285" spans="1:14" ht="24.95" customHeight="1" x14ac:dyDescent="0.2">
      <c r="A1285" s="2"/>
      <c r="B1285" s="3"/>
      <c r="C1285" s="2"/>
      <c r="D1285" s="2"/>
      <c r="E1285" s="2"/>
      <c r="F1285" s="2"/>
      <c r="G1285" s="2"/>
      <c r="H1285" s="2"/>
      <c r="I1285" s="4"/>
      <c r="J1285" s="9">
        <f t="shared" si="80"/>
        <v>0</v>
      </c>
      <c r="K1285" s="9">
        <f t="shared" si="81"/>
        <v>0</v>
      </c>
      <c r="L1285">
        <f t="shared" si="82"/>
        <v>1</v>
      </c>
      <c r="M1285" t="str">
        <f>VLOOKUP(L1285,mês!A:B,2,0)</f>
        <v>Janeiro</v>
      </c>
      <c r="N1285" t="e">
        <f t="shared" si="83"/>
        <v>#VALUE!</v>
      </c>
    </row>
    <row r="1286" spans="1:14" ht="24.95" customHeight="1" x14ac:dyDescent="0.2">
      <c r="A1286" s="2"/>
      <c r="B1286" s="3"/>
      <c r="C1286" s="2"/>
      <c r="D1286" s="2"/>
      <c r="E1286" s="2"/>
      <c r="F1286" s="2"/>
      <c r="G1286" s="2"/>
      <c r="H1286" s="2"/>
      <c r="I1286" s="4"/>
      <c r="J1286" s="9">
        <f t="shared" si="80"/>
        <v>0</v>
      </c>
      <c r="K1286" s="9">
        <f t="shared" si="81"/>
        <v>0</v>
      </c>
      <c r="L1286">
        <f t="shared" si="82"/>
        <v>1</v>
      </c>
      <c r="M1286" t="str">
        <f>VLOOKUP(L1286,mês!A:B,2,0)</f>
        <v>Janeiro</v>
      </c>
      <c r="N1286" t="e">
        <f t="shared" si="83"/>
        <v>#VALUE!</v>
      </c>
    </row>
    <row r="1287" spans="1:14" ht="24.95" customHeight="1" x14ac:dyDescent="0.2">
      <c r="A1287" s="2"/>
      <c r="B1287" s="3"/>
      <c r="C1287" s="2"/>
      <c r="D1287" s="2"/>
      <c r="E1287" s="2"/>
      <c r="F1287" s="2"/>
      <c r="G1287" s="2"/>
      <c r="H1287" s="2"/>
      <c r="I1287" s="4"/>
      <c r="J1287" s="9">
        <f t="shared" si="80"/>
        <v>0</v>
      </c>
      <c r="K1287" s="9">
        <f t="shared" si="81"/>
        <v>0</v>
      </c>
      <c r="L1287">
        <f t="shared" si="82"/>
        <v>1</v>
      </c>
      <c r="M1287" t="str">
        <f>VLOOKUP(L1287,mês!A:B,2,0)</f>
        <v>Janeiro</v>
      </c>
      <c r="N1287" t="e">
        <f t="shared" si="83"/>
        <v>#VALUE!</v>
      </c>
    </row>
    <row r="1288" spans="1:14" ht="24.95" customHeight="1" x14ac:dyDescent="0.2">
      <c r="A1288" s="2"/>
      <c r="B1288" s="3"/>
      <c r="C1288" s="2"/>
      <c r="D1288" s="2"/>
      <c r="E1288" s="2"/>
      <c r="F1288" s="2"/>
      <c r="G1288" s="2"/>
      <c r="H1288" s="2"/>
      <c r="I1288" s="4"/>
      <c r="J1288" s="9">
        <f t="shared" si="80"/>
        <v>0</v>
      </c>
      <c r="K1288" s="9">
        <f t="shared" si="81"/>
        <v>0</v>
      </c>
      <c r="L1288">
        <f t="shared" si="82"/>
        <v>1</v>
      </c>
      <c r="M1288" t="str">
        <f>VLOOKUP(L1288,mês!A:B,2,0)</f>
        <v>Janeiro</v>
      </c>
      <c r="N1288" t="e">
        <f t="shared" si="83"/>
        <v>#VALUE!</v>
      </c>
    </row>
    <row r="1289" spans="1:14" ht="24.95" customHeight="1" x14ac:dyDescent="0.2">
      <c r="A1289" s="2"/>
      <c r="B1289" s="3"/>
      <c r="C1289" s="2"/>
      <c r="D1289" s="2"/>
      <c r="E1289" s="2"/>
      <c r="F1289" s="2"/>
      <c r="G1289" s="2"/>
      <c r="H1289" s="2"/>
      <c r="I1289" s="4"/>
      <c r="J1289" s="9">
        <f t="shared" si="80"/>
        <v>0</v>
      </c>
      <c r="K1289" s="9">
        <f t="shared" si="81"/>
        <v>0</v>
      </c>
      <c r="L1289">
        <f t="shared" si="82"/>
        <v>1</v>
      </c>
      <c r="M1289" t="str">
        <f>VLOOKUP(L1289,mês!A:B,2,0)</f>
        <v>Janeiro</v>
      </c>
      <c r="N1289" t="e">
        <f t="shared" si="83"/>
        <v>#VALUE!</v>
      </c>
    </row>
    <row r="1290" spans="1:14" ht="24.95" customHeight="1" x14ac:dyDescent="0.2">
      <c r="A1290" s="2"/>
      <c r="B1290" s="3"/>
      <c r="C1290" s="2"/>
      <c r="D1290" s="2"/>
      <c r="E1290" s="2"/>
      <c r="F1290" s="2"/>
      <c r="G1290" s="2"/>
      <c r="H1290" s="2"/>
      <c r="I1290" s="4"/>
      <c r="J1290" s="9">
        <f t="shared" si="80"/>
        <v>0</v>
      </c>
      <c r="K1290" s="9">
        <f t="shared" si="81"/>
        <v>0</v>
      </c>
      <c r="L1290">
        <f t="shared" si="82"/>
        <v>1</v>
      </c>
      <c r="M1290" t="str">
        <f>VLOOKUP(L1290,mês!A:B,2,0)</f>
        <v>Janeiro</v>
      </c>
      <c r="N1290" t="e">
        <f t="shared" si="83"/>
        <v>#VALUE!</v>
      </c>
    </row>
    <row r="1291" spans="1:14" ht="24.95" customHeight="1" x14ac:dyDescent="0.2">
      <c r="A1291" s="2"/>
      <c r="B1291" s="3"/>
      <c r="C1291" s="2"/>
      <c r="D1291" s="2"/>
      <c r="E1291" s="4"/>
      <c r="F1291" s="2"/>
      <c r="G1291" s="2"/>
      <c r="H1291" s="2"/>
      <c r="I1291" s="4"/>
      <c r="J1291" s="9">
        <f t="shared" si="80"/>
        <v>0</v>
      </c>
      <c r="K1291" s="9">
        <f t="shared" si="81"/>
        <v>0</v>
      </c>
      <c r="L1291">
        <f t="shared" si="82"/>
        <v>1</v>
      </c>
      <c r="M1291" t="str">
        <f>VLOOKUP(L1291,mês!A:B,2,0)</f>
        <v>Janeiro</v>
      </c>
      <c r="N1291" t="e">
        <f t="shared" si="83"/>
        <v>#VALUE!</v>
      </c>
    </row>
    <row r="1292" spans="1:14" ht="24.95" customHeight="1" x14ac:dyDescent="0.2">
      <c r="A1292" s="2"/>
      <c r="B1292" s="3"/>
      <c r="C1292" s="2"/>
      <c r="D1292" s="2"/>
      <c r="E1292" s="2"/>
      <c r="F1292" s="2"/>
      <c r="G1292" s="2"/>
      <c r="H1292" s="2"/>
      <c r="I1292" s="4"/>
      <c r="J1292" s="9">
        <f t="shared" si="80"/>
        <v>0</v>
      </c>
      <c r="K1292" s="9">
        <f t="shared" si="81"/>
        <v>0</v>
      </c>
      <c r="L1292">
        <f t="shared" si="82"/>
        <v>1</v>
      </c>
      <c r="M1292" t="str">
        <f>VLOOKUP(L1292,mês!A:B,2,0)</f>
        <v>Janeiro</v>
      </c>
      <c r="N1292" t="e">
        <f t="shared" si="83"/>
        <v>#VALUE!</v>
      </c>
    </row>
    <row r="1293" spans="1:14" ht="24.95" customHeight="1" x14ac:dyDescent="0.2">
      <c r="A1293" s="2"/>
      <c r="B1293" s="3"/>
      <c r="C1293" s="2"/>
      <c r="D1293" s="2"/>
      <c r="E1293" s="2"/>
      <c r="F1293" s="2"/>
      <c r="G1293" s="2"/>
      <c r="H1293" s="2"/>
      <c r="I1293" s="4"/>
      <c r="J1293" s="9">
        <f t="shared" si="80"/>
        <v>0</v>
      </c>
      <c r="K1293" s="9">
        <f t="shared" si="81"/>
        <v>0</v>
      </c>
      <c r="L1293">
        <f t="shared" si="82"/>
        <v>1</v>
      </c>
      <c r="M1293" t="str">
        <f>VLOOKUP(L1293,mês!A:B,2,0)</f>
        <v>Janeiro</v>
      </c>
      <c r="N1293" t="e">
        <f t="shared" si="83"/>
        <v>#VALUE!</v>
      </c>
    </row>
    <row r="1294" spans="1:14" ht="24.95" customHeight="1" x14ac:dyDescent="0.2">
      <c r="A1294" s="2"/>
      <c r="B1294" s="3"/>
      <c r="C1294" s="2"/>
      <c r="D1294" s="2"/>
      <c r="E1294" s="2"/>
      <c r="F1294" s="2"/>
      <c r="G1294" s="2"/>
      <c r="H1294" s="2"/>
      <c r="I1294" s="4"/>
      <c r="J1294" s="9">
        <f t="shared" si="80"/>
        <v>0</v>
      </c>
      <c r="K1294" s="9">
        <f t="shared" si="81"/>
        <v>0</v>
      </c>
      <c r="L1294">
        <f t="shared" si="82"/>
        <v>1</v>
      </c>
      <c r="M1294" t="str">
        <f>VLOOKUP(L1294,mês!A:B,2,0)</f>
        <v>Janeiro</v>
      </c>
      <c r="N1294" t="e">
        <f t="shared" si="83"/>
        <v>#VALUE!</v>
      </c>
    </row>
    <row r="1295" spans="1:14" ht="24.95" customHeight="1" x14ac:dyDescent="0.2">
      <c r="A1295" s="2"/>
      <c r="B1295" s="3"/>
      <c r="C1295" s="2"/>
      <c r="D1295" s="2"/>
      <c r="E1295" s="2"/>
      <c r="F1295" s="2"/>
      <c r="G1295" s="2"/>
      <c r="H1295" s="2"/>
      <c r="I1295" s="4"/>
      <c r="J1295" s="9">
        <f t="shared" si="80"/>
        <v>0</v>
      </c>
      <c r="K1295" s="9">
        <f t="shared" si="81"/>
        <v>0</v>
      </c>
      <c r="L1295">
        <f t="shared" si="82"/>
        <v>1</v>
      </c>
      <c r="M1295" t="str">
        <f>VLOOKUP(L1295,mês!A:B,2,0)</f>
        <v>Janeiro</v>
      </c>
      <c r="N1295" t="e">
        <f t="shared" si="83"/>
        <v>#VALUE!</v>
      </c>
    </row>
    <row r="1296" spans="1:14" ht="24.95" customHeight="1" x14ac:dyDescent="0.2">
      <c r="A1296" s="2"/>
      <c r="B1296" s="3"/>
      <c r="C1296" s="2"/>
      <c r="D1296" s="2"/>
      <c r="E1296" s="2"/>
      <c r="F1296" s="2"/>
      <c r="G1296" s="2"/>
      <c r="H1296" s="2"/>
      <c r="I1296" s="4"/>
      <c r="J1296" s="9">
        <f t="shared" si="80"/>
        <v>0</v>
      </c>
      <c r="K1296" s="9">
        <f t="shared" si="81"/>
        <v>0</v>
      </c>
      <c r="L1296">
        <f t="shared" si="82"/>
        <v>1</v>
      </c>
      <c r="M1296" t="str">
        <f>VLOOKUP(L1296,mês!A:B,2,0)</f>
        <v>Janeiro</v>
      </c>
      <c r="N1296" t="e">
        <f t="shared" si="83"/>
        <v>#VALUE!</v>
      </c>
    </row>
    <row r="1297" spans="1:14" ht="24.95" customHeight="1" x14ac:dyDescent="0.2">
      <c r="A1297" s="2"/>
      <c r="B1297" s="3"/>
      <c r="C1297" s="2"/>
      <c r="D1297" s="2"/>
      <c r="E1297" s="2"/>
      <c r="F1297" s="2"/>
      <c r="G1297" s="2"/>
      <c r="H1297" s="2"/>
      <c r="I1297" s="4"/>
      <c r="J1297" s="9">
        <f t="shared" si="80"/>
        <v>0</v>
      </c>
      <c r="K1297" s="9">
        <f t="shared" si="81"/>
        <v>0</v>
      </c>
      <c r="L1297">
        <f t="shared" si="82"/>
        <v>1</v>
      </c>
      <c r="M1297" t="str">
        <f>VLOOKUP(L1297,mês!A:B,2,0)</f>
        <v>Janeiro</v>
      </c>
      <c r="N1297" t="e">
        <f t="shared" si="83"/>
        <v>#VALUE!</v>
      </c>
    </row>
    <row r="1298" spans="1:14" ht="24.95" customHeight="1" x14ac:dyDescent="0.2">
      <c r="A1298" s="2"/>
      <c r="B1298" s="3"/>
      <c r="C1298" s="2"/>
      <c r="D1298" s="2"/>
      <c r="E1298" s="2"/>
      <c r="F1298" s="2"/>
      <c r="G1298" s="2"/>
      <c r="H1298" s="2"/>
      <c r="I1298" s="4"/>
      <c r="J1298" s="9">
        <f t="shared" si="80"/>
        <v>0</v>
      </c>
      <c r="K1298" s="9">
        <f t="shared" si="81"/>
        <v>0</v>
      </c>
      <c r="L1298">
        <f t="shared" si="82"/>
        <v>1</v>
      </c>
      <c r="M1298" t="str">
        <f>VLOOKUP(L1298,mês!A:B,2,0)</f>
        <v>Janeiro</v>
      </c>
      <c r="N1298" t="e">
        <f t="shared" si="83"/>
        <v>#VALUE!</v>
      </c>
    </row>
    <row r="1299" spans="1:14" ht="24.95" customHeight="1" x14ac:dyDescent="0.2">
      <c r="A1299" s="2"/>
      <c r="B1299" s="3"/>
      <c r="C1299" s="2"/>
      <c r="D1299" s="2"/>
      <c r="E1299" s="4"/>
      <c r="F1299" s="2"/>
      <c r="G1299" s="2"/>
      <c r="H1299" s="2"/>
      <c r="I1299" s="4"/>
      <c r="J1299" s="9">
        <f t="shared" si="80"/>
        <v>0</v>
      </c>
      <c r="K1299" s="9">
        <f t="shared" si="81"/>
        <v>0</v>
      </c>
      <c r="L1299">
        <f t="shared" si="82"/>
        <v>1</v>
      </c>
      <c r="M1299" t="str">
        <f>VLOOKUP(L1299,mês!A:B,2,0)</f>
        <v>Janeiro</v>
      </c>
      <c r="N1299" t="e">
        <f t="shared" si="83"/>
        <v>#VALUE!</v>
      </c>
    </row>
    <row r="1300" spans="1:14" ht="24.95" customHeight="1" x14ac:dyDescent="0.2">
      <c r="A1300" s="2"/>
      <c r="B1300" s="3"/>
      <c r="C1300" s="2"/>
      <c r="D1300" s="2"/>
      <c r="E1300" s="2"/>
      <c r="F1300" s="2"/>
      <c r="G1300" s="2"/>
      <c r="H1300" s="2"/>
      <c r="I1300" s="4"/>
      <c r="J1300" s="9">
        <f t="shared" si="80"/>
        <v>0</v>
      </c>
      <c r="K1300" s="9">
        <f t="shared" si="81"/>
        <v>0</v>
      </c>
      <c r="L1300">
        <f t="shared" si="82"/>
        <v>1</v>
      </c>
      <c r="M1300" t="str">
        <f>VLOOKUP(L1300,mês!A:B,2,0)</f>
        <v>Janeiro</v>
      </c>
      <c r="N1300" t="e">
        <f t="shared" si="83"/>
        <v>#VALUE!</v>
      </c>
    </row>
    <row r="1301" spans="1:14" ht="24.95" customHeight="1" x14ac:dyDescent="0.2">
      <c r="A1301" s="2"/>
      <c r="B1301" s="3"/>
      <c r="C1301" s="2"/>
      <c r="D1301" s="2"/>
      <c r="E1301" s="2"/>
      <c r="F1301" s="2"/>
      <c r="G1301" s="2"/>
      <c r="H1301" s="2"/>
      <c r="I1301" s="4"/>
      <c r="J1301" s="9">
        <f t="shared" si="80"/>
        <v>0</v>
      </c>
      <c r="K1301" s="9">
        <f t="shared" si="81"/>
        <v>0</v>
      </c>
      <c r="L1301">
        <f t="shared" si="82"/>
        <v>1</v>
      </c>
      <c r="M1301" t="str">
        <f>VLOOKUP(L1301,mês!A:B,2,0)</f>
        <v>Janeiro</v>
      </c>
      <c r="N1301" t="e">
        <f t="shared" si="83"/>
        <v>#VALUE!</v>
      </c>
    </row>
    <row r="1302" spans="1:14" ht="24.95" customHeight="1" x14ac:dyDescent="0.2">
      <c r="A1302" s="2"/>
      <c r="B1302" s="3"/>
      <c r="C1302" s="2"/>
      <c r="D1302" s="2"/>
      <c r="E1302" s="2"/>
      <c r="F1302" s="2"/>
      <c r="G1302" s="2"/>
      <c r="H1302" s="2"/>
      <c r="I1302" s="4"/>
      <c r="J1302" s="9">
        <f t="shared" si="80"/>
        <v>0</v>
      </c>
      <c r="K1302" s="9">
        <f t="shared" si="81"/>
        <v>0</v>
      </c>
      <c r="L1302">
        <f t="shared" si="82"/>
        <v>1</v>
      </c>
      <c r="M1302" t="str">
        <f>VLOOKUP(L1302,mês!A:B,2,0)</f>
        <v>Janeiro</v>
      </c>
      <c r="N1302" t="e">
        <f t="shared" si="83"/>
        <v>#VALUE!</v>
      </c>
    </row>
    <row r="1303" spans="1:14" ht="24.95" customHeight="1" x14ac:dyDescent="0.2">
      <c r="A1303" s="2"/>
      <c r="B1303" s="3"/>
      <c r="C1303" s="2"/>
      <c r="D1303" s="2"/>
      <c r="E1303" s="2"/>
      <c r="F1303" s="2"/>
      <c r="G1303" s="2"/>
      <c r="H1303" s="2"/>
      <c r="I1303" s="4"/>
      <c r="J1303" s="9">
        <f t="shared" si="80"/>
        <v>0</v>
      </c>
      <c r="K1303" s="9">
        <f t="shared" si="81"/>
        <v>0</v>
      </c>
      <c r="L1303">
        <f t="shared" si="82"/>
        <v>1</v>
      </c>
      <c r="M1303" t="str">
        <f>VLOOKUP(L1303,mês!A:B,2,0)</f>
        <v>Janeiro</v>
      </c>
      <c r="N1303" t="e">
        <f t="shared" si="83"/>
        <v>#VALUE!</v>
      </c>
    </row>
    <row r="1304" spans="1:14" ht="24.95" customHeight="1" x14ac:dyDescent="0.2">
      <c r="A1304" s="2"/>
      <c r="B1304" s="3"/>
      <c r="C1304" s="2"/>
      <c r="D1304" s="2"/>
      <c r="E1304" s="2"/>
      <c r="F1304" s="2"/>
      <c r="G1304" s="2"/>
      <c r="H1304" s="2"/>
      <c r="I1304" s="4"/>
      <c r="J1304" s="9">
        <f t="shared" si="80"/>
        <v>0</v>
      </c>
      <c r="K1304" s="9">
        <f t="shared" si="81"/>
        <v>0</v>
      </c>
      <c r="L1304">
        <f t="shared" si="82"/>
        <v>1</v>
      </c>
      <c r="M1304" t="str">
        <f>VLOOKUP(L1304,mês!A:B,2,0)</f>
        <v>Janeiro</v>
      </c>
      <c r="N1304" t="e">
        <f t="shared" si="83"/>
        <v>#VALUE!</v>
      </c>
    </row>
    <row r="1305" spans="1:14" ht="24.95" customHeight="1" x14ac:dyDescent="0.2">
      <c r="A1305" s="2"/>
      <c r="B1305" s="3"/>
      <c r="C1305" s="2"/>
      <c r="D1305" s="2"/>
      <c r="E1305" s="2"/>
      <c r="F1305" s="2"/>
      <c r="G1305" s="2"/>
      <c r="H1305" s="2"/>
      <c r="I1305" s="4"/>
      <c r="J1305" s="9">
        <f t="shared" si="80"/>
        <v>0</v>
      </c>
      <c r="K1305" s="9">
        <f t="shared" si="81"/>
        <v>0</v>
      </c>
      <c r="L1305">
        <f t="shared" si="82"/>
        <v>1</v>
      </c>
      <c r="M1305" t="str">
        <f>VLOOKUP(L1305,mês!A:B,2,0)</f>
        <v>Janeiro</v>
      </c>
      <c r="N1305" t="e">
        <f t="shared" si="83"/>
        <v>#VALUE!</v>
      </c>
    </row>
    <row r="1306" spans="1:14" ht="24.95" customHeight="1" x14ac:dyDescent="0.2">
      <c r="A1306" s="2"/>
      <c r="B1306" s="3"/>
      <c r="C1306" s="2"/>
      <c r="D1306" s="2"/>
      <c r="E1306" s="2"/>
      <c r="F1306" s="2"/>
      <c r="G1306" s="2"/>
      <c r="H1306" s="2"/>
      <c r="I1306" s="4"/>
      <c r="J1306" s="9">
        <f t="shared" si="80"/>
        <v>0</v>
      </c>
      <c r="K1306" s="9">
        <f t="shared" si="81"/>
        <v>0</v>
      </c>
      <c r="L1306">
        <f t="shared" si="82"/>
        <v>1</v>
      </c>
      <c r="M1306" t="str">
        <f>VLOOKUP(L1306,mês!A:B,2,0)</f>
        <v>Janeiro</v>
      </c>
      <c r="N1306" t="e">
        <f t="shared" si="83"/>
        <v>#VALUE!</v>
      </c>
    </row>
    <row r="1307" spans="1:14" ht="24.95" customHeight="1" x14ac:dyDescent="0.2">
      <c r="A1307" s="2"/>
      <c r="B1307" s="3"/>
      <c r="C1307" s="2"/>
      <c r="D1307" s="2"/>
      <c r="E1307" s="2"/>
      <c r="F1307" s="2"/>
      <c r="G1307" s="2"/>
      <c r="H1307" s="2"/>
      <c r="I1307" s="4"/>
      <c r="J1307" s="9">
        <f t="shared" si="80"/>
        <v>0</v>
      </c>
      <c r="K1307" s="9">
        <f t="shared" si="81"/>
        <v>0</v>
      </c>
      <c r="L1307">
        <f t="shared" si="82"/>
        <v>1</v>
      </c>
      <c r="M1307" t="str">
        <f>VLOOKUP(L1307,mês!A:B,2,0)</f>
        <v>Janeiro</v>
      </c>
      <c r="N1307" t="e">
        <f t="shared" si="83"/>
        <v>#VALUE!</v>
      </c>
    </row>
    <row r="1308" spans="1:14" ht="24.95" customHeight="1" x14ac:dyDescent="0.2">
      <c r="A1308" s="2"/>
      <c r="B1308" s="3"/>
      <c r="C1308" s="2"/>
      <c r="D1308" s="2"/>
      <c r="E1308" s="2"/>
      <c r="F1308" s="2"/>
      <c r="G1308" s="2"/>
      <c r="H1308" s="2"/>
      <c r="I1308" s="4"/>
      <c r="J1308" s="9">
        <f t="shared" si="80"/>
        <v>0</v>
      </c>
      <c r="K1308" s="9">
        <f t="shared" si="81"/>
        <v>0</v>
      </c>
      <c r="L1308">
        <f t="shared" si="82"/>
        <v>1</v>
      </c>
      <c r="M1308" t="str">
        <f>VLOOKUP(L1308,mês!A:B,2,0)</f>
        <v>Janeiro</v>
      </c>
      <c r="N1308" t="e">
        <f t="shared" si="83"/>
        <v>#VALUE!</v>
      </c>
    </row>
    <row r="1309" spans="1:14" ht="24.95" customHeight="1" x14ac:dyDescent="0.2">
      <c r="A1309" s="2"/>
      <c r="B1309" s="3"/>
      <c r="C1309" s="2"/>
      <c r="D1309" s="2"/>
      <c r="E1309" s="2"/>
      <c r="F1309" s="2"/>
      <c r="G1309" s="2"/>
      <c r="H1309" s="2"/>
      <c r="I1309" s="4"/>
      <c r="J1309" s="9">
        <f t="shared" si="80"/>
        <v>0</v>
      </c>
      <c r="K1309" s="9">
        <f t="shared" si="81"/>
        <v>0</v>
      </c>
      <c r="L1309">
        <f t="shared" si="82"/>
        <v>1</v>
      </c>
      <c r="M1309" t="str">
        <f>VLOOKUP(L1309,mês!A:B,2,0)</f>
        <v>Janeiro</v>
      </c>
      <c r="N1309" t="e">
        <f t="shared" si="83"/>
        <v>#VALUE!</v>
      </c>
    </row>
    <row r="1310" spans="1:14" ht="24.95" customHeight="1" x14ac:dyDescent="0.2">
      <c r="A1310" s="2"/>
      <c r="B1310" s="3"/>
      <c r="C1310" s="2"/>
      <c r="D1310" s="2"/>
      <c r="E1310" s="2"/>
      <c r="F1310" s="2"/>
      <c r="G1310" s="2"/>
      <c r="H1310" s="2"/>
      <c r="I1310" s="4"/>
      <c r="J1310" s="9">
        <f t="shared" si="80"/>
        <v>0</v>
      </c>
      <c r="K1310" s="9">
        <f t="shared" si="81"/>
        <v>0</v>
      </c>
      <c r="L1310">
        <f t="shared" si="82"/>
        <v>1</v>
      </c>
      <c r="M1310" t="str">
        <f>VLOOKUP(L1310,mês!A:B,2,0)</f>
        <v>Janeiro</v>
      </c>
      <c r="N1310" t="e">
        <f t="shared" si="83"/>
        <v>#VALUE!</v>
      </c>
    </row>
    <row r="1311" spans="1:14" ht="24.95" customHeight="1" x14ac:dyDescent="0.2">
      <c r="A1311" s="2"/>
      <c r="B1311" s="3"/>
      <c r="C1311" s="2"/>
      <c r="D1311" s="2"/>
      <c r="E1311" s="2"/>
      <c r="F1311" s="2"/>
      <c r="G1311" s="2"/>
      <c r="H1311" s="2"/>
      <c r="I1311" s="4"/>
      <c r="J1311" s="9">
        <f t="shared" si="80"/>
        <v>0</v>
      </c>
      <c r="K1311" s="9">
        <f t="shared" si="81"/>
        <v>0</v>
      </c>
      <c r="L1311">
        <f t="shared" si="82"/>
        <v>1</v>
      </c>
      <c r="M1311" t="str">
        <f>VLOOKUP(L1311,mês!A:B,2,0)</f>
        <v>Janeiro</v>
      </c>
      <c r="N1311" t="e">
        <f t="shared" si="83"/>
        <v>#VALUE!</v>
      </c>
    </row>
    <row r="1312" spans="1:14" ht="24.95" customHeight="1" x14ac:dyDescent="0.2">
      <c r="A1312" s="2"/>
      <c r="B1312" s="3"/>
      <c r="C1312" s="2"/>
      <c r="D1312" s="2"/>
      <c r="E1312" s="2"/>
      <c r="F1312" s="2"/>
      <c r="G1312" s="2"/>
      <c r="H1312" s="2"/>
      <c r="I1312" s="4"/>
      <c r="J1312" s="9">
        <f t="shared" si="80"/>
        <v>0</v>
      </c>
      <c r="K1312" s="9">
        <f t="shared" si="81"/>
        <v>0</v>
      </c>
      <c r="L1312">
        <f t="shared" si="82"/>
        <v>1</v>
      </c>
      <c r="M1312" t="str">
        <f>VLOOKUP(L1312,mês!A:B,2,0)</f>
        <v>Janeiro</v>
      </c>
      <c r="N1312" t="e">
        <f t="shared" si="83"/>
        <v>#VALUE!</v>
      </c>
    </row>
    <row r="1313" spans="1:14" ht="24.95" customHeight="1" x14ac:dyDescent="0.2">
      <c r="A1313" s="2"/>
      <c r="B1313" s="3"/>
      <c r="C1313" s="2"/>
      <c r="D1313" s="2"/>
      <c r="E1313" s="2"/>
      <c r="F1313" s="2"/>
      <c r="G1313" s="2"/>
      <c r="H1313" s="2"/>
      <c r="I1313" s="4"/>
      <c r="J1313" s="9">
        <f t="shared" si="80"/>
        <v>0</v>
      </c>
      <c r="K1313" s="9">
        <f t="shared" si="81"/>
        <v>0</v>
      </c>
      <c r="L1313">
        <f t="shared" si="82"/>
        <v>1</v>
      </c>
      <c r="M1313" t="str">
        <f>VLOOKUP(L1313,mês!A:B,2,0)</f>
        <v>Janeiro</v>
      </c>
      <c r="N1313" t="e">
        <f t="shared" si="83"/>
        <v>#VALUE!</v>
      </c>
    </row>
    <row r="1314" spans="1:14" ht="24.95" customHeight="1" x14ac:dyDescent="0.2">
      <c r="A1314" s="2"/>
      <c r="B1314" s="3"/>
      <c r="C1314" s="2"/>
      <c r="D1314" s="2"/>
      <c r="E1314" s="2"/>
      <c r="F1314" s="2"/>
      <c r="G1314" s="2"/>
      <c r="H1314" s="2"/>
      <c r="I1314" s="4"/>
      <c r="J1314" s="9">
        <f t="shared" si="80"/>
        <v>0</v>
      </c>
      <c r="K1314" s="9">
        <f t="shared" si="81"/>
        <v>0</v>
      </c>
      <c r="L1314">
        <f t="shared" si="82"/>
        <v>1</v>
      </c>
      <c r="M1314" t="str">
        <f>VLOOKUP(L1314,mês!A:B,2,0)</f>
        <v>Janeiro</v>
      </c>
      <c r="N1314" t="e">
        <f t="shared" si="83"/>
        <v>#VALUE!</v>
      </c>
    </row>
    <row r="1315" spans="1:14" ht="24.95" customHeight="1" x14ac:dyDescent="0.2">
      <c r="A1315" s="2"/>
      <c r="B1315" s="3"/>
      <c r="C1315" s="2"/>
      <c r="D1315" s="2"/>
      <c r="E1315" s="2"/>
      <c r="F1315" s="2"/>
      <c r="G1315" s="2"/>
      <c r="H1315" s="2"/>
      <c r="I1315" s="4"/>
      <c r="J1315" s="9">
        <f t="shared" si="80"/>
        <v>0</v>
      </c>
      <c r="K1315" s="9">
        <f t="shared" si="81"/>
        <v>0</v>
      </c>
      <c r="L1315">
        <f t="shared" si="82"/>
        <v>1</v>
      </c>
      <c r="M1315" t="str">
        <f>VLOOKUP(L1315,mês!A:B,2,0)</f>
        <v>Janeiro</v>
      </c>
      <c r="N1315" t="e">
        <f t="shared" si="83"/>
        <v>#VALUE!</v>
      </c>
    </row>
    <row r="1316" spans="1:14" ht="24.95" customHeight="1" x14ac:dyDescent="0.2">
      <c r="A1316" s="2"/>
      <c r="B1316" s="3"/>
      <c r="C1316" s="2"/>
      <c r="D1316" s="2"/>
      <c r="E1316" s="2"/>
      <c r="F1316" s="2"/>
      <c r="G1316" s="2"/>
      <c r="H1316" s="2"/>
      <c r="I1316" s="4"/>
      <c r="J1316" s="9">
        <f t="shared" si="80"/>
        <v>0</v>
      </c>
      <c r="K1316" s="9">
        <f t="shared" si="81"/>
        <v>0</v>
      </c>
      <c r="L1316">
        <f t="shared" si="82"/>
        <v>1</v>
      </c>
      <c r="M1316" t="str">
        <f>VLOOKUP(L1316,mês!A:B,2,0)</f>
        <v>Janeiro</v>
      </c>
      <c r="N1316" t="e">
        <f t="shared" si="83"/>
        <v>#VALUE!</v>
      </c>
    </row>
    <row r="1317" spans="1:14" ht="24.95" customHeight="1" x14ac:dyDescent="0.2">
      <c r="A1317" s="2"/>
      <c r="B1317" s="3"/>
      <c r="C1317" s="2"/>
      <c r="D1317" s="2"/>
      <c r="E1317" s="2"/>
      <c r="F1317" s="2"/>
      <c r="G1317" s="2"/>
      <c r="H1317" s="2"/>
      <c r="I1317" s="4"/>
      <c r="J1317" s="9">
        <f t="shared" si="80"/>
        <v>0</v>
      </c>
      <c r="K1317" s="9">
        <f t="shared" si="81"/>
        <v>0</v>
      </c>
      <c r="L1317">
        <f t="shared" si="82"/>
        <v>1</v>
      </c>
      <c r="M1317" t="str">
        <f>VLOOKUP(L1317,mês!A:B,2,0)</f>
        <v>Janeiro</v>
      </c>
      <c r="N1317" t="e">
        <f t="shared" si="83"/>
        <v>#VALUE!</v>
      </c>
    </row>
    <row r="1318" spans="1:14" ht="24.95" customHeight="1" x14ac:dyDescent="0.2">
      <c r="A1318" s="2"/>
      <c r="B1318" s="3"/>
      <c r="C1318" s="2"/>
      <c r="D1318" s="2"/>
      <c r="E1318" s="2"/>
      <c r="F1318" s="2"/>
      <c r="G1318" s="2"/>
      <c r="H1318" s="13"/>
      <c r="I1318" s="4"/>
      <c r="J1318" s="9">
        <f t="shared" si="80"/>
        <v>0</v>
      </c>
      <c r="K1318" s="9">
        <f t="shared" si="81"/>
        <v>0</v>
      </c>
      <c r="L1318">
        <f t="shared" si="82"/>
        <v>1</v>
      </c>
      <c r="M1318" t="str">
        <f>VLOOKUP(L1318,mês!A:B,2,0)</f>
        <v>Janeiro</v>
      </c>
      <c r="N1318" t="e">
        <f t="shared" si="83"/>
        <v>#VALUE!</v>
      </c>
    </row>
    <row r="1319" spans="1:14" ht="24.95" customHeight="1" x14ac:dyDescent="0.2">
      <c r="A1319" s="2"/>
      <c r="B1319" s="3"/>
      <c r="C1319" s="2"/>
      <c r="D1319" s="2"/>
      <c r="E1319" s="2"/>
      <c r="F1319" s="2"/>
      <c r="G1319" s="2"/>
      <c r="H1319" s="2"/>
      <c r="I1319" s="4"/>
      <c r="J1319" s="9">
        <f t="shared" si="80"/>
        <v>0</v>
      </c>
      <c r="K1319" s="9">
        <f t="shared" si="81"/>
        <v>0</v>
      </c>
      <c r="L1319">
        <f t="shared" si="82"/>
        <v>1</v>
      </c>
      <c r="M1319" t="str">
        <f>VLOOKUP(L1319,mês!A:B,2,0)</f>
        <v>Janeiro</v>
      </c>
      <c r="N1319" t="e">
        <f t="shared" si="83"/>
        <v>#VALUE!</v>
      </c>
    </row>
    <row r="1320" spans="1:14" ht="24.95" customHeight="1" x14ac:dyDescent="0.2">
      <c r="A1320" s="2"/>
      <c r="B1320" s="3"/>
      <c r="C1320" s="2"/>
      <c r="D1320" s="2"/>
      <c r="E1320" s="2"/>
      <c r="F1320" s="2"/>
      <c r="G1320" s="2"/>
      <c r="H1320" s="2"/>
      <c r="I1320" s="4"/>
      <c r="J1320" s="9">
        <f t="shared" si="80"/>
        <v>0</v>
      </c>
      <c r="K1320" s="9">
        <f t="shared" si="81"/>
        <v>0</v>
      </c>
      <c r="L1320">
        <f t="shared" si="82"/>
        <v>1</v>
      </c>
      <c r="M1320" t="str">
        <f>VLOOKUP(L1320,mês!A:B,2,0)</f>
        <v>Janeiro</v>
      </c>
      <c r="N1320" t="e">
        <f t="shared" si="83"/>
        <v>#VALUE!</v>
      </c>
    </row>
    <row r="1321" spans="1:14" ht="24.95" customHeight="1" x14ac:dyDescent="0.2">
      <c r="A1321" s="2"/>
      <c r="B1321" s="3"/>
      <c r="C1321" s="2"/>
      <c r="D1321" s="2"/>
      <c r="E1321" s="2"/>
      <c r="F1321" s="2"/>
      <c r="G1321" s="2"/>
      <c r="H1321" s="2"/>
      <c r="I1321" s="4"/>
      <c r="J1321" s="9">
        <f t="shared" si="80"/>
        <v>0</v>
      </c>
      <c r="K1321" s="9">
        <f t="shared" si="81"/>
        <v>0</v>
      </c>
      <c r="L1321">
        <f t="shared" si="82"/>
        <v>1</v>
      </c>
      <c r="M1321" t="str">
        <f>VLOOKUP(L1321,mês!A:B,2,0)</f>
        <v>Janeiro</v>
      </c>
      <c r="N1321" t="e">
        <f t="shared" si="83"/>
        <v>#VALUE!</v>
      </c>
    </row>
    <row r="1322" spans="1:14" ht="24.95" customHeight="1" x14ac:dyDescent="0.2">
      <c r="A1322" s="2"/>
      <c r="B1322" s="3"/>
      <c r="C1322" s="2"/>
      <c r="D1322" s="2"/>
      <c r="E1322" s="2"/>
      <c r="F1322" s="2"/>
      <c r="G1322" s="2"/>
      <c r="H1322" s="2"/>
      <c r="I1322" s="4"/>
      <c r="J1322" s="9">
        <f t="shared" si="80"/>
        <v>0</v>
      </c>
      <c r="K1322" s="9">
        <f t="shared" si="81"/>
        <v>0</v>
      </c>
      <c r="L1322">
        <f t="shared" si="82"/>
        <v>1</v>
      </c>
      <c r="M1322" t="str">
        <f>VLOOKUP(L1322,mês!A:B,2,0)</f>
        <v>Janeiro</v>
      </c>
      <c r="N1322" t="e">
        <f t="shared" si="83"/>
        <v>#VALUE!</v>
      </c>
    </row>
    <row r="1323" spans="1:14" ht="24.95" customHeight="1" x14ac:dyDescent="0.2">
      <c r="A1323" s="2"/>
      <c r="B1323" s="3"/>
      <c r="C1323" s="2"/>
      <c r="D1323" s="2"/>
      <c r="E1323" s="2"/>
      <c r="F1323" s="2"/>
      <c r="G1323" s="2"/>
      <c r="H1323" s="2"/>
      <c r="I1323" s="4"/>
      <c r="J1323" s="9">
        <f t="shared" si="80"/>
        <v>0</v>
      </c>
      <c r="K1323" s="9">
        <f t="shared" si="81"/>
        <v>0</v>
      </c>
      <c r="L1323">
        <f t="shared" si="82"/>
        <v>1</v>
      </c>
      <c r="M1323" t="str">
        <f>VLOOKUP(L1323,mês!A:B,2,0)</f>
        <v>Janeiro</v>
      </c>
      <c r="N1323" t="e">
        <f t="shared" si="83"/>
        <v>#VALUE!</v>
      </c>
    </row>
    <row r="1324" spans="1:14" ht="24.95" customHeight="1" x14ac:dyDescent="0.2">
      <c r="A1324" s="2"/>
      <c r="B1324" s="3"/>
      <c r="C1324" s="2"/>
      <c r="D1324" s="2"/>
      <c r="E1324" s="2"/>
      <c r="F1324" s="2"/>
      <c r="G1324" s="2"/>
      <c r="H1324" s="13"/>
      <c r="I1324" s="4"/>
      <c r="J1324" s="9">
        <f t="shared" si="80"/>
        <v>0</v>
      </c>
      <c r="K1324" s="9">
        <f t="shared" si="81"/>
        <v>0</v>
      </c>
      <c r="L1324">
        <f t="shared" si="82"/>
        <v>1</v>
      </c>
      <c r="M1324" t="str">
        <f>VLOOKUP(L1324,mês!A:B,2,0)</f>
        <v>Janeiro</v>
      </c>
      <c r="N1324" t="e">
        <f t="shared" si="83"/>
        <v>#VALUE!</v>
      </c>
    </row>
    <row r="1325" spans="1:14" ht="24.95" customHeight="1" x14ac:dyDescent="0.2">
      <c r="A1325" s="2"/>
      <c r="B1325" s="3"/>
      <c r="C1325" s="2"/>
      <c r="D1325" s="2"/>
      <c r="E1325" s="2"/>
      <c r="F1325" s="2"/>
      <c r="G1325" s="2"/>
      <c r="H1325" s="2"/>
      <c r="I1325" s="4"/>
      <c r="J1325" s="9">
        <f t="shared" si="80"/>
        <v>0</v>
      </c>
      <c r="K1325" s="9">
        <f t="shared" si="81"/>
        <v>0</v>
      </c>
      <c r="L1325">
        <f t="shared" si="82"/>
        <v>1</v>
      </c>
      <c r="M1325" t="str">
        <f>VLOOKUP(L1325,mês!A:B,2,0)</f>
        <v>Janeiro</v>
      </c>
      <c r="N1325" t="e">
        <f t="shared" si="83"/>
        <v>#VALUE!</v>
      </c>
    </row>
    <row r="1326" spans="1:14" ht="24.95" customHeight="1" x14ac:dyDescent="0.2">
      <c r="A1326" s="2"/>
      <c r="B1326" s="3"/>
      <c r="C1326" s="2"/>
      <c r="D1326" s="2"/>
      <c r="E1326" s="2"/>
      <c r="F1326" s="2"/>
      <c r="G1326" s="2"/>
      <c r="H1326" s="2"/>
      <c r="I1326" s="4"/>
      <c r="J1326" s="9">
        <f t="shared" si="80"/>
        <v>0</v>
      </c>
      <c r="K1326" s="9">
        <f t="shared" si="81"/>
        <v>0</v>
      </c>
      <c r="L1326">
        <f t="shared" si="82"/>
        <v>1</v>
      </c>
      <c r="M1326" t="str">
        <f>VLOOKUP(L1326,mês!A:B,2,0)</f>
        <v>Janeiro</v>
      </c>
      <c r="N1326" t="e">
        <f t="shared" si="83"/>
        <v>#VALUE!</v>
      </c>
    </row>
    <row r="1327" spans="1:14" ht="24.95" customHeight="1" x14ac:dyDescent="0.2">
      <c r="A1327" s="2"/>
      <c r="B1327" s="3"/>
      <c r="C1327" s="2"/>
      <c r="D1327" s="2"/>
      <c r="E1327" s="2"/>
      <c r="F1327" s="2"/>
      <c r="G1327" s="2"/>
      <c r="H1327" s="13"/>
      <c r="I1327" s="4"/>
      <c r="J1327" s="9">
        <f t="shared" si="80"/>
        <v>0</v>
      </c>
      <c r="K1327" s="9">
        <f t="shared" si="81"/>
        <v>0</v>
      </c>
      <c r="L1327">
        <f t="shared" si="82"/>
        <v>1</v>
      </c>
      <c r="M1327" t="str">
        <f>VLOOKUP(L1327,mês!A:B,2,0)</f>
        <v>Janeiro</v>
      </c>
      <c r="N1327" t="e">
        <f t="shared" si="83"/>
        <v>#VALUE!</v>
      </c>
    </row>
    <row r="1328" spans="1:14" ht="24.95" customHeight="1" x14ac:dyDescent="0.2">
      <c r="A1328" s="2"/>
      <c r="B1328" s="3"/>
      <c r="C1328" s="2"/>
      <c r="D1328" s="2"/>
      <c r="E1328" s="2"/>
      <c r="F1328" s="2"/>
      <c r="G1328" s="2"/>
      <c r="H1328" s="2"/>
      <c r="I1328" s="4"/>
      <c r="J1328" s="9">
        <f t="shared" si="80"/>
        <v>0</v>
      </c>
      <c r="K1328" s="9">
        <f t="shared" si="81"/>
        <v>0</v>
      </c>
      <c r="L1328">
        <f t="shared" si="82"/>
        <v>1</v>
      </c>
      <c r="M1328" t="str">
        <f>VLOOKUP(L1328,mês!A:B,2,0)</f>
        <v>Janeiro</v>
      </c>
      <c r="N1328" t="e">
        <f t="shared" si="83"/>
        <v>#VALUE!</v>
      </c>
    </row>
    <row r="1329" spans="1:14" ht="24.95" customHeight="1" x14ac:dyDescent="0.2">
      <c r="A1329" s="2"/>
      <c r="B1329" s="3"/>
      <c r="C1329" s="2"/>
      <c r="D1329" s="2"/>
      <c r="E1329" s="4"/>
      <c r="F1329" s="2"/>
      <c r="G1329" s="2"/>
      <c r="H1329" s="2"/>
      <c r="I1329" s="4"/>
      <c r="J1329" s="9">
        <f t="shared" si="80"/>
        <v>0</v>
      </c>
      <c r="K1329" s="9">
        <f t="shared" si="81"/>
        <v>0</v>
      </c>
      <c r="L1329">
        <f t="shared" si="82"/>
        <v>1</v>
      </c>
      <c r="M1329" t="str">
        <f>VLOOKUP(L1329,mês!A:B,2,0)</f>
        <v>Janeiro</v>
      </c>
      <c r="N1329" t="e">
        <f t="shared" si="83"/>
        <v>#VALUE!</v>
      </c>
    </row>
    <row r="1330" spans="1:14" ht="24.95" customHeight="1" x14ac:dyDescent="0.2">
      <c r="A1330" s="2"/>
      <c r="B1330" s="3"/>
      <c r="C1330" s="2"/>
      <c r="D1330" s="2"/>
      <c r="E1330" s="2"/>
      <c r="F1330" s="2"/>
      <c r="G1330" s="2"/>
      <c r="H1330" s="2"/>
      <c r="I1330" s="4"/>
      <c r="J1330" s="9">
        <f t="shared" si="80"/>
        <v>0</v>
      </c>
      <c r="K1330" s="9">
        <f t="shared" si="81"/>
        <v>0</v>
      </c>
      <c r="L1330">
        <f t="shared" si="82"/>
        <v>1</v>
      </c>
      <c r="M1330" t="str">
        <f>VLOOKUP(L1330,mês!A:B,2,0)</f>
        <v>Janeiro</v>
      </c>
      <c r="N1330" t="e">
        <f t="shared" si="83"/>
        <v>#VALUE!</v>
      </c>
    </row>
    <row r="1331" spans="1:14" ht="24.95" customHeight="1" x14ac:dyDescent="0.2">
      <c r="A1331" s="2"/>
      <c r="B1331" s="3"/>
      <c r="C1331" s="2"/>
      <c r="D1331" s="2"/>
      <c r="E1331" s="2"/>
      <c r="F1331" s="2"/>
      <c r="G1331" s="2"/>
      <c r="H1331" s="13"/>
      <c r="I1331" s="4"/>
      <c r="J1331" s="9">
        <f t="shared" si="80"/>
        <v>0</v>
      </c>
      <c r="K1331" s="9">
        <f t="shared" si="81"/>
        <v>0</v>
      </c>
      <c r="L1331">
        <f t="shared" si="82"/>
        <v>1</v>
      </c>
      <c r="M1331" t="str">
        <f>VLOOKUP(L1331,mês!A:B,2,0)</f>
        <v>Janeiro</v>
      </c>
      <c r="N1331" t="e">
        <f t="shared" si="83"/>
        <v>#VALUE!</v>
      </c>
    </row>
    <row r="1332" spans="1:14" ht="24.95" customHeight="1" x14ac:dyDescent="0.2">
      <c r="A1332" s="2"/>
      <c r="B1332" s="3"/>
      <c r="C1332" s="2"/>
      <c r="D1332" s="2"/>
      <c r="E1332" s="2"/>
      <c r="F1332" s="2"/>
      <c r="G1332" s="2"/>
      <c r="H1332" s="2"/>
      <c r="I1332" s="4"/>
      <c r="J1332" s="9">
        <f t="shared" si="80"/>
        <v>0</v>
      </c>
      <c r="K1332" s="9">
        <f t="shared" si="81"/>
        <v>0</v>
      </c>
      <c r="L1332">
        <f t="shared" si="82"/>
        <v>1</v>
      </c>
      <c r="M1332" t="str">
        <f>VLOOKUP(L1332,mês!A:B,2,0)</f>
        <v>Janeiro</v>
      </c>
      <c r="N1332" t="e">
        <f t="shared" si="83"/>
        <v>#VALUE!</v>
      </c>
    </row>
    <row r="1333" spans="1:14" ht="24.95" customHeight="1" x14ac:dyDescent="0.2">
      <c r="A1333" s="2"/>
      <c r="B1333" s="3"/>
      <c r="C1333" s="2"/>
      <c r="D1333" s="2"/>
      <c r="E1333" s="2"/>
      <c r="F1333" s="2"/>
      <c r="G1333" s="2"/>
      <c r="H1333" s="2"/>
      <c r="I1333" s="4"/>
      <c r="J1333" s="9">
        <f t="shared" si="80"/>
        <v>0</v>
      </c>
      <c r="K1333" s="9">
        <f t="shared" si="81"/>
        <v>0</v>
      </c>
      <c r="L1333">
        <f t="shared" si="82"/>
        <v>1</v>
      </c>
      <c r="M1333" t="str">
        <f>VLOOKUP(L1333,mês!A:B,2,0)</f>
        <v>Janeiro</v>
      </c>
      <c r="N1333" t="e">
        <f t="shared" si="83"/>
        <v>#VALUE!</v>
      </c>
    </row>
    <row r="1334" spans="1:14" ht="24.95" customHeight="1" x14ac:dyDescent="0.2">
      <c r="A1334" s="2"/>
      <c r="B1334" s="3"/>
      <c r="C1334" s="2"/>
      <c r="D1334" s="2"/>
      <c r="E1334" s="2"/>
      <c r="F1334" s="2"/>
      <c r="G1334" s="2"/>
      <c r="H1334" s="2"/>
      <c r="I1334" s="4"/>
      <c r="J1334" s="9">
        <f t="shared" si="80"/>
        <v>0</v>
      </c>
      <c r="K1334" s="9">
        <f t="shared" si="81"/>
        <v>0</v>
      </c>
      <c r="L1334">
        <f t="shared" si="82"/>
        <v>1</v>
      </c>
      <c r="M1334" t="str">
        <f>VLOOKUP(L1334,mês!A:B,2,0)</f>
        <v>Janeiro</v>
      </c>
      <c r="N1334" t="e">
        <f t="shared" si="83"/>
        <v>#VALUE!</v>
      </c>
    </row>
    <row r="1335" spans="1:14" ht="24.95" customHeight="1" x14ac:dyDescent="0.2">
      <c r="A1335" s="2"/>
      <c r="B1335" s="3"/>
      <c r="C1335" s="2"/>
      <c r="D1335" s="2"/>
      <c r="E1335" s="2"/>
      <c r="F1335" s="2"/>
      <c r="G1335" s="2"/>
      <c r="H1335" s="2"/>
      <c r="I1335" s="4"/>
      <c r="J1335" s="9">
        <f t="shared" si="80"/>
        <v>0</v>
      </c>
      <c r="K1335" s="9">
        <f t="shared" si="81"/>
        <v>0</v>
      </c>
      <c r="L1335">
        <f t="shared" si="82"/>
        <v>1</v>
      </c>
      <c r="M1335" t="str">
        <f>VLOOKUP(L1335,mês!A:B,2,0)</f>
        <v>Janeiro</v>
      </c>
      <c r="N1335" t="e">
        <f t="shared" si="83"/>
        <v>#VALUE!</v>
      </c>
    </row>
    <row r="1336" spans="1:14" ht="24.95" customHeight="1" x14ac:dyDescent="0.2">
      <c r="A1336" s="2"/>
      <c r="B1336" s="3"/>
      <c r="C1336" s="2"/>
      <c r="D1336" s="2"/>
      <c r="E1336" s="2"/>
      <c r="F1336" s="2"/>
      <c r="G1336" s="2"/>
      <c r="H1336" s="2"/>
      <c r="I1336" s="4"/>
      <c r="J1336" s="9">
        <f t="shared" si="80"/>
        <v>0</v>
      </c>
      <c r="K1336" s="9">
        <f t="shared" si="81"/>
        <v>0</v>
      </c>
      <c r="L1336">
        <f t="shared" si="82"/>
        <v>1</v>
      </c>
      <c r="M1336" t="str">
        <f>VLOOKUP(L1336,mês!A:B,2,0)</f>
        <v>Janeiro</v>
      </c>
      <c r="N1336" t="e">
        <f t="shared" si="83"/>
        <v>#VALUE!</v>
      </c>
    </row>
    <row r="1337" spans="1:14" ht="24.95" customHeight="1" x14ac:dyDescent="0.2">
      <c r="A1337" s="2"/>
      <c r="B1337" s="3"/>
      <c r="C1337" s="2"/>
      <c r="D1337" s="2"/>
      <c r="E1337" s="2"/>
      <c r="F1337" s="2"/>
      <c r="G1337" s="2"/>
      <c r="H1337" s="2"/>
      <c r="I1337" s="4"/>
      <c r="J1337" s="9">
        <f t="shared" si="80"/>
        <v>0</v>
      </c>
      <c r="K1337" s="9">
        <f t="shared" si="81"/>
        <v>0</v>
      </c>
      <c r="L1337">
        <f t="shared" si="82"/>
        <v>1</v>
      </c>
      <c r="M1337" t="str">
        <f>VLOOKUP(L1337,mês!A:B,2,0)</f>
        <v>Janeiro</v>
      </c>
      <c r="N1337" t="e">
        <f t="shared" si="83"/>
        <v>#VALUE!</v>
      </c>
    </row>
    <row r="1338" spans="1:14" ht="24.95" customHeight="1" x14ac:dyDescent="0.2">
      <c r="A1338" s="2"/>
      <c r="B1338" s="3"/>
      <c r="C1338" s="2"/>
      <c r="D1338" s="2"/>
      <c r="E1338" s="2"/>
      <c r="F1338" s="2"/>
      <c r="G1338" s="2"/>
      <c r="H1338" s="2"/>
      <c r="I1338" s="4"/>
      <c r="J1338" s="9">
        <f t="shared" si="80"/>
        <v>0</v>
      </c>
      <c r="K1338" s="9">
        <f t="shared" si="81"/>
        <v>0</v>
      </c>
      <c r="L1338">
        <f t="shared" si="82"/>
        <v>1</v>
      </c>
      <c r="M1338" t="str">
        <f>VLOOKUP(L1338,mês!A:B,2,0)</f>
        <v>Janeiro</v>
      </c>
      <c r="N1338" t="e">
        <f t="shared" si="83"/>
        <v>#VALUE!</v>
      </c>
    </row>
    <row r="1339" spans="1:14" ht="24.95" customHeight="1" x14ac:dyDescent="0.2">
      <c r="A1339" s="2"/>
      <c r="B1339" s="3"/>
      <c r="C1339" s="2"/>
      <c r="D1339" s="2"/>
      <c r="E1339" s="2"/>
      <c r="F1339" s="2"/>
      <c r="G1339" s="2"/>
      <c r="H1339" s="2"/>
      <c r="I1339" s="4"/>
      <c r="J1339" s="9">
        <f t="shared" si="80"/>
        <v>0</v>
      </c>
      <c r="K1339" s="9">
        <f t="shared" si="81"/>
        <v>0</v>
      </c>
      <c r="L1339">
        <f t="shared" si="82"/>
        <v>1</v>
      </c>
      <c r="M1339" t="str">
        <f>VLOOKUP(L1339,mês!A:B,2,0)</f>
        <v>Janeiro</v>
      </c>
      <c r="N1339" t="e">
        <f t="shared" si="83"/>
        <v>#VALUE!</v>
      </c>
    </row>
    <row r="1340" spans="1:14" ht="24.95" customHeight="1" x14ac:dyDescent="0.2">
      <c r="A1340" s="2"/>
      <c r="B1340" s="3"/>
      <c r="C1340" s="2"/>
      <c r="D1340" s="2"/>
      <c r="E1340" s="2"/>
      <c r="F1340" s="2"/>
      <c r="G1340" s="2"/>
      <c r="H1340" s="2"/>
      <c r="I1340" s="4"/>
      <c r="J1340" s="9">
        <f t="shared" si="80"/>
        <v>0</v>
      </c>
      <c r="K1340" s="9">
        <f t="shared" si="81"/>
        <v>0</v>
      </c>
      <c r="L1340">
        <f t="shared" si="82"/>
        <v>1</v>
      </c>
      <c r="M1340" t="str">
        <f>VLOOKUP(L1340,mês!A:B,2,0)</f>
        <v>Janeiro</v>
      </c>
      <c r="N1340" t="e">
        <f t="shared" si="83"/>
        <v>#VALUE!</v>
      </c>
    </row>
    <row r="1341" spans="1:14" ht="24.95" customHeight="1" x14ac:dyDescent="0.2">
      <c r="A1341" s="2"/>
      <c r="B1341" s="3"/>
      <c r="C1341" s="2"/>
      <c r="D1341" s="2"/>
      <c r="E1341" s="4"/>
      <c r="F1341" s="2"/>
      <c r="G1341" s="2"/>
      <c r="H1341" s="2"/>
      <c r="I1341" s="4"/>
      <c r="J1341" s="9">
        <f t="shared" si="80"/>
        <v>0</v>
      </c>
      <c r="K1341" s="9">
        <f t="shared" si="81"/>
        <v>0</v>
      </c>
      <c r="L1341">
        <f t="shared" si="82"/>
        <v>1</v>
      </c>
      <c r="M1341" t="str">
        <f>VLOOKUP(L1341,mês!A:B,2,0)</f>
        <v>Janeiro</v>
      </c>
      <c r="N1341" t="e">
        <f t="shared" si="83"/>
        <v>#VALUE!</v>
      </c>
    </row>
    <row r="1342" spans="1:14" ht="24.95" customHeight="1" x14ac:dyDescent="0.2">
      <c r="A1342" s="2"/>
      <c r="B1342" s="3"/>
      <c r="C1342" s="2"/>
      <c r="D1342" s="2"/>
      <c r="E1342" s="2"/>
      <c r="F1342" s="2"/>
      <c r="G1342" s="2"/>
      <c r="H1342" s="2"/>
      <c r="I1342" s="4"/>
      <c r="J1342" s="9">
        <f t="shared" si="80"/>
        <v>0</v>
      </c>
      <c r="K1342" s="9">
        <f t="shared" si="81"/>
        <v>0</v>
      </c>
      <c r="L1342">
        <f t="shared" si="82"/>
        <v>1</v>
      </c>
      <c r="M1342" t="str">
        <f>VLOOKUP(L1342,mês!A:B,2,0)</f>
        <v>Janeiro</v>
      </c>
      <c r="N1342" t="e">
        <f t="shared" si="83"/>
        <v>#VALUE!</v>
      </c>
    </row>
    <row r="1343" spans="1:14" ht="24.95" customHeight="1" x14ac:dyDescent="0.2">
      <c r="A1343" s="2"/>
      <c r="B1343" s="3"/>
      <c r="C1343" s="2"/>
      <c r="D1343" s="2"/>
      <c r="E1343" s="4"/>
      <c r="F1343" s="2"/>
      <c r="G1343" s="2"/>
      <c r="H1343" s="2"/>
      <c r="I1343" s="4"/>
      <c r="J1343" s="9">
        <f t="shared" si="80"/>
        <v>0</v>
      </c>
      <c r="K1343" s="9">
        <f t="shared" si="81"/>
        <v>0</v>
      </c>
      <c r="L1343">
        <f t="shared" si="82"/>
        <v>1</v>
      </c>
      <c r="M1343" t="str">
        <f>VLOOKUP(L1343,mês!A:B,2,0)</f>
        <v>Janeiro</v>
      </c>
      <c r="N1343" t="e">
        <f t="shared" si="83"/>
        <v>#VALUE!</v>
      </c>
    </row>
    <row r="1344" spans="1:14" ht="24.95" customHeight="1" x14ac:dyDescent="0.2">
      <c r="A1344" s="2"/>
      <c r="B1344" s="3"/>
      <c r="C1344" s="2"/>
      <c r="D1344" s="2"/>
      <c r="E1344" s="2"/>
      <c r="F1344" s="2"/>
      <c r="G1344" s="2"/>
      <c r="H1344" s="2"/>
      <c r="I1344" s="4"/>
      <c r="J1344" s="9">
        <f t="shared" si="80"/>
        <v>0</v>
      </c>
      <c r="K1344" s="9">
        <f t="shared" si="81"/>
        <v>0</v>
      </c>
      <c r="L1344">
        <f t="shared" si="82"/>
        <v>1</v>
      </c>
      <c r="M1344" t="str">
        <f>VLOOKUP(L1344,mês!A:B,2,0)</f>
        <v>Janeiro</v>
      </c>
      <c r="N1344" t="e">
        <f t="shared" si="83"/>
        <v>#VALUE!</v>
      </c>
    </row>
    <row r="1345" spans="1:14" ht="24.95" customHeight="1" x14ac:dyDescent="0.2">
      <c r="A1345" s="2"/>
      <c r="B1345" s="3"/>
      <c r="C1345" s="2"/>
      <c r="D1345" s="2"/>
      <c r="E1345" s="2"/>
      <c r="F1345" s="2"/>
      <c r="G1345" s="2"/>
      <c r="H1345" s="2"/>
      <c r="I1345" s="4"/>
      <c r="J1345" s="9">
        <f t="shared" si="80"/>
        <v>0</v>
      </c>
      <c r="K1345" s="9">
        <f t="shared" si="81"/>
        <v>0</v>
      </c>
      <c r="L1345">
        <f t="shared" si="82"/>
        <v>1</v>
      </c>
      <c r="M1345" t="str">
        <f>VLOOKUP(L1345,mês!A:B,2,0)</f>
        <v>Janeiro</v>
      </c>
      <c r="N1345" t="e">
        <f t="shared" si="83"/>
        <v>#VALUE!</v>
      </c>
    </row>
    <row r="1346" spans="1:14" ht="24.95" customHeight="1" x14ac:dyDescent="0.2">
      <c r="A1346" s="2"/>
      <c r="B1346" s="3"/>
      <c r="C1346" s="2"/>
      <c r="D1346" s="2"/>
      <c r="E1346" s="2"/>
      <c r="F1346" s="2"/>
      <c r="G1346" s="2"/>
      <c r="H1346" s="2"/>
      <c r="I1346" s="4"/>
      <c r="J1346" s="9">
        <f t="shared" ref="J1346:J1409" si="84">IF(G1346="Não",0,H1346)</f>
        <v>0</v>
      </c>
      <c r="K1346" s="9">
        <f t="shared" ref="K1346:K1409" si="85">IF(G1346="Não",H1346,0)</f>
        <v>0</v>
      </c>
      <c r="L1346">
        <f t="shared" ref="L1346:L1409" si="86">MONTH(B1346)</f>
        <v>1</v>
      </c>
      <c r="M1346" t="str">
        <f>VLOOKUP(L1346,mês!A:B,2,0)</f>
        <v>Janeiro</v>
      </c>
      <c r="N1346" t="e">
        <f t="shared" ref="N1346:N1409" si="87">LEFT(A1346,SEARCH("-",A1346)-1)</f>
        <v>#VALUE!</v>
      </c>
    </row>
    <row r="1347" spans="1:14" ht="24.95" customHeight="1" x14ac:dyDescent="0.2">
      <c r="A1347" s="2"/>
      <c r="B1347" s="3"/>
      <c r="C1347" s="2"/>
      <c r="D1347" s="2"/>
      <c r="E1347" s="4"/>
      <c r="F1347" s="2"/>
      <c r="G1347" s="2"/>
      <c r="H1347" s="2"/>
      <c r="I1347" s="4"/>
      <c r="J1347" s="9">
        <f t="shared" si="84"/>
        <v>0</v>
      </c>
      <c r="K1347" s="9">
        <f t="shared" si="85"/>
        <v>0</v>
      </c>
      <c r="L1347">
        <f t="shared" si="86"/>
        <v>1</v>
      </c>
      <c r="M1347" t="str">
        <f>VLOOKUP(L1347,mês!A:B,2,0)</f>
        <v>Janeiro</v>
      </c>
      <c r="N1347" t="e">
        <f t="shared" si="87"/>
        <v>#VALUE!</v>
      </c>
    </row>
    <row r="1348" spans="1:14" ht="24.95" customHeight="1" x14ac:dyDescent="0.2">
      <c r="A1348" s="2"/>
      <c r="B1348" s="3"/>
      <c r="C1348" s="2"/>
      <c r="D1348" s="2"/>
      <c r="E1348" s="2"/>
      <c r="F1348" s="2"/>
      <c r="G1348" s="2"/>
      <c r="H1348" s="2"/>
      <c r="I1348" s="4"/>
      <c r="J1348" s="9">
        <f t="shared" si="84"/>
        <v>0</v>
      </c>
      <c r="K1348" s="9">
        <f t="shared" si="85"/>
        <v>0</v>
      </c>
      <c r="L1348">
        <f t="shared" si="86"/>
        <v>1</v>
      </c>
      <c r="M1348" t="str">
        <f>VLOOKUP(L1348,mês!A:B,2,0)</f>
        <v>Janeiro</v>
      </c>
      <c r="N1348" t="e">
        <f t="shared" si="87"/>
        <v>#VALUE!</v>
      </c>
    </row>
    <row r="1349" spans="1:14" ht="24.95" customHeight="1" x14ac:dyDescent="0.2">
      <c r="A1349" s="2"/>
      <c r="B1349" s="3"/>
      <c r="C1349" s="2"/>
      <c r="D1349" s="2"/>
      <c r="E1349" s="2"/>
      <c r="F1349" s="2"/>
      <c r="G1349" s="2"/>
      <c r="H1349" s="2"/>
      <c r="I1349" s="4"/>
      <c r="J1349" s="9">
        <f t="shared" si="84"/>
        <v>0</v>
      </c>
      <c r="K1349" s="9">
        <f t="shared" si="85"/>
        <v>0</v>
      </c>
      <c r="L1349">
        <f t="shared" si="86"/>
        <v>1</v>
      </c>
      <c r="M1349" t="str">
        <f>VLOOKUP(L1349,mês!A:B,2,0)</f>
        <v>Janeiro</v>
      </c>
      <c r="N1349" t="e">
        <f t="shared" si="87"/>
        <v>#VALUE!</v>
      </c>
    </row>
    <row r="1350" spans="1:14" ht="24.95" customHeight="1" x14ac:dyDescent="0.2">
      <c r="A1350" s="2"/>
      <c r="B1350" s="3"/>
      <c r="C1350" s="2"/>
      <c r="D1350" s="2"/>
      <c r="E1350" s="2"/>
      <c r="F1350" s="2"/>
      <c r="G1350" s="2"/>
      <c r="H1350" s="2"/>
      <c r="I1350" s="4"/>
      <c r="J1350" s="9">
        <f t="shared" si="84"/>
        <v>0</v>
      </c>
      <c r="K1350" s="9">
        <f t="shared" si="85"/>
        <v>0</v>
      </c>
      <c r="L1350">
        <f t="shared" si="86"/>
        <v>1</v>
      </c>
      <c r="M1350" t="str">
        <f>VLOOKUP(L1350,mês!A:B,2,0)</f>
        <v>Janeiro</v>
      </c>
      <c r="N1350" t="e">
        <f t="shared" si="87"/>
        <v>#VALUE!</v>
      </c>
    </row>
    <row r="1351" spans="1:14" ht="24.95" customHeight="1" x14ac:dyDescent="0.2">
      <c r="A1351" s="2"/>
      <c r="B1351" s="3"/>
      <c r="C1351" s="2"/>
      <c r="D1351" s="2"/>
      <c r="E1351" s="2"/>
      <c r="F1351" s="2"/>
      <c r="G1351" s="2"/>
      <c r="H1351" s="2"/>
      <c r="I1351" s="4"/>
      <c r="J1351" s="9">
        <f t="shared" si="84"/>
        <v>0</v>
      </c>
      <c r="K1351" s="9">
        <f t="shared" si="85"/>
        <v>0</v>
      </c>
      <c r="L1351">
        <f t="shared" si="86"/>
        <v>1</v>
      </c>
      <c r="M1351" t="str">
        <f>VLOOKUP(L1351,mês!A:B,2,0)</f>
        <v>Janeiro</v>
      </c>
      <c r="N1351" t="e">
        <f t="shared" si="87"/>
        <v>#VALUE!</v>
      </c>
    </row>
    <row r="1352" spans="1:14" ht="24.95" customHeight="1" x14ac:dyDescent="0.2">
      <c r="A1352" s="2"/>
      <c r="B1352" s="3"/>
      <c r="C1352" s="2"/>
      <c r="D1352" s="2"/>
      <c r="E1352" s="2"/>
      <c r="F1352" s="2"/>
      <c r="G1352" s="2"/>
      <c r="H1352" s="2"/>
      <c r="I1352" s="4"/>
      <c r="J1352" s="9">
        <f t="shared" si="84"/>
        <v>0</v>
      </c>
      <c r="K1352" s="9">
        <f t="shared" si="85"/>
        <v>0</v>
      </c>
      <c r="L1352">
        <f t="shared" si="86"/>
        <v>1</v>
      </c>
      <c r="M1352" t="str">
        <f>VLOOKUP(L1352,mês!A:B,2,0)</f>
        <v>Janeiro</v>
      </c>
      <c r="N1352" t="e">
        <f t="shared" si="87"/>
        <v>#VALUE!</v>
      </c>
    </row>
    <row r="1353" spans="1:14" ht="24.95" customHeight="1" x14ac:dyDescent="0.2">
      <c r="A1353" s="2"/>
      <c r="B1353" s="3"/>
      <c r="C1353" s="2"/>
      <c r="D1353" s="2"/>
      <c r="E1353" s="2"/>
      <c r="F1353" s="2"/>
      <c r="G1353" s="2"/>
      <c r="H1353" s="2"/>
      <c r="I1353" s="4"/>
      <c r="J1353" s="9">
        <f t="shared" si="84"/>
        <v>0</v>
      </c>
      <c r="K1353" s="9">
        <f t="shared" si="85"/>
        <v>0</v>
      </c>
      <c r="L1353">
        <f t="shared" si="86"/>
        <v>1</v>
      </c>
      <c r="M1353" t="str">
        <f>VLOOKUP(L1353,mês!A:B,2,0)</f>
        <v>Janeiro</v>
      </c>
      <c r="N1353" t="e">
        <f t="shared" si="87"/>
        <v>#VALUE!</v>
      </c>
    </row>
    <row r="1354" spans="1:14" ht="24.95" customHeight="1" x14ac:dyDescent="0.2">
      <c r="A1354" s="2"/>
      <c r="B1354" s="3"/>
      <c r="C1354" s="2"/>
      <c r="D1354" s="2"/>
      <c r="E1354" s="2"/>
      <c r="F1354" s="2"/>
      <c r="G1354" s="2"/>
      <c r="H1354" s="2"/>
      <c r="I1354" s="4"/>
      <c r="J1354" s="9">
        <f t="shared" si="84"/>
        <v>0</v>
      </c>
      <c r="K1354" s="9">
        <f t="shared" si="85"/>
        <v>0</v>
      </c>
      <c r="L1354">
        <f t="shared" si="86"/>
        <v>1</v>
      </c>
      <c r="M1354" t="str">
        <f>VLOOKUP(L1354,mês!A:B,2,0)</f>
        <v>Janeiro</v>
      </c>
      <c r="N1354" t="e">
        <f t="shared" si="87"/>
        <v>#VALUE!</v>
      </c>
    </row>
    <row r="1355" spans="1:14" ht="24.95" customHeight="1" x14ac:dyDescent="0.2">
      <c r="A1355" s="2"/>
      <c r="B1355" s="3"/>
      <c r="C1355" s="2"/>
      <c r="D1355" s="2"/>
      <c r="E1355" s="2"/>
      <c r="F1355" s="2"/>
      <c r="G1355" s="2"/>
      <c r="H1355" s="2"/>
      <c r="I1355" s="4"/>
      <c r="J1355" s="9">
        <f t="shared" si="84"/>
        <v>0</v>
      </c>
      <c r="K1355" s="9">
        <f t="shared" si="85"/>
        <v>0</v>
      </c>
      <c r="L1355">
        <f t="shared" si="86"/>
        <v>1</v>
      </c>
      <c r="M1355" t="str">
        <f>VLOOKUP(L1355,mês!A:B,2,0)</f>
        <v>Janeiro</v>
      </c>
      <c r="N1355" t="e">
        <f t="shared" si="87"/>
        <v>#VALUE!</v>
      </c>
    </row>
    <row r="1356" spans="1:14" ht="24.95" customHeight="1" x14ac:dyDescent="0.2">
      <c r="A1356" s="2"/>
      <c r="B1356" s="3"/>
      <c r="C1356" s="2"/>
      <c r="D1356" s="2"/>
      <c r="E1356" s="2"/>
      <c r="F1356" s="2"/>
      <c r="G1356" s="2"/>
      <c r="H1356" s="13"/>
      <c r="I1356" s="4"/>
      <c r="J1356" s="9">
        <f t="shared" si="84"/>
        <v>0</v>
      </c>
      <c r="K1356" s="9">
        <f t="shared" si="85"/>
        <v>0</v>
      </c>
      <c r="L1356">
        <f t="shared" si="86"/>
        <v>1</v>
      </c>
      <c r="M1356" t="str">
        <f>VLOOKUP(L1356,mês!A:B,2,0)</f>
        <v>Janeiro</v>
      </c>
      <c r="N1356" t="e">
        <f t="shared" si="87"/>
        <v>#VALUE!</v>
      </c>
    </row>
    <row r="1357" spans="1:14" ht="24.95" customHeight="1" x14ac:dyDescent="0.2">
      <c r="A1357" s="2"/>
      <c r="B1357" s="3"/>
      <c r="C1357" s="2"/>
      <c r="D1357" s="2"/>
      <c r="E1357" s="2"/>
      <c r="F1357" s="2"/>
      <c r="G1357" s="2"/>
      <c r="H1357" s="13"/>
      <c r="I1357" s="4"/>
      <c r="J1357" s="9">
        <f t="shared" si="84"/>
        <v>0</v>
      </c>
      <c r="K1357" s="9">
        <f t="shared" si="85"/>
        <v>0</v>
      </c>
      <c r="L1357">
        <f t="shared" si="86"/>
        <v>1</v>
      </c>
      <c r="M1357" t="str">
        <f>VLOOKUP(L1357,mês!A:B,2,0)</f>
        <v>Janeiro</v>
      </c>
      <c r="N1357" t="e">
        <f t="shared" si="87"/>
        <v>#VALUE!</v>
      </c>
    </row>
    <row r="1358" spans="1:14" ht="24.95" customHeight="1" x14ac:dyDescent="0.2">
      <c r="A1358" s="2"/>
      <c r="B1358" s="3"/>
      <c r="C1358" s="2"/>
      <c r="D1358" s="2"/>
      <c r="E1358" s="2"/>
      <c r="F1358" s="2"/>
      <c r="G1358" s="2"/>
      <c r="H1358" s="2"/>
      <c r="I1358" s="4"/>
      <c r="J1358" s="9">
        <f t="shared" si="84"/>
        <v>0</v>
      </c>
      <c r="K1358" s="9">
        <f t="shared" si="85"/>
        <v>0</v>
      </c>
      <c r="L1358">
        <f t="shared" si="86"/>
        <v>1</v>
      </c>
      <c r="M1358" t="str">
        <f>VLOOKUP(L1358,mês!A:B,2,0)</f>
        <v>Janeiro</v>
      </c>
      <c r="N1358" t="e">
        <f t="shared" si="87"/>
        <v>#VALUE!</v>
      </c>
    </row>
    <row r="1359" spans="1:14" ht="24.95" customHeight="1" x14ac:dyDescent="0.2">
      <c r="A1359" s="2"/>
      <c r="B1359" s="3"/>
      <c r="C1359" s="2"/>
      <c r="D1359" s="2"/>
      <c r="E1359" s="2"/>
      <c r="F1359" s="2"/>
      <c r="G1359" s="2"/>
      <c r="H1359" s="2"/>
      <c r="I1359" s="4"/>
      <c r="J1359" s="9">
        <f t="shared" si="84"/>
        <v>0</v>
      </c>
      <c r="K1359" s="9">
        <f t="shared" si="85"/>
        <v>0</v>
      </c>
      <c r="L1359">
        <f t="shared" si="86"/>
        <v>1</v>
      </c>
      <c r="M1359" t="str">
        <f>VLOOKUP(L1359,mês!A:B,2,0)</f>
        <v>Janeiro</v>
      </c>
      <c r="N1359" t="e">
        <f t="shared" si="87"/>
        <v>#VALUE!</v>
      </c>
    </row>
    <row r="1360" spans="1:14" ht="24.95" customHeight="1" x14ac:dyDescent="0.2">
      <c r="A1360" s="2"/>
      <c r="B1360" s="3"/>
      <c r="C1360" s="2"/>
      <c r="D1360" s="2"/>
      <c r="E1360" s="2"/>
      <c r="F1360" s="2"/>
      <c r="G1360" s="2"/>
      <c r="H1360" s="2"/>
      <c r="I1360" s="4"/>
      <c r="J1360" s="9">
        <f t="shared" si="84"/>
        <v>0</v>
      </c>
      <c r="K1360" s="9">
        <f t="shared" si="85"/>
        <v>0</v>
      </c>
      <c r="L1360">
        <f t="shared" si="86"/>
        <v>1</v>
      </c>
      <c r="M1360" t="str">
        <f>VLOOKUP(L1360,mês!A:B,2,0)</f>
        <v>Janeiro</v>
      </c>
      <c r="N1360" t="e">
        <f t="shared" si="87"/>
        <v>#VALUE!</v>
      </c>
    </row>
    <row r="1361" spans="1:14" ht="24.95" customHeight="1" x14ac:dyDescent="0.2">
      <c r="A1361" s="2"/>
      <c r="B1361" s="3"/>
      <c r="C1361" s="2"/>
      <c r="D1361" s="2"/>
      <c r="E1361" s="2"/>
      <c r="F1361" s="2"/>
      <c r="G1361" s="2"/>
      <c r="H1361" s="2"/>
      <c r="I1361" s="4"/>
      <c r="J1361" s="9">
        <f t="shared" si="84"/>
        <v>0</v>
      </c>
      <c r="K1361" s="9">
        <f t="shared" si="85"/>
        <v>0</v>
      </c>
      <c r="L1361">
        <f t="shared" si="86"/>
        <v>1</v>
      </c>
      <c r="M1361" t="str">
        <f>VLOOKUP(L1361,mês!A:B,2,0)</f>
        <v>Janeiro</v>
      </c>
      <c r="N1361" t="e">
        <f t="shared" si="87"/>
        <v>#VALUE!</v>
      </c>
    </row>
    <row r="1362" spans="1:14" ht="24.95" customHeight="1" x14ac:dyDescent="0.2">
      <c r="A1362" s="2"/>
      <c r="B1362" s="3"/>
      <c r="C1362" s="2"/>
      <c r="D1362" s="2"/>
      <c r="E1362" s="2"/>
      <c r="F1362" s="2"/>
      <c r="G1362" s="2"/>
      <c r="H1362" s="2"/>
      <c r="I1362" s="4"/>
      <c r="J1362" s="9">
        <f t="shared" si="84"/>
        <v>0</v>
      </c>
      <c r="K1362" s="9">
        <f t="shared" si="85"/>
        <v>0</v>
      </c>
      <c r="L1362">
        <f t="shared" si="86"/>
        <v>1</v>
      </c>
      <c r="M1362" t="str">
        <f>VLOOKUP(L1362,mês!A:B,2,0)</f>
        <v>Janeiro</v>
      </c>
      <c r="N1362" t="e">
        <f t="shared" si="87"/>
        <v>#VALUE!</v>
      </c>
    </row>
    <row r="1363" spans="1:14" ht="24.95" customHeight="1" x14ac:dyDescent="0.2">
      <c r="A1363" s="2"/>
      <c r="B1363" s="3"/>
      <c r="C1363" s="2"/>
      <c r="D1363" s="2"/>
      <c r="E1363" s="2"/>
      <c r="F1363" s="2"/>
      <c r="G1363" s="2"/>
      <c r="H1363" s="2"/>
      <c r="I1363" s="4"/>
      <c r="J1363" s="9">
        <f t="shared" si="84"/>
        <v>0</v>
      </c>
      <c r="K1363" s="9">
        <f t="shared" si="85"/>
        <v>0</v>
      </c>
      <c r="L1363">
        <f t="shared" si="86"/>
        <v>1</v>
      </c>
      <c r="M1363" t="str">
        <f>VLOOKUP(L1363,mês!A:B,2,0)</f>
        <v>Janeiro</v>
      </c>
      <c r="N1363" t="e">
        <f t="shared" si="87"/>
        <v>#VALUE!</v>
      </c>
    </row>
    <row r="1364" spans="1:14" ht="24.95" customHeight="1" x14ac:dyDescent="0.2">
      <c r="A1364" s="2"/>
      <c r="B1364" s="3"/>
      <c r="C1364" s="2"/>
      <c r="D1364" s="2"/>
      <c r="E1364" s="2"/>
      <c r="F1364" s="2"/>
      <c r="G1364" s="2"/>
      <c r="H1364" s="13"/>
      <c r="I1364" s="4"/>
      <c r="J1364" s="9">
        <f t="shared" si="84"/>
        <v>0</v>
      </c>
      <c r="K1364" s="9">
        <f t="shared" si="85"/>
        <v>0</v>
      </c>
      <c r="L1364">
        <f t="shared" si="86"/>
        <v>1</v>
      </c>
      <c r="M1364" t="str">
        <f>VLOOKUP(L1364,mês!A:B,2,0)</f>
        <v>Janeiro</v>
      </c>
      <c r="N1364" t="e">
        <f t="shared" si="87"/>
        <v>#VALUE!</v>
      </c>
    </row>
    <row r="1365" spans="1:14" ht="24.95" customHeight="1" x14ac:dyDescent="0.2">
      <c r="A1365" s="2"/>
      <c r="B1365" s="3"/>
      <c r="C1365" s="2"/>
      <c r="D1365" s="2"/>
      <c r="E1365" s="2"/>
      <c r="F1365" s="2"/>
      <c r="G1365" s="2"/>
      <c r="H1365" s="2"/>
      <c r="I1365" s="4"/>
      <c r="J1365" s="9">
        <f t="shared" si="84"/>
        <v>0</v>
      </c>
      <c r="K1365" s="9">
        <f t="shared" si="85"/>
        <v>0</v>
      </c>
      <c r="L1365">
        <f t="shared" si="86"/>
        <v>1</v>
      </c>
      <c r="M1365" t="str">
        <f>VLOOKUP(L1365,mês!A:B,2,0)</f>
        <v>Janeiro</v>
      </c>
      <c r="N1365" t="e">
        <f t="shared" si="87"/>
        <v>#VALUE!</v>
      </c>
    </row>
    <row r="1366" spans="1:14" ht="24.95" customHeight="1" x14ac:dyDescent="0.2">
      <c r="A1366" s="2"/>
      <c r="B1366" s="3"/>
      <c r="C1366" s="2"/>
      <c r="D1366" s="2"/>
      <c r="E1366" s="2"/>
      <c r="F1366" s="2"/>
      <c r="G1366" s="2"/>
      <c r="H1366" s="2"/>
      <c r="I1366" s="4"/>
      <c r="J1366" s="9">
        <f t="shared" si="84"/>
        <v>0</v>
      </c>
      <c r="K1366" s="9">
        <f t="shared" si="85"/>
        <v>0</v>
      </c>
      <c r="L1366">
        <f t="shared" si="86"/>
        <v>1</v>
      </c>
      <c r="M1366" t="str">
        <f>VLOOKUP(L1366,mês!A:B,2,0)</f>
        <v>Janeiro</v>
      </c>
      <c r="N1366" t="e">
        <f t="shared" si="87"/>
        <v>#VALUE!</v>
      </c>
    </row>
    <row r="1367" spans="1:14" ht="24.95" customHeight="1" x14ac:dyDescent="0.2">
      <c r="A1367" s="2"/>
      <c r="B1367" s="3"/>
      <c r="C1367" s="2"/>
      <c r="D1367" s="2"/>
      <c r="E1367" s="4"/>
      <c r="F1367" s="2"/>
      <c r="G1367" s="2"/>
      <c r="H1367" s="2"/>
      <c r="I1367" s="4"/>
      <c r="J1367" s="9">
        <f t="shared" si="84"/>
        <v>0</v>
      </c>
      <c r="K1367" s="9">
        <f t="shared" si="85"/>
        <v>0</v>
      </c>
      <c r="L1367">
        <f t="shared" si="86"/>
        <v>1</v>
      </c>
      <c r="M1367" t="str">
        <f>VLOOKUP(L1367,mês!A:B,2,0)</f>
        <v>Janeiro</v>
      </c>
      <c r="N1367" t="e">
        <f t="shared" si="87"/>
        <v>#VALUE!</v>
      </c>
    </row>
    <row r="1368" spans="1:14" ht="24.95" customHeight="1" x14ac:dyDescent="0.2">
      <c r="A1368" s="2"/>
      <c r="B1368" s="3"/>
      <c r="C1368" s="2"/>
      <c r="D1368" s="2"/>
      <c r="E1368" s="2"/>
      <c r="F1368" s="2"/>
      <c r="G1368" s="2"/>
      <c r="H1368" s="2"/>
      <c r="I1368" s="4"/>
      <c r="J1368" s="9">
        <f t="shared" si="84"/>
        <v>0</v>
      </c>
      <c r="K1368" s="9">
        <f t="shared" si="85"/>
        <v>0</v>
      </c>
      <c r="L1368">
        <f t="shared" si="86"/>
        <v>1</v>
      </c>
      <c r="M1368" t="str">
        <f>VLOOKUP(L1368,mês!A:B,2,0)</f>
        <v>Janeiro</v>
      </c>
      <c r="N1368" t="e">
        <f t="shared" si="87"/>
        <v>#VALUE!</v>
      </c>
    </row>
    <row r="1369" spans="1:14" ht="24.95" customHeight="1" x14ac:dyDescent="0.2">
      <c r="A1369" s="2"/>
      <c r="B1369" s="3"/>
      <c r="C1369" s="2"/>
      <c r="D1369" s="2"/>
      <c r="E1369" s="2"/>
      <c r="F1369" s="2"/>
      <c r="G1369" s="2"/>
      <c r="H1369" s="2"/>
      <c r="I1369" s="4"/>
      <c r="J1369" s="9">
        <f t="shared" si="84"/>
        <v>0</v>
      </c>
      <c r="K1369" s="9">
        <f t="shared" si="85"/>
        <v>0</v>
      </c>
      <c r="L1369">
        <f t="shared" si="86"/>
        <v>1</v>
      </c>
      <c r="M1369" t="str">
        <f>VLOOKUP(L1369,mês!A:B,2,0)</f>
        <v>Janeiro</v>
      </c>
      <c r="N1369" t="e">
        <f t="shared" si="87"/>
        <v>#VALUE!</v>
      </c>
    </row>
    <row r="1370" spans="1:14" ht="24.95" customHeight="1" x14ac:dyDescent="0.2">
      <c r="A1370" s="2"/>
      <c r="B1370" s="3"/>
      <c r="C1370" s="2"/>
      <c r="D1370" s="2"/>
      <c r="E1370" s="2"/>
      <c r="F1370" s="2"/>
      <c r="G1370" s="2"/>
      <c r="H1370" s="2"/>
      <c r="I1370" s="4"/>
      <c r="J1370" s="9">
        <f t="shared" si="84"/>
        <v>0</v>
      </c>
      <c r="K1370" s="9">
        <f t="shared" si="85"/>
        <v>0</v>
      </c>
      <c r="L1370">
        <f t="shared" si="86"/>
        <v>1</v>
      </c>
      <c r="M1370" t="str">
        <f>VLOOKUP(L1370,mês!A:B,2,0)</f>
        <v>Janeiro</v>
      </c>
      <c r="N1370" t="e">
        <f t="shared" si="87"/>
        <v>#VALUE!</v>
      </c>
    </row>
    <row r="1371" spans="1:14" ht="24.95" customHeight="1" x14ac:dyDescent="0.2">
      <c r="A1371" s="2"/>
      <c r="B1371" s="3"/>
      <c r="C1371" s="2"/>
      <c r="D1371" s="2"/>
      <c r="E1371" s="2"/>
      <c r="F1371" s="2"/>
      <c r="G1371" s="2"/>
      <c r="H1371" s="2"/>
      <c r="I1371" s="4"/>
      <c r="J1371" s="9">
        <f t="shared" si="84"/>
        <v>0</v>
      </c>
      <c r="K1371" s="9">
        <f t="shared" si="85"/>
        <v>0</v>
      </c>
      <c r="L1371">
        <f t="shared" si="86"/>
        <v>1</v>
      </c>
      <c r="M1371" t="str">
        <f>VLOOKUP(L1371,mês!A:B,2,0)</f>
        <v>Janeiro</v>
      </c>
      <c r="N1371" t="e">
        <f t="shared" si="87"/>
        <v>#VALUE!</v>
      </c>
    </row>
    <row r="1372" spans="1:14" ht="24.95" customHeight="1" x14ac:dyDescent="0.2">
      <c r="A1372" s="2"/>
      <c r="B1372" s="3"/>
      <c r="C1372" s="2"/>
      <c r="D1372" s="2"/>
      <c r="E1372" s="2"/>
      <c r="F1372" s="2"/>
      <c r="G1372" s="2"/>
      <c r="H1372" s="2"/>
      <c r="I1372" s="4"/>
      <c r="J1372" s="9">
        <f t="shared" si="84"/>
        <v>0</v>
      </c>
      <c r="K1372" s="9">
        <f t="shared" si="85"/>
        <v>0</v>
      </c>
      <c r="L1372">
        <f t="shared" si="86"/>
        <v>1</v>
      </c>
      <c r="M1372" t="str">
        <f>VLOOKUP(L1372,mês!A:B,2,0)</f>
        <v>Janeiro</v>
      </c>
      <c r="N1372" t="e">
        <f t="shared" si="87"/>
        <v>#VALUE!</v>
      </c>
    </row>
    <row r="1373" spans="1:14" ht="24.95" customHeight="1" x14ac:dyDescent="0.2">
      <c r="A1373" s="2"/>
      <c r="B1373" s="3"/>
      <c r="C1373" s="2"/>
      <c r="D1373" s="2"/>
      <c r="E1373" s="2"/>
      <c r="F1373" s="2"/>
      <c r="G1373" s="2"/>
      <c r="H1373" s="2"/>
      <c r="I1373" s="4"/>
      <c r="J1373" s="9">
        <f t="shared" si="84"/>
        <v>0</v>
      </c>
      <c r="K1373" s="9">
        <f t="shared" si="85"/>
        <v>0</v>
      </c>
      <c r="L1373">
        <f t="shared" si="86"/>
        <v>1</v>
      </c>
      <c r="M1373" t="str">
        <f>VLOOKUP(L1373,mês!A:B,2,0)</f>
        <v>Janeiro</v>
      </c>
      <c r="N1373" t="e">
        <f t="shared" si="87"/>
        <v>#VALUE!</v>
      </c>
    </row>
    <row r="1374" spans="1:14" ht="24.95" customHeight="1" x14ac:dyDescent="0.2">
      <c r="A1374" s="2"/>
      <c r="B1374" s="3"/>
      <c r="C1374" s="2"/>
      <c r="D1374" s="2"/>
      <c r="E1374" s="2"/>
      <c r="F1374" s="2"/>
      <c r="G1374" s="2"/>
      <c r="H1374" s="2"/>
      <c r="I1374" s="4"/>
      <c r="J1374" s="9">
        <f t="shared" si="84"/>
        <v>0</v>
      </c>
      <c r="K1374" s="9">
        <f t="shared" si="85"/>
        <v>0</v>
      </c>
      <c r="L1374">
        <f t="shared" si="86"/>
        <v>1</v>
      </c>
      <c r="M1374" t="str">
        <f>VLOOKUP(L1374,mês!A:B,2,0)</f>
        <v>Janeiro</v>
      </c>
      <c r="N1374" t="e">
        <f t="shared" si="87"/>
        <v>#VALUE!</v>
      </c>
    </row>
    <row r="1375" spans="1:14" ht="24.95" customHeight="1" x14ac:dyDescent="0.2">
      <c r="A1375" s="2"/>
      <c r="B1375" s="3"/>
      <c r="C1375" s="2"/>
      <c r="D1375" s="2"/>
      <c r="E1375" s="2"/>
      <c r="F1375" s="2"/>
      <c r="G1375" s="2"/>
      <c r="H1375" s="2"/>
      <c r="I1375" s="4"/>
      <c r="J1375" s="9">
        <f t="shared" si="84"/>
        <v>0</v>
      </c>
      <c r="K1375" s="9">
        <f t="shared" si="85"/>
        <v>0</v>
      </c>
      <c r="L1375">
        <f t="shared" si="86"/>
        <v>1</v>
      </c>
      <c r="M1375" t="str">
        <f>VLOOKUP(L1375,mês!A:B,2,0)</f>
        <v>Janeiro</v>
      </c>
      <c r="N1375" t="e">
        <f t="shared" si="87"/>
        <v>#VALUE!</v>
      </c>
    </row>
    <row r="1376" spans="1:14" ht="24.95" customHeight="1" x14ac:dyDescent="0.2">
      <c r="A1376" s="2"/>
      <c r="B1376" s="3"/>
      <c r="C1376" s="2"/>
      <c r="D1376" s="2"/>
      <c r="E1376" s="2"/>
      <c r="F1376" s="2"/>
      <c r="G1376" s="2"/>
      <c r="H1376" s="2"/>
      <c r="I1376" s="4"/>
      <c r="J1376" s="9">
        <f t="shared" si="84"/>
        <v>0</v>
      </c>
      <c r="K1376" s="9">
        <f t="shared" si="85"/>
        <v>0</v>
      </c>
      <c r="L1376">
        <f t="shared" si="86"/>
        <v>1</v>
      </c>
      <c r="M1376" t="str">
        <f>VLOOKUP(L1376,mês!A:B,2,0)</f>
        <v>Janeiro</v>
      </c>
      <c r="N1376" t="e">
        <f t="shared" si="87"/>
        <v>#VALUE!</v>
      </c>
    </row>
    <row r="1377" spans="1:14" ht="24.95" customHeight="1" x14ac:dyDescent="0.2">
      <c r="A1377" s="2"/>
      <c r="B1377" s="3"/>
      <c r="C1377" s="2"/>
      <c r="D1377" s="2"/>
      <c r="E1377" s="2"/>
      <c r="F1377" s="2"/>
      <c r="G1377" s="2"/>
      <c r="H1377" s="2"/>
      <c r="I1377" s="4"/>
      <c r="J1377" s="9">
        <f t="shared" si="84"/>
        <v>0</v>
      </c>
      <c r="K1377" s="9">
        <f t="shared" si="85"/>
        <v>0</v>
      </c>
      <c r="L1377">
        <f t="shared" si="86"/>
        <v>1</v>
      </c>
      <c r="M1377" t="str">
        <f>VLOOKUP(L1377,mês!A:B,2,0)</f>
        <v>Janeiro</v>
      </c>
      <c r="N1377" t="e">
        <f t="shared" si="87"/>
        <v>#VALUE!</v>
      </c>
    </row>
    <row r="1378" spans="1:14" ht="24.95" customHeight="1" x14ac:dyDescent="0.2">
      <c r="A1378" s="2"/>
      <c r="B1378" s="3"/>
      <c r="C1378" s="2"/>
      <c r="D1378" s="2"/>
      <c r="E1378" s="2"/>
      <c r="F1378" s="2"/>
      <c r="G1378" s="2"/>
      <c r="H1378" s="2"/>
      <c r="I1378" s="4"/>
      <c r="J1378" s="9">
        <f t="shared" si="84"/>
        <v>0</v>
      </c>
      <c r="K1378" s="9">
        <f t="shared" si="85"/>
        <v>0</v>
      </c>
      <c r="L1378">
        <f t="shared" si="86"/>
        <v>1</v>
      </c>
      <c r="M1378" t="str">
        <f>VLOOKUP(L1378,mês!A:B,2,0)</f>
        <v>Janeiro</v>
      </c>
      <c r="N1378" t="e">
        <f t="shared" si="87"/>
        <v>#VALUE!</v>
      </c>
    </row>
    <row r="1379" spans="1:14" ht="24.95" customHeight="1" x14ac:dyDescent="0.2">
      <c r="A1379" s="2"/>
      <c r="B1379" s="3"/>
      <c r="C1379" s="2"/>
      <c r="D1379" s="2"/>
      <c r="E1379" s="2"/>
      <c r="F1379" s="2"/>
      <c r="G1379" s="2"/>
      <c r="H1379" s="2"/>
      <c r="I1379" s="4"/>
      <c r="J1379" s="9">
        <f t="shared" si="84"/>
        <v>0</v>
      </c>
      <c r="K1379" s="9">
        <f t="shared" si="85"/>
        <v>0</v>
      </c>
      <c r="L1379">
        <f t="shared" si="86"/>
        <v>1</v>
      </c>
      <c r="M1379" t="str">
        <f>VLOOKUP(L1379,mês!A:B,2,0)</f>
        <v>Janeiro</v>
      </c>
      <c r="N1379" t="e">
        <f t="shared" si="87"/>
        <v>#VALUE!</v>
      </c>
    </row>
    <row r="1380" spans="1:14" ht="24.95" customHeight="1" x14ac:dyDescent="0.2">
      <c r="A1380" s="2"/>
      <c r="B1380" s="3"/>
      <c r="C1380" s="2"/>
      <c r="D1380" s="2"/>
      <c r="E1380" s="2"/>
      <c r="F1380" s="2"/>
      <c r="G1380" s="2"/>
      <c r="H1380" s="2"/>
      <c r="I1380" s="4"/>
      <c r="J1380" s="9">
        <f t="shared" si="84"/>
        <v>0</v>
      </c>
      <c r="K1380" s="9">
        <f t="shared" si="85"/>
        <v>0</v>
      </c>
      <c r="L1380">
        <f t="shared" si="86"/>
        <v>1</v>
      </c>
      <c r="M1380" t="str">
        <f>VLOOKUP(L1380,mês!A:B,2,0)</f>
        <v>Janeiro</v>
      </c>
      <c r="N1380" t="e">
        <f t="shared" si="87"/>
        <v>#VALUE!</v>
      </c>
    </row>
    <row r="1381" spans="1:14" ht="24.95" customHeight="1" x14ac:dyDescent="0.2">
      <c r="A1381" s="2"/>
      <c r="B1381" s="3"/>
      <c r="C1381" s="2"/>
      <c r="D1381" s="2"/>
      <c r="E1381" s="2"/>
      <c r="F1381" s="2"/>
      <c r="G1381" s="2"/>
      <c r="H1381" s="13"/>
      <c r="I1381" s="4"/>
      <c r="J1381" s="9">
        <f t="shared" si="84"/>
        <v>0</v>
      </c>
      <c r="K1381" s="9">
        <f t="shared" si="85"/>
        <v>0</v>
      </c>
      <c r="L1381">
        <f t="shared" si="86"/>
        <v>1</v>
      </c>
      <c r="M1381" t="str">
        <f>VLOOKUP(L1381,mês!A:B,2,0)</f>
        <v>Janeiro</v>
      </c>
      <c r="N1381" t="e">
        <f t="shared" si="87"/>
        <v>#VALUE!</v>
      </c>
    </row>
    <row r="1382" spans="1:14" ht="24.95" customHeight="1" x14ac:dyDescent="0.2">
      <c r="A1382" s="2"/>
      <c r="B1382" s="3"/>
      <c r="C1382" s="2"/>
      <c r="D1382" s="2"/>
      <c r="E1382" s="4"/>
      <c r="F1382" s="2"/>
      <c r="G1382" s="2"/>
      <c r="H1382" s="2"/>
      <c r="I1382" s="4"/>
      <c r="J1382" s="9">
        <f t="shared" si="84"/>
        <v>0</v>
      </c>
      <c r="K1382" s="9">
        <f t="shared" si="85"/>
        <v>0</v>
      </c>
      <c r="L1382">
        <f t="shared" si="86"/>
        <v>1</v>
      </c>
      <c r="M1382" t="str">
        <f>VLOOKUP(L1382,mês!A:B,2,0)</f>
        <v>Janeiro</v>
      </c>
      <c r="N1382" t="e">
        <f t="shared" si="87"/>
        <v>#VALUE!</v>
      </c>
    </row>
    <row r="1383" spans="1:14" ht="24.95" customHeight="1" x14ac:dyDescent="0.2">
      <c r="A1383" s="2"/>
      <c r="B1383" s="3"/>
      <c r="C1383" s="2"/>
      <c r="D1383" s="2"/>
      <c r="E1383" s="2"/>
      <c r="F1383" s="2"/>
      <c r="G1383" s="2"/>
      <c r="H1383" s="2"/>
      <c r="I1383" s="4"/>
      <c r="J1383" s="9">
        <f t="shared" si="84"/>
        <v>0</v>
      </c>
      <c r="K1383" s="9">
        <f t="shared" si="85"/>
        <v>0</v>
      </c>
      <c r="L1383">
        <f t="shared" si="86"/>
        <v>1</v>
      </c>
      <c r="M1383" t="str">
        <f>VLOOKUP(L1383,mês!A:B,2,0)</f>
        <v>Janeiro</v>
      </c>
      <c r="N1383" t="e">
        <f t="shared" si="87"/>
        <v>#VALUE!</v>
      </c>
    </row>
    <row r="1384" spans="1:14" ht="24.95" customHeight="1" x14ac:dyDescent="0.2">
      <c r="A1384" s="2"/>
      <c r="B1384" s="3"/>
      <c r="C1384" s="2"/>
      <c r="D1384" s="2"/>
      <c r="E1384" s="2"/>
      <c r="F1384" s="2"/>
      <c r="G1384" s="2"/>
      <c r="H1384" s="2"/>
      <c r="I1384" s="4"/>
      <c r="J1384" s="9">
        <f t="shared" si="84"/>
        <v>0</v>
      </c>
      <c r="K1384" s="9">
        <f t="shared" si="85"/>
        <v>0</v>
      </c>
      <c r="L1384">
        <f t="shared" si="86"/>
        <v>1</v>
      </c>
      <c r="M1384" t="str">
        <f>VLOOKUP(L1384,mês!A:B,2,0)</f>
        <v>Janeiro</v>
      </c>
      <c r="N1384" t="e">
        <f t="shared" si="87"/>
        <v>#VALUE!</v>
      </c>
    </row>
    <row r="1385" spans="1:14" ht="24.95" customHeight="1" x14ac:dyDescent="0.2">
      <c r="A1385" s="2"/>
      <c r="B1385" s="3"/>
      <c r="C1385" s="2"/>
      <c r="D1385" s="2"/>
      <c r="E1385" s="2"/>
      <c r="F1385" s="2"/>
      <c r="G1385" s="2"/>
      <c r="H1385" s="2"/>
      <c r="I1385" s="4"/>
      <c r="J1385" s="9">
        <f t="shared" si="84"/>
        <v>0</v>
      </c>
      <c r="K1385" s="9">
        <f t="shared" si="85"/>
        <v>0</v>
      </c>
      <c r="L1385">
        <f t="shared" si="86"/>
        <v>1</v>
      </c>
      <c r="M1385" t="str">
        <f>VLOOKUP(L1385,mês!A:B,2,0)</f>
        <v>Janeiro</v>
      </c>
      <c r="N1385" t="e">
        <f t="shared" si="87"/>
        <v>#VALUE!</v>
      </c>
    </row>
    <row r="1386" spans="1:14" ht="24.95" customHeight="1" x14ac:dyDescent="0.2">
      <c r="A1386" s="2"/>
      <c r="B1386" s="3"/>
      <c r="C1386" s="2"/>
      <c r="D1386" s="2"/>
      <c r="E1386" s="2"/>
      <c r="F1386" s="2"/>
      <c r="G1386" s="2"/>
      <c r="H1386" s="2"/>
      <c r="I1386" s="4"/>
      <c r="J1386" s="9">
        <f t="shared" si="84"/>
        <v>0</v>
      </c>
      <c r="K1386" s="9">
        <f t="shared" si="85"/>
        <v>0</v>
      </c>
      <c r="L1386">
        <f t="shared" si="86"/>
        <v>1</v>
      </c>
      <c r="M1386" t="str">
        <f>VLOOKUP(L1386,mês!A:B,2,0)</f>
        <v>Janeiro</v>
      </c>
      <c r="N1386" t="e">
        <f t="shared" si="87"/>
        <v>#VALUE!</v>
      </c>
    </row>
    <row r="1387" spans="1:14" ht="24.95" customHeight="1" x14ac:dyDescent="0.2">
      <c r="A1387" s="2"/>
      <c r="B1387" s="3"/>
      <c r="C1387" s="2"/>
      <c r="D1387" s="2"/>
      <c r="E1387" s="2"/>
      <c r="F1387" s="2"/>
      <c r="G1387" s="2"/>
      <c r="H1387" s="2"/>
      <c r="I1387" s="4"/>
      <c r="J1387" s="9">
        <f t="shared" si="84"/>
        <v>0</v>
      </c>
      <c r="K1387" s="9">
        <f t="shared" si="85"/>
        <v>0</v>
      </c>
      <c r="L1387">
        <f t="shared" si="86"/>
        <v>1</v>
      </c>
      <c r="M1387" t="str">
        <f>VLOOKUP(L1387,mês!A:B,2,0)</f>
        <v>Janeiro</v>
      </c>
      <c r="N1387" t="e">
        <f t="shared" si="87"/>
        <v>#VALUE!</v>
      </c>
    </row>
    <row r="1388" spans="1:14" ht="24.95" customHeight="1" x14ac:dyDescent="0.2">
      <c r="A1388" s="2"/>
      <c r="B1388" s="3"/>
      <c r="C1388" s="2"/>
      <c r="D1388" s="2"/>
      <c r="E1388" s="2"/>
      <c r="F1388" s="2"/>
      <c r="G1388" s="2"/>
      <c r="H1388" s="2"/>
      <c r="I1388" s="4"/>
      <c r="J1388" s="9">
        <f t="shared" si="84"/>
        <v>0</v>
      </c>
      <c r="K1388" s="9">
        <f t="shared" si="85"/>
        <v>0</v>
      </c>
      <c r="L1388">
        <f t="shared" si="86"/>
        <v>1</v>
      </c>
      <c r="M1388" t="str">
        <f>VLOOKUP(L1388,mês!A:B,2,0)</f>
        <v>Janeiro</v>
      </c>
      <c r="N1388" t="e">
        <f t="shared" si="87"/>
        <v>#VALUE!</v>
      </c>
    </row>
    <row r="1389" spans="1:14" ht="24.95" customHeight="1" x14ac:dyDescent="0.2">
      <c r="A1389" s="2"/>
      <c r="B1389" s="3"/>
      <c r="C1389" s="2"/>
      <c r="D1389" s="2"/>
      <c r="E1389" s="2"/>
      <c r="F1389" s="2"/>
      <c r="G1389" s="2"/>
      <c r="H1389" s="2"/>
      <c r="I1389" s="4"/>
      <c r="J1389" s="9">
        <f t="shared" si="84"/>
        <v>0</v>
      </c>
      <c r="K1389" s="9">
        <f t="shared" si="85"/>
        <v>0</v>
      </c>
      <c r="L1389">
        <f t="shared" si="86"/>
        <v>1</v>
      </c>
      <c r="M1389" t="str">
        <f>VLOOKUP(L1389,mês!A:B,2,0)</f>
        <v>Janeiro</v>
      </c>
      <c r="N1389" t="e">
        <f t="shared" si="87"/>
        <v>#VALUE!</v>
      </c>
    </row>
    <row r="1390" spans="1:14" ht="24.95" customHeight="1" x14ac:dyDescent="0.2">
      <c r="A1390" s="2"/>
      <c r="B1390" s="3"/>
      <c r="C1390" s="2"/>
      <c r="D1390" s="2"/>
      <c r="E1390" s="2"/>
      <c r="F1390" s="2"/>
      <c r="G1390" s="2"/>
      <c r="H1390" s="2"/>
      <c r="I1390" s="4"/>
      <c r="J1390" s="9">
        <f t="shared" si="84"/>
        <v>0</v>
      </c>
      <c r="K1390" s="9">
        <f t="shared" si="85"/>
        <v>0</v>
      </c>
      <c r="L1390">
        <f t="shared" si="86"/>
        <v>1</v>
      </c>
      <c r="M1390" t="str">
        <f>VLOOKUP(L1390,mês!A:B,2,0)</f>
        <v>Janeiro</v>
      </c>
      <c r="N1390" t="e">
        <f t="shared" si="87"/>
        <v>#VALUE!</v>
      </c>
    </row>
    <row r="1391" spans="1:14" ht="24.95" customHeight="1" x14ac:dyDescent="0.2">
      <c r="A1391" s="2"/>
      <c r="B1391" s="3"/>
      <c r="C1391" s="2"/>
      <c r="D1391" s="2"/>
      <c r="E1391" s="2"/>
      <c r="F1391" s="2"/>
      <c r="G1391" s="2"/>
      <c r="H1391" s="13"/>
      <c r="I1391" s="4"/>
      <c r="J1391" s="9">
        <f t="shared" si="84"/>
        <v>0</v>
      </c>
      <c r="K1391" s="9">
        <f t="shared" si="85"/>
        <v>0</v>
      </c>
      <c r="L1391">
        <f t="shared" si="86"/>
        <v>1</v>
      </c>
      <c r="M1391" t="str">
        <f>VLOOKUP(L1391,mês!A:B,2,0)</f>
        <v>Janeiro</v>
      </c>
      <c r="N1391" t="e">
        <f t="shared" si="87"/>
        <v>#VALUE!</v>
      </c>
    </row>
    <row r="1392" spans="1:14" ht="24.95" customHeight="1" x14ac:dyDescent="0.2">
      <c r="A1392" s="2"/>
      <c r="B1392" s="3"/>
      <c r="C1392" s="2"/>
      <c r="D1392" s="2"/>
      <c r="E1392" s="2"/>
      <c r="F1392" s="2"/>
      <c r="G1392" s="2"/>
      <c r="H1392" s="2"/>
      <c r="I1392" s="4"/>
      <c r="J1392" s="9">
        <f t="shared" si="84"/>
        <v>0</v>
      </c>
      <c r="K1392" s="9">
        <f t="shared" si="85"/>
        <v>0</v>
      </c>
      <c r="L1392">
        <f t="shared" si="86"/>
        <v>1</v>
      </c>
      <c r="M1392" t="str">
        <f>VLOOKUP(L1392,mês!A:B,2,0)</f>
        <v>Janeiro</v>
      </c>
      <c r="N1392" t="e">
        <f t="shared" si="87"/>
        <v>#VALUE!</v>
      </c>
    </row>
    <row r="1393" spans="1:14" ht="24.95" customHeight="1" x14ac:dyDescent="0.2">
      <c r="A1393" s="2"/>
      <c r="B1393" s="3"/>
      <c r="C1393" s="2"/>
      <c r="D1393" s="2"/>
      <c r="E1393" s="2"/>
      <c r="F1393" s="2"/>
      <c r="G1393" s="2"/>
      <c r="H1393" s="2"/>
      <c r="I1393" s="4"/>
      <c r="J1393" s="9">
        <f t="shared" si="84"/>
        <v>0</v>
      </c>
      <c r="K1393" s="9">
        <f t="shared" si="85"/>
        <v>0</v>
      </c>
      <c r="L1393">
        <f t="shared" si="86"/>
        <v>1</v>
      </c>
      <c r="M1393" t="str">
        <f>VLOOKUP(L1393,mês!A:B,2,0)</f>
        <v>Janeiro</v>
      </c>
      <c r="N1393" t="e">
        <f t="shared" si="87"/>
        <v>#VALUE!</v>
      </c>
    </row>
    <row r="1394" spans="1:14" ht="24.95" customHeight="1" x14ac:dyDescent="0.2">
      <c r="A1394" s="2"/>
      <c r="B1394" s="3"/>
      <c r="C1394" s="2"/>
      <c r="D1394" s="2"/>
      <c r="E1394" s="2"/>
      <c r="F1394" s="2"/>
      <c r="G1394" s="2"/>
      <c r="H1394" s="2"/>
      <c r="I1394" s="4"/>
      <c r="J1394" s="9">
        <f t="shared" si="84"/>
        <v>0</v>
      </c>
      <c r="K1394" s="9">
        <f t="shared" si="85"/>
        <v>0</v>
      </c>
      <c r="L1394">
        <f t="shared" si="86"/>
        <v>1</v>
      </c>
      <c r="M1394" t="str">
        <f>VLOOKUP(L1394,mês!A:B,2,0)</f>
        <v>Janeiro</v>
      </c>
      <c r="N1394" t="e">
        <f t="shared" si="87"/>
        <v>#VALUE!</v>
      </c>
    </row>
    <row r="1395" spans="1:14" ht="24.95" customHeight="1" x14ac:dyDescent="0.2">
      <c r="A1395" s="2"/>
      <c r="B1395" s="3"/>
      <c r="C1395" s="2"/>
      <c r="D1395" s="2"/>
      <c r="E1395" s="2"/>
      <c r="F1395" s="2"/>
      <c r="G1395" s="2"/>
      <c r="H1395" s="2"/>
      <c r="I1395" s="4"/>
      <c r="J1395" s="9">
        <f t="shared" si="84"/>
        <v>0</v>
      </c>
      <c r="K1395" s="9">
        <f t="shared" si="85"/>
        <v>0</v>
      </c>
      <c r="L1395">
        <f t="shared" si="86"/>
        <v>1</v>
      </c>
      <c r="M1395" t="str">
        <f>VLOOKUP(L1395,mês!A:B,2,0)</f>
        <v>Janeiro</v>
      </c>
      <c r="N1395" t="e">
        <f t="shared" si="87"/>
        <v>#VALUE!</v>
      </c>
    </row>
    <row r="1396" spans="1:14" ht="24.95" customHeight="1" x14ac:dyDescent="0.2">
      <c r="A1396" s="2"/>
      <c r="B1396" s="3"/>
      <c r="C1396" s="2"/>
      <c r="D1396" s="2"/>
      <c r="E1396" s="2"/>
      <c r="F1396" s="2"/>
      <c r="G1396" s="2"/>
      <c r="H1396" s="2"/>
      <c r="I1396" s="4"/>
      <c r="J1396" s="9">
        <f t="shared" si="84"/>
        <v>0</v>
      </c>
      <c r="K1396" s="9">
        <f t="shared" si="85"/>
        <v>0</v>
      </c>
      <c r="L1396">
        <f t="shared" si="86"/>
        <v>1</v>
      </c>
      <c r="M1396" t="str">
        <f>VLOOKUP(L1396,mês!A:B,2,0)</f>
        <v>Janeiro</v>
      </c>
      <c r="N1396" t="e">
        <f t="shared" si="87"/>
        <v>#VALUE!</v>
      </c>
    </row>
    <row r="1397" spans="1:14" ht="24.95" customHeight="1" x14ac:dyDescent="0.2">
      <c r="A1397" s="2"/>
      <c r="B1397" s="3"/>
      <c r="C1397" s="2"/>
      <c r="D1397" s="2"/>
      <c r="E1397" s="2"/>
      <c r="F1397" s="2"/>
      <c r="G1397" s="2"/>
      <c r="H1397" s="2"/>
      <c r="I1397" s="4"/>
      <c r="J1397" s="9">
        <f t="shared" si="84"/>
        <v>0</v>
      </c>
      <c r="K1397" s="9">
        <f t="shared" si="85"/>
        <v>0</v>
      </c>
      <c r="L1397">
        <f t="shared" si="86"/>
        <v>1</v>
      </c>
      <c r="M1397" t="str">
        <f>VLOOKUP(L1397,mês!A:B,2,0)</f>
        <v>Janeiro</v>
      </c>
      <c r="N1397" t="e">
        <f t="shared" si="87"/>
        <v>#VALUE!</v>
      </c>
    </row>
    <row r="1398" spans="1:14" ht="24.95" customHeight="1" x14ac:dyDescent="0.2">
      <c r="A1398" s="2"/>
      <c r="B1398" s="3"/>
      <c r="C1398" s="2"/>
      <c r="D1398" s="2"/>
      <c r="E1398" s="2"/>
      <c r="F1398" s="2"/>
      <c r="G1398" s="2"/>
      <c r="H1398" s="2"/>
      <c r="I1398" s="4"/>
      <c r="J1398" s="9">
        <f t="shared" si="84"/>
        <v>0</v>
      </c>
      <c r="K1398" s="9">
        <f t="shared" si="85"/>
        <v>0</v>
      </c>
      <c r="L1398">
        <f t="shared" si="86"/>
        <v>1</v>
      </c>
      <c r="M1398" t="str">
        <f>VLOOKUP(L1398,mês!A:B,2,0)</f>
        <v>Janeiro</v>
      </c>
      <c r="N1398" t="e">
        <f t="shared" si="87"/>
        <v>#VALUE!</v>
      </c>
    </row>
    <row r="1399" spans="1:14" ht="24.95" customHeight="1" x14ac:dyDescent="0.2">
      <c r="A1399" s="2"/>
      <c r="B1399" s="3"/>
      <c r="C1399" s="2"/>
      <c r="D1399" s="2"/>
      <c r="E1399" s="2"/>
      <c r="F1399" s="2"/>
      <c r="G1399" s="2"/>
      <c r="H1399" s="13"/>
      <c r="I1399" s="4"/>
      <c r="J1399" s="9">
        <f t="shared" si="84"/>
        <v>0</v>
      </c>
      <c r="K1399" s="9">
        <f t="shared" si="85"/>
        <v>0</v>
      </c>
      <c r="L1399">
        <f t="shared" si="86"/>
        <v>1</v>
      </c>
      <c r="M1399" t="str">
        <f>VLOOKUP(L1399,mês!A:B,2,0)</f>
        <v>Janeiro</v>
      </c>
      <c r="N1399" t="e">
        <f t="shared" si="87"/>
        <v>#VALUE!</v>
      </c>
    </row>
    <row r="1400" spans="1:14" ht="24.95" customHeight="1" x14ac:dyDescent="0.2">
      <c r="A1400" s="2"/>
      <c r="B1400" s="3"/>
      <c r="C1400" s="2"/>
      <c r="D1400" s="2"/>
      <c r="E1400" s="2"/>
      <c r="F1400" s="2"/>
      <c r="G1400" s="2"/>
      <c r="H1400" s="2"/>
      <c r="I1400" s="4"/>
      <c r="J1400" s="9">
        <f t="shared" si="84"/>
        <v>0</v>
      </c>
      <c r="K1400" s="9">
        <f t="shared" si="85"/>
        <v>0</v>
      </c>
      <c r="L1400">
        <f t="shared" si="86"/>
        <v>1</v>
      </c>
      <c r="M1400" t="str">
        <f>VLOOKUP(L1400,mês!A:B,2,0)</f>
        <v>Janeiro</v>
      </c>
      <c r="N1400" t="e">
        <f t="shared" si="87"/>
        <v>#VALUE!</v>
      </c>
    </row>
    <row r="1401" spans="1:14" ht="24.95" customHeight="1" x14ac:dyDescent="0.2">
      <c r="A1401" s="2"/>
      <c r="B1401" s="3"/>
      <c r="C1401" s="2"/>
      <c r="D1401" s="2"/>
      <c r="E1401" s="2"/>
      <c r="F1401" s="2"/>
      <c r="G1401" s="2"/>
      <c r="H1401" s="2"/>
      <c r="I1401" s="4"/>
      <c r="J1401" s="9">
        <f t="shared" si="84"/>
        <v>0</v>
      </c>
      <c r="K1401" s="9">
        <f t="shared" si="85"/>
        <v>0</v>
      </c>
      <c r="L1401">
        <f t="shared" si="86"/>
        <v>1</v>
      </c>
      <c r="M1401" t="str">
        <f>VLOOKUP(L1401,mês!A:B,2,0)</f>
        <v>Janeiro</v>
      </c>
      <c r="N1401" t="e">
        <f t="shared" si="87"/>
        <v>#VALUE!</v>
      </c>
    </row>
    <row r="1402" spans="1:14" ht="24.95" customHeight="1" x14ac:dyDescent="0.2">
      <c r="A1402" s="2"/>
      <c r="B1402" s="3"/>
      <c r="C1402" s="2"/>
      <c r="D1402" s="2"/>
      <c r="E1402" s="2"/>
      <c r="F1402" s="2"/>
      <c r="G1402" s="2"/>
      <c r="H1402" s="2"/>
      <c r="I1402" s="4"/>
      <c r="J1402" s="9">
        <f t="shared" si="84"/>
        <v>0</v>
      </c>
      <c r="K1402" s="9">
        <f t="shared" si="85"/>
        <v>0</v>
      </c>
      <c r="L1402">
        <f t="shared" si="86"/>
        <v>1</v>
      </c>
      <c r="M1402" t="str">
        <f>VLOOKUP(L1402,mês!A:B,2,0)</f>
        <v>Janeiro</v>
      </c>
      <c r="N1402" t="e">
        <f t="shared" si="87"/>
        <v>#VALUE!</v>
      </c>
    </row>
    <row r="1403" spans="1:14" ht="24.95" customHeight="1" x14ac:dyDescent="0.2">
      <c r="A1403" s="2"/>
      <c r="B1403" s="3"/>
      <c r="C1403" s="2"/>
      <c r="D1403" s="2"/>
      <c r="E1403" s="2"/>
      <c r="F1403" s="2"/>
      <c r="G1403" s="2"/>
      <c r="H1403" s="2"/>
      <c r="I1403" s="4"/>
      <c r="J1403" s="9">
        <f t="shared" si="84"/>
        <v>0</v>
      </c>
      <c r="K1403" s="9">
        <f t="shared" si="85"/>
        <v>0</v>
      </c>
      <c r="L1403">
        <f t="shared" si="86"/>
        <v>1</v>
      </c>
      <c r="M1403" t="str">
        <f>VLOOKUP(L1403,mês!A:B,2,0)</f>
        <v>Janeiro</v>
      </c>
      <c r="N1403" t="e">
        <f t="shared" si="87"/>
        <v>#VALUE!</v>
      </c>
    </row>
    <row r="1404" spans="1:14" ht="24.95" customHeight="1" x14ac:dyDescent="0.2">
      <c r="A1404" s="2"/>
      <c r="B1404" s="3"/>
      <c r="C1404" s="2"/>
      <c r="D1404" s="2"/>
      <c r="E1404" s="2"/>
      <c r="F1404" s="2"/>
      <c r="G1404" s="2"/>
      <c r="H1404" s="13"/>
      <c r="I1404" s="4"/>
      <c r="J1404" s="9">
        <f t="shared" si="84"/>
        <v>0</v>
      </c>
      <c r="K1404" s="9">
        <f t="shared" si="85"/>
        <v>0</v>
      </c>
      <c r="L1404">
        <f t="shared" si="86"/>
        <v>1</v>
      </c>
      <c r="M1404" t="str">
        <f>VLOOKUP(L1404,mês!A:B,2,0)</f>
        <v>Janeiro</v>
      </c>
      <c r="N1404" t="e">
        <f t="shared" si="87"/>
        <v>#VALUE!</v>
      </c>
    </row>
    <row r="1405" spans="1:14" ht="24.95" customHeight="1" x14ac:dyDescent="0.2">
      <c r="A1405" s="2"/>
      <c r="B1405" s="3"/>
      <c r="C1405" s="2"/>
      <c r="D1405" s="2"/>
      <c r="E1405" s="2"/>
      <c r="F1405" s="2"/>
      <c r="G1405" s="2"/>
      <c r="H1405" s="2"/>
      <c r="I1405" s="4"/>
      <c r="J1405" s="9">
        <f t="shared" si="84"/>
        <v>0</v>
      </c>
      <c r="K1405" s="9">
        <f t="shared" si="85"/>
        <v>0</v>
      </c>
      <c r="L1405">
        <f t="shared" si="86"/>
        <v>1</v>
      </c>
      <c r="M1405" t="str">
        <f>VLOOKUP(L1405,mês!A:B,2,0)</f>
        <v>Janeiro</v>
      </c>
      <c r="N1405" t="e">
        <f t="shared" si="87"/>
        <v>#VALUE!</v>
      </c>
    </row>
    <row r="1406" spans="1:14" ht="24.95" customHeight="1" x14ac:dyDescent="0.2">
      <c r="A1406" s="2"/>
      <c r="B1406" s="3"/>
      <c r="C1406" s="2"/>
      <c r="D1406" s="2"/>
      <c r="E1406" s="2"/>
      <c r="F1406" s="2"/>
      <c r="G1406" s="2"/>
      <c r="H1406" s="2"/>
      <c r="I1406" s="4"/>
      <c r="J1406" s="9">
        <f t="shared" si="84"/>
        <v>0</v>
      </c>
      <c r="K1406" s="9">
        <f t="shared" si="85"/>
        <v>0</v>
      </c>
      <c r="L1406">
        <f t="shared" si="86"/>
        <v>1</v>
      </c>
      <c r="M1406" t="str">
        <f>VLOOKUP(L1406,mês!A:B,2,0)</f>
        <v>Janeiro</v>
      </c>
      <c r="N1406" t="e">
        <f t="shared" si="87"/>
        <v>#VALUE!</v>
      </c>
    </row>
    <row r="1407" spans="1:14" ht="24.95" customHeight="1" x14ac:dyDescent="0.2">
      <c r="A1407" s="2"/>
      <c r="B1407" s="3"/>
      <c r="C1407" s="2"/>
      <c r="D1407" s="2"/>
      <c r="E1407" s="2"/>
      <c r="F1407" s="2"/>
      <c r="G1407" s="2"/>
      <c r="H1407" s="2"/>
      <c r="I1407" s="4"/>
      <c r="J1407" s="9">
        <f t="shared" si="84"/>
        <v>0</v>
      </c>
      <c r="K1407" s="9">
        <f t="shared" si="85"/>
        <v>0</v>
      </c>
      <c r="L1407">
        <f t="shared" si="86"/>
        <v>1</v>
      </c>
      <c r="M1407" t="str">
        <f>VLOOKUP(L1407,mês!A:B,2,0)</f>
        <v>Janeiro</v>
      </c>
      <c r="N1407" t="e">
        <f t="shared" si="87"/>
        <v>#VALUE!</v>
      </c>
    </row>
    <row r="1408" spans="1:14" ht="24.95" customHeight="1" x14ac:dyDescent="0.2">
      <c r="A1408" s="2"/>
      <c r="B1408" s="3"/>
      <c r="C1408" s="2"/>
      <c r="D1408" s="2"/>
      <c r="E1408" s="2"/>
      <c r="F1408" s="2"/>
      <c r="G1408" s="2"/>
      <c r="H1408" s="2"/>
      <c r="I1408" s="4"/>
      <c r="J1408" s="9">
        <f t="shared" si="84"/>
        <v>0</v>
      </c>
      <c r="K1408" s="9">
        <f t="shared" si="85"/>
        <v>0</v>
      </c>
      <c r="L1408">
        <f t="shared" si="86"/>
        <v>1</v>
      </c>
      <c r="M1408" t="str">
        <f>VLOOKUP(L1408,mês!A:B,2,0)</f>
        <v>Janeiro</v>
      </c>
      <c r="N1408" t="e">
        <f t="shared" si="87"/>
        <v>#VALUE!</v>
      </c>
    </row>
    <row r="1409" spans="1:14" ht="24.95" customHeight="1" x14ac:dyDescent="0.2">
      <c r="A1409" s="2"/>
      <c r="B1409" s="3"/>
      <c r="C1409" s="2"/>
      <c r="D1409" s="2"/>
      <c r="E1409" s="2"/>
      <c r="F1409" s="2"/>
      <c r="G1409" s="2"/>
      <c r="H1409" s="2"/>
      <c r="I1409" s="4"/>
      <c r="J1409" s="9">
        <f t="shared" si="84"/>
        <v>0</v>
      </c>
      <c r="K1409" s="9">
        <f t="shared" si="85"/>
        <v>0</v>
      </c>
      <c r="L1409">
        <f t="shared" si="86"/>
        <v>1</v>
      </c>
      <c r="M1409" t="str">
        <f>VLOOKUP(L1409,mês!A:B,2,0)</f>
        <v>Janeiro</v>
      </c>
      <c r="N1409" t="e">
        <f t="shared" si="87"/>
        <v>#VALUE!</v>
      </c>
    </row>
    <row r="1410" spans="1:14" ht="24.95" customHeight="1" x14ac:dyDescent="0.2">
      <c r="A1410" s="2"/>
      <c r="B1410" s="3"/>
      <c r="C1410" s="2"/>
      <c r="D1410" s="2"/>
      <c r="E1410" s="2"/>
      <c r="F1410" s="2"/>
      <c r="G1410" s="2"/>
      <c r="H1410" s="2"/>
      <c r="I1410" s="4"/>
      <c r="J1410" s="9">
        <f t="shared" ref="J1410:J1473" si="88">IF(G1410="Não",0,H1410)</f>
        <v>0</v>
      </c>
      <c r="K1410" s="9">
        <f t="shared" ref="K1410:K1473" si="89">IF(G1410="Não",H1410,0)</f>
        <v>0</v>
      </c>
      <c r="L1410">
        <f t="shared" ref="L1410:L1473" si="90">MONTH(B1410)</f>
        <v>1</v>
      </c>
      <c r="M1410" t="str">
        <f>VLOOKUP(L1410,mês!A:B,2,0)</f>
        <v>Janeiro</v>
      </c>
      <c r="N1410" t="e">
        <f t="shared" ref="N1410:N1473" si="91">LEFT(A1410,SEARCH("-",A1410)-1)</f>
        <v>#VALUE!</v>
      </c>
    </row>
    <row r="1411" spans="1:14" ht="24.95" customHeight="1" x14ac:dyDescent="0.2">
      <c r="A1411" s="2"/>
      <c r="B1411" s="3"/>
      <c r="C1411" s="2"/>
      <c r="D1411" s="2"/>
      <c r="E1411" s="2"/>
      <c r="F1411" s="2"/>
      <c r="G1411" s="2"/>
      <c r="H1411" s="2"/>
      <c r="I1411" s="4"/>
      <c r="J1411" s="9">
        <f t="shared" si="88"/>
        <v>0</v>
      </c>
      <c r="K1411" s="9">
        <f t="shared" si="89"/>
        <v>0</v>
      </c>
      <c r="L1411">
        <f t="shared" si="90"/>
        <v>1</v>
      </c>
      <c r="M1411" t="str">
        <f>VLOOKUP(L1411,mês!A:B,2,0)</f>
        <v>Janeiro</v>
      </c>
      <c r="N1411" t="e">
        <f t="shared" si="91"/>
        <v>#VALUE!</v>
      </c>
    </row>
    <row r="1412" spans="1:14" ht="24.95" customHeight="1" x14ac:dyDescent="0.2">
      <c r="A1412" s="2"/>
      <c r="B1412" s="3"/>
      <c r="C1412" s="2"/>
      <c r="D1412" s="2"/>
      <c r="E1412" s="2"/>
      <c r="F1412" s="2"/>
      <c r="G1412" s="2"/>
      <c r="H1412" s="2"/>
      <c r="I1412" s="4"/>
      <c r="J1412" s="9">
        <f t="shared" si="88"/>
        <v>0</v>
      </c>
      <c r="K1412" s="9">
        <f t="shared" si="89"/>
        <v>0</v>
      </c>
      <c r="L1412">
        <f t="shared" si="90"/>
        <v>1</v>
      </c>
      <c r="M1412" t="str">
        <f>VLOOKUP(L1412,mês!A:B,2,0)</f>
        <v>Janeiro</v>
      </c>
      <c r="N1412" t="e">
        <f t="shared" si="91"/>
        <v>#VALUE!</v>
      </c>
    </row>
    <row r="1413" spans="1:14" ht="24.95" customHeight="1" x14ac:dyDescent="0.2">
      <c r="A1413" s="2"/>
      <c r="B1413" s="3"/>
      <c r="C1413" s="2"/>
      <c r="D1413" s="2"/>
      <c r="E1413" s="2"/>
      <c r="F1413" s="2"/>
      <c r="G1413" s="2"/>
      <c r="H1413" s="2"/>
      <c r="I1413" s="4"/>
      <c r="J1413" s="9">
        <f t="shared" si="88"/>
        <v>0</v>
      </c>
      <c r="K1413" s="9">
        <f t="shared" si="89"/>
        <v>0</v>
      </c>
      <c r="L1413">
        <f t="shared" si="90"/>
        <v>1</v>
      </c>
      <c r="M1413" t="str">
        <f>VLOOKUP(L1413,mês!A:B,2,0)</f>
        <v>Janeiro</v>
      </c>
      <c r="N1413" t="e">
        <f t="shared" si="91"/>
        <v>#VALUE!</v>
      </c>
    </row>
    <row r="1414" spans="1:14" ht="24.95" customHeight="1" x14ac:dyDescent="0.2">
      <c r="A1414" s="2"/>
      <c r="B1414" s="3"/>
      <c r="C1414" s="2"/>
      <c r="D1414" s="2"/>
      <c r="E1414" s="2"/>
      <c r="F1414" s="2"/>
      <c r="G1414" s="2"/>
      <c r="H1414" s="2"/>
      <c r="I1414" s="4"/>
      <c r="J1414" s="9">
        <f t="shared" si="88"/>
        <v>0</v>
      </c>
      <c r="K1414" s="9">
        <f t="shared" si="89"/>
        <v>0</v>
      </c>
      <c r="L1414">
        <f t="shared" si="90"/>
        <v>1</v>
      </c>
      <c r="M1414" t="str">
        <f>VLOOKUP(L1414,mês!A:B,2,0)</f>
        <v>Janeiro</v>
      </c>
      <c r="N1414" t="e">
        <f t="shared" si="91"/>
        <v>#VALUE!</v>
      </c>
    </row>
    <row r="1415" spans="1:14" ht="24.95" customHeight="1" x14ac:dyDescent="0.2">
      <c r="A1415" s="2"/>
      <c r="B1415" s="3"/>
      <c r="C1415" s="2"/>
      <c r="D1415" s="2"/>
      <c r="E1415" s="2"/>
      <c r="F1415" s="2"/>
      <c r="G1415" s="2"/>
      <c r="H1415" s="2"/>
      <c r="I1415" s="4"/>
      <c r="J1415" s="9">
        <f t="shared" si="88"/>
        <v>0</v>
      </c>
      <c r="K1415" s="9">
        <f t="shared" si="89"/>
        <v>0</v>
      </c>
      <c r="L1415">
        <f t="shared" si="90"/>
        <v>1</v>
      </c>
      <c r="M1415" t="str">
        <f>VLOOKUP(L1415,mês!A:B,2,0)</f>
        <v>Janeiro</v>
      </c>
      <c r="N1415" t="e">
        <f t="shared" si="91"/>
        <v>#VALUE!</v>
      </c>
    </row>
    <row r="1416" spans="1:14" ht="24.95" customHeight="1" x14ac:dyDescent="0.2">
      <c r="A1416" s="2"/>
      <c r="B1416" s="3"/>
      <c r="C1416" s="2"/>
      <c r="D1416" s="2"/>
      <c r="E1416" s="2"/>
      <c r="F1416" s="2"/>
      <c r="G1416" s="2"/>
      <c r="H1416" s="2"/>
      <c r="I1416" s="4"/>
      <c r="J1416" s="9">
        <f t="shared" si="88"/>
        <v>0</v>
      </c>
      <c r="K1416" s="9">
        <f t="shared" si="89"/>
        <v>0</v>
      </c>
      <c r="L1416">
        <f t="shared" si="90"/>
        <v>1</v>
      </c>
      <c r="M1416" t="str">
        <f>VLOOKUP(L1416,mês!A:B,2,0)</f>
        <v>Janeiro</v>
      </c>
      <c r="N1416" t="e">
        <f t="shared" si="91"/>
        <v>#VALUE!</v>
      </c>
    </row>
    <row r="1417" spans="1:14" ht="24.95" customHeight="1" x14ac:dyDescent="0.2">
      <c r="A1417" s="2"/>
      <c r="B1417" s="3"/>
      <c r="C1417" s="2"/>
      <c r="D1417" s="2"/>
      <c r="E1417" s="2"/>
      <c r="F1417" s="2"/>
      <c r="G1417" s="2"/>
      <c r="H1417" s="2"/>
      <c r="I1417" s="4"/>
      <c r="J1417" s="9">
        <f t="shared" si="88"/>
        <v>0</v>
      </c>
      <c r="K1417" s="9">
        <f t="shared" si="89"/>
        <v>0</v>
      </c>
      <c r="L1417">
        <f t="shared" si="90"/>
        <v>1</v>
      </c>
      <c r="M1417" t="str">
        <f>VLOOKUP(L1417,mês!A:B,2,0)</f>
        <v>Janeiro</v>
      </c>
      <c r="N1417" t="e">
        <f t="shared" si="91"/>
        <v>#VALUE!</v>
      </c>
    </row>
    <row r="1418" spans="1:14" ht="24.95" customHeight="1" x14ac:dyDescent="0.2">
      <c r="A1418" s="2"/>
      <c r="B1418" s="3"/>
      <c r="C1418" s="2"/>
      <c r="D1418" s="2"/>
      <c r="E1418" s="2"/>
      <c r="F1418" s="2"/>
      <c r="G1418" s="2"/>
      <c r="H1418" s="13"/>
      <c r="I1418" s="4"/>
      <c r="J1418" s="9">
        <f t="shared" si="88"/>
        <v>0</v>
      </c>
      <c r="K1418" s="9">
        <f t="shared" si="89"/>
        <v>0</v>
      </c>
      <c r="L1418">
        <f t="shared" si="90"/>
        <v>1</v>
      </c>
      <c r="M1418" t="str">
        <f>VLOOKUP(L1418,mês!A:B,2,0)</f>
        <v>Janeiro</v>
      </c>
      <c r="N1418" t="e">
        <f t="shared" si="91"/>
        <v>#VALUE!</v>
      </c>
    </row>
    <row r="1419" spans="1:14" ht="24.95" customHeight="1" x14ac:dyDescent="0.2">
      <c r="A1419" s="2"/>
      <c r="B1419" s="3"/>
      <c r="C1419" s="2"/>
      <c r="D1419" s="2"/>
      <c r="E1419" s="2"/>
      <c r="F1419" s="2"/>
      <c r="G1419" s="2"/>
      <c r="H1419" s="13"/>
      <c r="I1419" s="4"/>
      <c r="J1419" s="9">
        <f t="shared" si="88"/>
        <v>0</v>
      </c>
      <c r="K1419" s="9">
        <f t="shared" si="89"/>
        <v>0</v>
      </c>
      <c r="L1419">
        <f t="shared" si="90"/>
        <v>1</v>
      </c>
      <c r="M1419" t="str">
        <f>VLOOKUP(L1419,mês!A:B,2,0)</f>
        <v>Janeiro</v>
      </c>
      <c r="N1419" t="e">
        <f t="shared" si="91"/>
        <v>#VALUE!</v>
      </c>
    </row>
    <row r="1420" spans="1:14" ht="24.95" customHeight="1" x14ac:dyDescent="0.2">
      <c r="A1420" s="2"/>
      <c r="B1420" s="3"/>
      <c r="C1420" s="2"/>
      <c r="D1420" s="2"/>
      <c r="E1420" s="2"/>
      <c r="F1420" s="2"/>
      <c r="G1420" s="2"/>
      <c r="H1420" s="13"/>
      <c r="I1420" s="4"/>
      <c r="J1420" s="9">
        <f t="shared" si="88"/>
        <v>0</v>
      </c>
      <c r="K1420" s="9">
        <f t="shared" si="89"/>
        <v>0</v>
      </c>
      <c r="L1420">
        <f t="shared" si="90"/>
        <v>1</v>
      </c>
      <c r="M1420" t="str">
        <f>VLOOKUP(L1420,mês!A:B,2,0)</f>
        <v>Janeiro</v>
      </c>
      <c r="N1420" t="e">
        <f t="shared" si="91"/>
        <v>#VALUE!</v>
      </c>
    </row>
    <row r="1421" spans="1:14" ht="24.95" customHeight="1" x14ac:dyDescent="0.2">
      <c r="A1421" s="2"/>
      <c r="B1421" s="3"/>
      <c r="C1421" s="2"/>
      <c r="D1421" s="2"/>
      <c r="E1421" s="2"/>
      <c r="F1421" s="2"/>
      <c r="G1421" s="2"/>
      <c r="H1421" s="13"/>
      <c r="I1421" s="4"/>
      <c r="J1421" s="9">
        <f t="shared" si="88"/>
        <v>0</v>
      </c>
      <c r="K1421" s="9">
        <f t="shared" si="89"/>
        <v>0</v>
      </c>
      <c r="L1421">
        <f t="shared" si="90"/>
        <v>1</v>
      </c>
      <c r="M1421" t="str">
        <f>VLOOKUP(L1421,mês!A:B,2,0)</f>
        <v>Janeiro</v>
      </c>
      <c r="N1421" t="e">
        <f t="shared" si="91"/>
        <v>#VALUE!</v>
      </c>
    </row>
    <row r="1422" spans="1:14" ht="24.95" customHeight="1" x14ac:dyDescent="0.2">
      <c r="A1422" s="2"/>
      <c r="B1422" s="3"/>
      <c r="C1422" s="2"/>
      <c r="D1422" s="2"/>
      <c r="E1422" s="2"/>
      <c r="F1422" s="2"/>
      <c r="G1422" s="2"/>
      <c r="H1422" s="2"/>
      <c r="I1422" s="4"/>
      <c r="J1422" s="9">
        <f t="shared" si="88"/>
        <v>0</v>
      </c>
      <c r="K1422" s="9">
        <f t="shared" si="89"/>
        <v>0</v>
      </c>
      <c r="L1422">
        <f t="shared" si="90"/>
        <v>1</v>
      </c>
      <c r="M1422" t="str">
        <f>VLOOKUP(L1422,mês!A:B,2,0)</f>
        <v>Janeiro</v>
      </c>
      <c r="N1422" t="e">
        <f t="shared" si="91"/>
        <v>#VALUE!</v>
      </c>
    </row>
    <row r="1423" spans="1:14" ht="24.95" customHeight="1" x14ac:dyDescent="0.2">
      <c r="A1423" s="2"/>
      <c r="B1423" s="3"/>
      <c r="C1423" s="2"/>
      <c r="D1423" s="2"/>
      <c r="E1423" s="2"/>
      <c r="F1423" s="2"/>
      <c r="G1423" s="2"/>
      <c r="H1423" s="2"/>
      <c r="I1423" s="4"/>
      <c r="J1423" s="9">
        <f t="shared" si="88"/>
        <v>0</v>
      </c>
      <c r="K1423" s="9">
        <f t="shared" si="89"/>
        <v>0</v>
      </c>
      <c r="L1423">
        <f t="shared" si="90"/>
        <v>1</v>
      </c>
      <c r="M1423" t="str">
        <f>VLOOKUP(L1423,mês!A:B,2,0)</f>
        <v>Janeiro</v>
      </c>
      <c r="N1423" t="e">
        <f t="shared" si="91"/>
        <v>#VALUE!</v>
      </c>
    </row>
    <row r="1424" spans="1:14" ht="24.95" customHeight="1" x14ac:dyDescent="0.2">
      <c r="A1424" s="2"/>
      <c r="B1424" s="3"/>
      <c r="C1424" s="2"/>
      <c r="D1424" s="2"/>
      <c r="E1424" s="2"/>
      <c r="F1424" s="2"/>
      <c r="G1424" s="2"/>
      <c r="H1424" s="2"/>
      <c r="I1424" s="4"/>
      <c r="J1424" s="9">
        <f t="shared" si="88"/>
        <v>0</v>
      </c>
      <c r="K1424" s="9">
        <f t="shared" si="89"/>
        <v>0</v>
      </c>
      <c r="L1424">
        <f t="shared" si="90"/>
        <v>1</v>
      </c>
      <c r="M1424" t="str">
        <f>VLOOKUP(L1424,mês!A:B,2,0)</f>
        <v>Janeiro</v>
      </c>
      <c r="N1424" t="e">
        <f t="shared" si="91"/>
        <v>#VALUE!</v>
      </c>
    </row>
    <row r="1425" spans="1:14" ht="24.95" customHeight="1" x14ac:dyDescent="0.2">
      <c r="A1425" s="2"/>
      <c r="B1425" s="3"/>
      <c r="C1425" s="2"/>
      <c r="D1425" s="2"/>
      <c r="E1425" s="2"/>
      <c r="F1425" s="2"/>
      <c r="G1425" s="2"/>
      <c r="H1425" s="2"/>
      <c r="I1425" s="4"/>
      <c r="J1425" s="9">
        <f t="shared" si="88"/>
        <v>0</v>
      </c>
      <c r="K1425" s="9">
        <f t="shared" si="89"/>
        <v>0</v>
      </c>
      <c r="L1425">
        <f t="shared" si="90"/>
        <v>1</v>
      </c>
      <c r="M1425" t="str">
        <f>VLOOKUP(L1425,mês!A:B,2,0)</f>
        <v>Janeiro</v>
      </c>
      <c r="N1425" t="e">
        <f t="shared" si="91"/>
        <v>#VALUE!</v>
      </c>
    </row>
    <row r="1426" spans="1:14" ht="24.95" customHeight="1" x14ac:dyDescent="0.2">
      <c r="A1426" s="2"/>
      <c r="B1426" s="3"/>
      <c r="C1426" s="2"/>
      <c r="D1426" s="2"/>
      <c r="E1426" s="2"/>
      <c r="F1426" s="2"/>
      <c r="G1426" s="2"/>
      <c r="H1426" s="13"/>
      <c r="I1426" s="4"/>
      <c r="J1426" s="9">
        <f t="shared" si="88"/>
        <v>0</v>
      </c>
      <c r="K1426" s="9">
        <f t="shared" si="89"/>
        <v>0</v>
      </c>
      <c r="L1426">
        <f t="shared" si="90"/>
        <v>1</v>
      </c>
      <c r="M1426" t="str">
        <f>VLOOKUP(L1426,mês!A:B,2,0)</f>
        <v>Janeiro</v>
      </c>
      <c r="N1426" t="e">
        <f t="shared" si="91"/>
        <v>#VALUE!</v>
      </c>
    </row>
    <row r="1427" spans="1:14" ht="24.95" customHeight="1" x14ac:dyDescent="0.2">
      <c r="A1427" s="2"/>
      <c r="B1427" s="3"/>
      <c r="C1427" s="2"/>
      <c r="D1427" s="2"/>
      <c r="E1427" s="2"/>
      <c r="F1427" s="2"/>
      <c r="G1427" s="2"/>
      <c r="H1427" s="2"/>
      <c r="I1427" s="4"/>
      <c r="J1427" s="9">
        <f t="shared" si="88"/>
        <v>0</v>
      </c>
      <c r="K1427" s="9">
        <f t="shared" si="89"/>
        <v>0</v>
      </c>
      <c r="L1427">
        <f t="shared" si="90"/>
        <v>1</v>
      </c>
      <c r="M1427" t="str">
        <f>VLOOKUP(L1427,mês!A:B,2,0)</f>
        <v>Janeiro</v>
      </c>
      <c r="N1427" t="e">
        <f t="shared" si="91"/>
        <v>#VALUE!</v>
      </c>
    </row>
    <row r="1428" spans="1:14" ht="24.95" customHeight="1" x14ac:dyDescent="0.2">
      <c r="A1428" s="2"/>
      <c r="B1428" s="3"/>
      <c r="C1428" s="2"/>
      <c r="D1428" s="2"/>
      <c r="E1428" s="2"/>
      <c r="F1428" s="2"/>
      <c r="G1428" s="2"/>
      <c r="H1428" s="13"/>
      <c r="I1428" s="4"/>
      <c r="J1428" s="9">
        <f t="shared" si="88"/>
        <v>0</v>
      </c>
      <c r="K1428" s="9">
        <f t="shared" si="89"/>
        <v>0</v>
      </c>
      <c r="L1428">
        <f t="shared" si="90"/>
        <v>1</v>
      </c>
      <c r="M1428" t="str">
        <f>VLOOKUP(L1428,mês!A:B,2,0)</f>
        <v>Janeiro</v>
      </c>
      <c r="N1428" t="e">
        <f t="shared" si="91"/>
        <v>#VALUE!</v>
      </c>
    </row>
    <row r="1429" spans="1:14" ht="24.95" customHeight="1" x14ac:dyDescent="0.2">
      <c r="A1429" s="2"/>
      <c r="B1429" s="3"/>
      <c r="C1429" s="2"/>
      <c r="D1429" s="2"/>
      <c r="E1429" s="2"/>
      <c r="F1429" s="2"/>
      <c r="G1429" s="2"/>
      <c r="H1429" s="2"/>
      <c r="I1429" s="4"/>
      <c r="J1429" s="9">
        <f t="shared" si="88"/>
        <v>0</v>
      </c>
      <c r="K1429" s="9">
        <f t="shared" si="89"/>
        <v>0</v>
      </c>
      <c r="L1429">
        <f t="shared" si="90"/>
        <v>1</v>
      </c>
      <c r="M1429" t="str">
        <f>VLOOKUP(L1429,mês!A:B,2,0)</f>
        <v>Janeiro</v>
      </c>
      <c r="N1429" t="e">
        <f t="shared" si="91"/>
        <v>#VALUE!</v>
      </c>
    </row>
    <row r="1430" spans="1:14" ht="24.95" customHeight="1" x14ac:dyDescent="0.2">
      <c r="A1430" s="2"/>
      <c r="B1430" s="3"/>
      <c r="C1430" s="2"/>
      <c r="D1430" s="2"/>
      <c r="E1430" s="2"/>
      <c r="F1430" s="2"/>
      <c r="G1430" s="2"/>
      <c r="H1430" s="2"/>
      <c r="I1430" s="4"/>
      <c r="J1430" s="9">
        <f t="shared" si="88"/>
        <v>0</v>
      </c>
      <c r="K1430" s="9">
        <f t="shared" si="89"/>
        <v>0</v>
      </c>
      <c r="L1430">
        <f t="shared" si="90"/>
        <v>1</v>
      </c>
      <c r="M1430" t="str">
        <f>VLOOKUP(L1430,mês!A:B,2,0)</f>
        <v>Janeiro</v>
      </c>
      <c r="N1430" t="e">
        <f t="shared" si="91"/>
        <v>#VALUE!</v>
      </c>
    </row>
    <row r="1431" spans="1:14" ht="24.95" customHeight="1" x14ac:dyDescent="0.2">
      <c r="A1431" s="2"/>
      <c r="B1431" s="3"/>
      <c r="C1431" s="2"/>
      <c r="D1431" s="2"/>
      <c r="E1431" s="2"/>
      <c r="F1431" s="2"/>
      <c r="G1431" s="2"/>
      <c r="H1431" s="2"/>
      <c r="I1431" s="4"/>
      <c r="J1431" s="9">
        <f t="shared" si="88"/>
        <v>0</v>
      </c>
      <c r="K1431" s="9">
        <f t="shared" si="89"/>
        <v>0</v>
      </c>
      <c r="L1431">
        <f t="shared" si="90"/>
        <v>1</v>
      </c>
      <c r="M1431" t="str">
        <f>VLOOKUP(L1431,mês!A:B,2,0)</f>
        <v>Janeiro</v>
      </c>
      <c r="N1431" t="e">
        <f t="shared" si="91"/>
        <v>#VALUE!</v>
      </c>
    </row>
    <row r="1432" spans="1:14" ht="24.95" customHeight="1" x14ac:dyDescent="0.2">
      <c r="A1432" s="2"/>
      <c r="B1432" s="3"/>
      <c r="C1432" s="2"/>
      <c r="D1432" s="2"/>
      <c r="E1432" s="2"/>
      <c r="F1432" s="2"/>
      <c r="G1432" s="2"/>
      <c r="H1432" s="2"/>
      <c r="I1432" s="4"/>
      <c r="J1432" s="9">
        <f t="shared" si="88"/>
        <v>0</v>
      </c>
      <c r="K1432" s="9">
        <f t="shared" si="89"/>
        <v>0</v>
      </c>
      <c r="L1432">
        <f t="shared" si="90"/>
        <v>1</v>
      </c>
      <c r="M1432" t="str">
        <f>VLOOKUP(L1432,mês!A:B,2,0)</f>
        <v>Janeiro</v>
      </c>
      <c r="N1432" t="e">
        <f t="shared" si="91"/>
        <v>#VALUE!</v>
      </c>
    </row>
    <row r="1433" spans="1:14" ht="24.95" customHeight="1" x14ac:dyDescent="0.2">
      <c r="A1433" s="2"/>
      <c r="B1433" s="3"/>
      <c r="C1433" s="2"/>
      <c r="D1433" s="2"/>
      <c r="E1433" s="2"/>
      <c r="F1433" s="2"/>
      <c r="G1433" s="2"/>
      <c r="H1433" s="13"/>
      <c r="I1433" s="4"/>
      <c r="J1433" s="9">
        <f t="shared" si="88"/>
        <v>0</v>
      </c>
      <c r="K1433" s="9">
        <f t="shared" si="89"/>
        <v>0</v>
      </c>
      <c r="L1433">
        <f t="shared" si="90"/>
        <v>1</v>
      </c>
      <c r="M1433" t="str">
        <f>VLOOKUP(L1433,mês!A:B,2,0)</f>
        <v>Janeiro</v>
      </c>
      <c r="N1433" t="e">
        <f t="shared" si="91"/>
        <v>#VALUE!</v>
      </c>
    </row>
    <row r="1434" spans="1:14" ht="24.95" customHeight="1" x14ac:dyDescent="0.2">
      <c r="A1434" s="2"/>
      <c r="B1434" s="3"/>
      <c r="C1434" s="2"/>
      <c r="D1434" s="2"/>
      <c r="E1434" s="2"/>
      <c r="F1434" s="2"/>
      <c r="G1434" s="2"/>
      <c r="H1434" s="2"/>
      <c r="I1434" s="4"/>
      <c r="J1434" s="9">
        <f t="shared" si="88"/>
        <v>0</v>
      </c>
      <c r="K1434" s="9">
        <f t="shared" si="89"/>
        <v>0</v>
      </c>
      <c r="L1434">
        <f t="shared" si="90"/>
        <v>1</v>
      </c>
      <c r="M1434" t="str">
        <f>VLOOKUP(L1434,mês!A:B,2,0)</f>
        <v>Janeiro</v>
      </c>
      <c r="N1434" t="e">
        <f t="shared" si="91"/>
        <v>#VALUE!</v>
      </c>
    </row>
    <row r="1435" spans="1:14" ht="24.95" customHeight="1" x14ac:dyDescent="0.2">
      <c r="A1435" s="2"/>
      <c r="B1435" s="3"/>
      <c r="C1435" s="2"/>
      <c r="D1435" s="2"/>
      <c r="E1435" s="2"/>
      <c r="F1435" s="2"/>
      <c r="G1435" s="2"/>
      <c r="H1435" s="2"/>
      <c r="I1435" s="4"/>
      <c r="J1435" s="9">
        <f t="shared" si="88"/>
        <v>0</v>
      </c>
      <c r="K1435" s="9">
        <f t="shared" si="89"/>
        <v>0</v>
      </c>
      <c r="L1435">
        <f t="shared" si="90"/>
        <v>1</v>
      </c>
      <c r="M1435" t="str">
        <f>VLOOKUP(L1435,mês!A:B,2,0)</f>
        <v>Janeiro</v>
      </c>
      <c r="N1435" t="e">
        <f t="shared" si="91"/>
        <v>#VALUE!</v>
      </c>
    </row>
    <row r="1436" spans="1:14" ht="24.95" customHeight="1" x14ac:dyDescent="0.2">
      <c r="A1436" s="2"/>
      <c r="B1436" s="3"/>
      <c r="C1436" s="2"/>
      <c r="D1436" s="2"/>
      <c r="E1436" s="2"/>
      <c r="F1436" s="2"/>
      <c r="G1436" s="2"/>
      <c r="H1436" s="2"/>
      <c r="I1436" s="4"/>
      <c r="J1436" s="9">
        <f t="shared" si="88"/>
        <v>0</v>
      </c>
      <c r="K1436" s="9">
        <f t="shared" si="89"/>
        <v>0</v>
      </c>
      <c r="L1436">
        <f t="shared" si="90"/>
        <v>1</v>
      </c>
      <c r="M1436" t="str">
        <f>VLOOKUP(L1436,mês!A:B,2,0)</f>
        <v>Janeiro</v>
      </c>
      <c r="N1436" t="e">
        <f t="shared" si="91"/>
        <v>#VALUE!</v>
      </c>
    </row>
    <row r="1437" spans="1:14" ht="24.95" customHeight="1" x14ac:dyDescent="0.2">
      <c r="A1437" s="2"/>
      <c r="B1437" s="3"/>
      <c r="C1437" s="2"/>
      <c r="D1437" s="2"/>
      <c r="E1437" s="2"/>
      <c r="F1437" s="2"/>
      <c r="G1437" s="2"/>
      <c r="H1437" s="2"/>
      <c r="I1437" s="4"/>
      <c r="J1437" s="9">
        <f t="shared" si="88"/>
        <v>0</v>
      </c>
      <c r="K1437" s="9">
        <f t="shared" si="89"/>
        <v>0</v>
      </c>
      <c r="L1437">
        <f t="shared" si="90"/>
        <v>1</v>
      </c>
      <c r="M1437" t="str">
        <f>VLOOKUP(L1437,mês!A:B,2,0)</f>
        <v>Janeiro</v>
      </c>
      <c r="N1437" t="e">
        <f t="shared" si="91"/>
        <v>#VALUE!</v>
      </c>
    </row>
    <row r="1438" spans="1:14" ht="24.95" customHeight="1" x14ac:dyDescent="0.2">
      <c r="A1438" s="2"/>
      <c r="B1438" s="3"/>
      <c r="C1438" s="2"/>
      <c r="D1438" s="2"/>
      <c r="E1438" s="2"/>
      <c r="F1438" s="2"/>
      <c r="G1438" s="2"/>
      <c r="H1438" s="2"/>
      <c r="I1438" s="4"/>
      <c r="J1438" s="9">
        <f t="shared" si="88"/>
        <v>0</v>
      </c>
      <c r="K1438" s="9">
        <f t="shared" si="89"/>
        <v>0</v>
      </c>
      <c r="L1438">
        <f t="shared" si="90"/>
        <v>1</v>
      </c>
      <c r="M1438" t="str">
        <f>VLOOKUP(L1438,mês!A:B,2,0)</f>
        <v>Janeiro</v>
      </c>
      <c r="N1438" t="e">
        <f t="shared" si="91"/>
        <v>#VALUE!</v>
      </c>
    </row>
    <row r="1439" spans="1:14" ht="24.95" customHeight="1" x14ac:dyDescent="0.2">
      <c r="A1439" s="2"/>
      <c r="B1439" s="3"/>
      <c r="C1439" s="2"/>
      <c r="D1439" s="2"/>
      <c r="E1439" s="2"/>
      <c r="F1439" s="2"/>
      <c r="G1439" s="2"/>
      <c r="H1439" s="2"/>
      <c r="I1439" s="4"/>
      <c r="J1439" s="9">
        <f t="shared" si="88"/>
        <v>0</v>
      </c>
      <c r="K1439" s="9">
        <f t="shared" si="89"/>
        <v>0</v>
      </c>
      <c r="L1439">
        <f t="shared" si="90"/>
        <v>1</v>
      </c>
      <c r="M1439" t="str">
        <f>VLOOKUP(L1439,mês!A:B,2,0)</f>
        <v>Janeiro</v>
      </c>
      <c r="N1439" t="e">
        <f t="shared" si="91"/>
        <v>#VALUE!</v>
      </c>
    </row>
    <row r="1440" spans="1:14" ht="24.95" customHeight="1" x14ac:dyDescent="0.2">
      <c r="A1440" s="2"/>
      <c r="B1440" s="3"/>
      <c r="C1440" s="2"/>
      <c r="D1440" s="2"/>
      <c r="E1440" s="2"/>
      <c r="F1440" s="2"/>
      <c r="G1440" s="2"/>
      <c r="H1440" s="2"/>
      <c r="I1440" s="4"/>
      <c r="J1440" s="9">
        <f t="shared" si="88"/>
        <v>0</v>
      </c>
      <c r="K1440" s="9">
        <f t="shared" si="89"/>
        <v>0</v>
      </c>
      <c r="L1440">
        <f t="shared" si="90"/>
        <v>1</v>
      </c>
      <c r="M1440" t="str">
        <f>VLOOKUP(L1440,mês!A:B,2,0)</f>
        <v>Janeiro</v>
      </c>
      <c r="N1440" t="e">
        <f t="shared" si="91"/>
        <v>#VALUE!</v>
      </c>
    </row>
    <row r="1441" spans="1:14" ht="24.95" customHeight="1" x14ac:dyDescent="0.2">
      <c r="A1441" s="2"/>
      <c r="B1441" s="3"/>
      <c r="C1441" s="2"/>
      <c r="D1441" s="2"/>
      <c r="E1441" s="2"/>
      <c r="F1441" s="2"/>
      <c r="G1441" s="2"/>
      <c r="H1441" s="2"/>
      <c r="I1441" s="4"/>
      <c r="J1441" s="9">
        <f t="shared" si="88"/>
        <v>0</v>
      </c>
      <c r="K1441" s="9">
        <f t="shared" si="89"/>
        <v>0</v>
      </c>
      <c r="L1441">
        <f t="shared" si="90"/>
        <v>1</v>
      </c>
      <c r="M1441" t="str">
        <f>VLOOKUP(L1441,mês!A:B,2,0)</f>
        <v>Janeiro</v>
      </c>
      <c r="N1441" t="e">
        <f t="shared" si="91"/>
        <v>#VALUE!</v>
      </c>
    </row>
    <row r="1442" spans="1:14" ht="24.95" customHeight="1" x14ac:dyDescent="0.2">
      <c r="A1442" s="2"/>
      <c r="B1442" s="3"/>
      <c r="C1442" s="2"/>
      <c r="D1442" s="2"/>
      <c r="E1442" s="2"/>
      <c r="F1442" s="2"/>
      <c r="G1442" s="2"/>
      <c r="H1442" s="2"/>
      <c r="I1442" s="4"/>
      <c r="J1442" s="9">
        <f t="shared" si="88"/>
        <v>0</v>
      </c>
      <c r="K1442" s="9">
        <f t="shared" si="89"/>
        <v>0</v>
      </c>
      <c r="L1442">
        <f t="shared" si="90"/>
        <v>1</v>
      </c>
      <c r="M1442" t="str">
        <f>VLOOKUP(L1442,mês!A:B,2,0)</f>
        <v>Janeiro</v>
      </c>
      <c r="N1442" t="e">
        <f t="shared" si="91"/>
        <v>#VALUE!</v>
      </c>
    </row>
    <row r="1443" spans="1:14" ht="24.95" customHeight="1" x14ac:dyDescent="0.2">
      <c r="A1443" s="2"/>
      <c r="B1443" s="3"/>
      <c r="C1443" s="2"/>
      <c r="D1443" s="2"/>
      <c r="E1443" s="2"/>
      <c r="F1443" s="2"/>
      <c r="G1443" s="2"/>
      <c r="H1443" s="2"/>
      <c r="I1443" s="4"/>
      <c r="J1443" s="9">
        <f t="shared" si="88"/>
        <v>0</v>
      </c>
      <c r="K1443" s="9">
        <f t="shared" si="89"/>
        <v>0</v>
      </c>
      <c r="L1443">
        <f t="shared" si="90"/>
        <v>1</v>
      </c>
      <c r="M1443" t="str">
        <f>VLOOKUP(L1443,mês!A:B,2,0)</f>
        <v>Janeiro</v>
      </c>
      <c r="N1443" t="e">
        <f t="shared" si="91"/>
        <v>#VALUE!</v>
      </c>
    </row>
    <row r="1444" spans="1:14" ht="24.95" customHeight="1" x14ac:dyDescent="0.2">
      <c r="A1444" s="2"/>
      <c r="B1444" s="3"/>
      <c r="C1444" s="2"/>
      <c r="D1444" s="2"/>
      <c r="E1444" s="2"/>
      <c r="F1444" s="2"/>
      <c r="G1444" s="2"/>
      <c r="H1444" s="13"/>
      <c r="I1444" s="4"/>
      <c r="J1444" s="9">
        <f t="shared" si="88"/>
        <v>0</v>
      </c>
      <c r="K1444" s="9">
        <f t="shared" si="89"/>
        <v>0</v>
      </c>
      <c r="L1444">
        <f t="shared" si="90"/>
        <v>1</v>
      </c>
      <c r="M1444" t="str">
        <f>VLOOKUP(L1444,mês!A:B,2,0)</f>
        <v>Janeiro</v>
      </c>
      <c r="N1444" t="e">
        <f t="shared" si="91"/>
        <v>#VALUE!</v>
      </c>
    </row>
    <row r="1445" spans="1:14" ht="24.95" customHeight="1" x14ac:dyDescent="0.2">
      <c r="A1445" s="2"/>
      <c r="B1445" s="3"/>
      <c r="C1445" s="2"/>
      <c r="D1445" s="2"/>
      <c r="E1445" s="2"/>
      <c r="F1445" s="2"/>
      <c r="G1445" s="2"/>
      <c r="H1445" s="2"/>
      <c r="I1445" s="4"/>
      <c r="J1445" s="9">
        <f t="shared" si="88"/>
        <v>0</v>
      </c>
      <c r="K1445" s="9">
        <f t="shared" si="89"/>
        <v>0</v>
      </c>
      <c r="L1445">
        <f t="shared" si="90"/>
        <v>1</v>
      </c>
      <c r="M1445" t="str">
        <f>VLOOKUP(L1445,mês!A:B,2,0)</f>
        <v>Janeiro</v>
      </c>
      <c r="N1445" t="e">
        <f t="shared" si="91"/>
        <v>#VALUE!</v>
      </c>
    </row>
    <row r="1446" spans="1:14" ht="24.95" customHeight="1" x14ac:dyDescent="0.2">
      <c r="A1446" s="2"/>
      <c r="B1446" s="3"/>
      <c r="C1446" s="2"/>
      <c r="D1446" s="2"/>
      <c r="E1446" s="2"/>
      <c r="F1446" s="2"/>
      <c r="G1446" s="2"/>
      <c r="H1446" s="2"/>
      <c r="I1446" s="4"/>
      <c r="J1446" s="9">
        <f t="shared" si="88"/>
        <v>0</v>
      </c>
      <c r="K1446" s="9">
        <f t="shared" si="89"/>
        <v>0</v>
      </c>
      <c r="L1446">
        <f t="shared" si="90"/>
        <v>1</v>
      </c>
      <c r="M1446" t="str">
        <f>VLOOKUP(L1446,mês!A:B,2,0)</f>
        <v>Janeiro</v>
      </c>
      <c r="N1446" t="e">
        <f t="shared" si="91"/>
        <v>#VALUE!</v>
      </c>
    </row>
    <row r="1447" spans="1:14" ht="24.95" customHeight="1" x14ac:dyDescent="0.2">
      <c r="A1447" s="2"/>
      <c r="B1447" s="3"/>
      <c r="C1447" s="2"/>
      <c r="D1447" s="2"/>
      <c r="E1447" s="2"/>
      <c r="F1447" s="2"/>
      <c r="G1447" s="2"/>
      <c r="H1447" s="2"/>
      <c r="I1447" s="4"/>
      <c r="J1447" s="9">
        <f t="shared" si="88"/>
        <v>0</v>
      </c>
      <c r="K1447" s="9">
        <f t="shared" si="89"/>
        <v>0</v>
      </c>
      <c r="L1447">
        <f t="shared" si="90"/>
        <v>1</v>
      </c>
      <c r="M1447" t="str">
        <f>VLOOKUP(L1447,mês!A:B,2,0)</f>
        <v>Janeiro</v>
      </c>
      <c r="N1447" t="e">
        <f t="shared" si="91"/>
        <v>#VALUE!</v>
      </c>
    </row>
    <row r="1448" spans="1:14" ht="24.95" customHeight="1" x14ac:dyDescent="0.2">
      <c r="A1448" s="2"/>
      <c r="B1448" s="3"/>
      <c r="C1448" s="2"/>
      <c r="D1448" s="2"/>
      <c r="E1448" s="2"/>
      <c r="F1448" s="2"/>
      <c r="G1448" s="2"/>
      <c r="H1448" s="2"/>
      <c r="I1448" s="4"/>
      <c r="J1448" s="9">
        <f t="shared" si="88"/>
        <v>0</v>
      </c>
      <c r="K1448" s="9">
        <f t="shared" si="89"/>
        <v>0</v>
      </c>
      <c r="L1448">
        <f t="shared" si="90"/>
        <v>1</v>
      </c>
      <c r="M1448" t="str">
        <f>VLOOKUP(L1448,mês!A:B,2,0)</f>
        <v>Janeiro</v>
      </c>
      <c r="N1448" t="e">
        <f t="shared" si="91"/>
        <v>#VALUE!</v>
      </c>
    </row>
    <row r="1449" spans="1:14" ht="24.95" customHeight="1" x14ac:dyDescent="0.2">
      <c r="A1449" s="2"/>
      <c r="B1449" s="3"/>
      <c r="C1449" s="2"/>
      <c r="D1449" s="2"/>
      <c r="E1449" s="2"/>
      <c r="F1449" s="2"/>
      <c r="G1449" s="2"/>
      <c r="H1449" s="13"/>
      <c r="I1449" s="4"/>
      <c r="J1449" s="9">
        <f t="shared" si="88"/>
        <v>0</v>
      </c>
      <c r="K1449" s="9">
        <f t="shared" si="89"/>
        <v>0</v>
      </c>
      <c r="L1449">
        <f t="shared" si="90"/>
        <v>1</v>
      </c>
      <c r="M1449" t="str">
        <f>VLOOKUP(L1449,mês!A:B,2,0)</f>
        <v>Janeiro</v>
      </c>
      <c r="N1449" t="e">
        <f t="shared" si="91"/>
        <v>#VALUE!</v>
      </c>
    </row>
    <row r="1450" spans="1:14" ht="24.95" customHeight="1" x14ac:dyDescent="0.2">
      <c r="A1450" s="2"/>
      <c r="B1450" s="3"/>
      <c r="C1450" s="2"/>
      <c r="D1450" s="2"/>
      <c r="E1450" s="2"/>
      <c r="F1450" s="2"/>
      <c r="G1450" s="2"/>
      <c r="H1450" s="13"/>
      <c r="I1450" s="4"/>
      <c r="J1450" s="9">
        <f t="shared" si="88"/>
        <v>0</v>
      </c>
      <c r="K1450" s="9">
        <f t="shared" si="89"/>
        <v>0</v>
      </c>
      <c r="L1450">
        <f t="shared" si="90"/>
        <v>1</v>
      </c>
      <c r="M1450" t="str">
        <f>VLOOKUP(L1450,mês!A:B,2,0)</f>
        <v>Janeiro</v>
      </c>
      <c r="N1450" t="e">
        <f t="shared" si="91"/>
        <v>#VALUE!</v>
      </c>
    </row>
    <row r="1451" spans="1:14" ht="24.95" customHeight="1" x14ac:dyDescent="0.2">
      <c r="A1451" s="2"/>
      <c r="B1451" s="3"/>
      <c r="C1451" s="2"/>
      <c r="D1451" s="2"/>
      <c r="E1451" s="2"/>
      <c r="F1451" s="2"/>
      <c r="G1451" s="2"/>
      <c r="H1451" s="2"/>
      <c r="I1451" s="4"/>
      <c r="J1451" s="9">
        <f t="shared" si="88"/>
        <v>0</v>
      </c>
      <c r="K1451" s="9">
        <f t="shared" si="89"/>
        <v>0</v>
      </c>
      <c r="L1451">
        <f t="shared" si="90"/>
        <v>1</v>
      </c>
      <c r="M1451" t="str">
        <f>VLOOKUP(L1451,mês!A:B,2,0)</f>
        <v>Janeiro</v>
      </c>
      <c r="N1451" t="e">
        <f t="shared" si="91"/>
        <v>#VALUE!</v>
      </c>
    </row>
    <row r="1452" spans="1:14" ht="24.95" customHeight="1" x14ac:dyDescent="0.2">
      <c r="A1452" s="2"/>
      <c r="B1452" s="3"/>
      <c r="C1452" s="2"/>
      <c r="D1452" s="2"/>
      <c r="E1452" s="2"/>
      <c r="F1452" s="2"/>
      <c r="G1452" s="2"/>
      <c r="H1452" s="13"/>
      <c r="I1452" s="4"/>
      <c r="J1452" s="9">
        <f t="shared" si="88"/>
        <v>0</v>
      </c>
      <c r="K1452" s="9">
        <f t="shared" si="89"/>
        <v>0</v>
      </c>
      <c r="L1452">
        <f t="shared" si="90"/>
        <v>1</v>
      </c>
      <c r="M1452" t="str">
        <f>VLOOKUP(L1452,mês!A:B,2,0)</f>
        <v>Janeiro</v>
      </c>
      <c r="N1452" t="e">
        <f t="shared" si="91"/>
        <v>#VALUE!</v>
      </c>
    </row>
    <row r="1453" spans="1:14" ht="24.95" customHeight="1" x14ac:dyDescent="0.2">
      <c r="A1453" s="2"/>
      <c r="B1453" s="3"/>
      <c r="C1453" s="2"/>
      <c r="D1453" s="2"/>
      <c r="E1453" s="2"/>
      <c r="F1453" s="2"/>
      <c r="G1453" s="2"/>
      <c r="H1453" s="13"/>
      <c r="I1453" s="4"/>
      <c r="J1453" s="9">
        <f t="shared" si="88"/>
        <v>0</v>
      </c>
      <c r="K1453" s="9">
        <f t="shared" si="89"/>
        <v>0</v>
      </c>
      <c r="L1453">
        <f t="shared" si="90"/>
        <v>1</v>
      </c>
      <c r="M1453" t="str">
        <f>VLOOKUP(L1453,mês!A:B,2,0)</f>
        <v>Janeiro</v>
      </c>
      <c r="N1453" t="e">
        <f t="shared" si="91"/>
        <v>#VALUE!</v>
      </c>
    </row>
    <row r="1454" spans="1:14" ht="24.95" customHeight="1" x14ac:dyDescent="0.2">
      <c r="A1454" s="2"/>
      <c r="B1454" s="3"/>
      <c r="C1454" s="2"/>
      <c r="D1454" s="2"/>
      <c r="E1454" s="2"/>
      <c r="F1454" s="2"/>
      <c r="G1454" s="2"/>
      <c r="H1454" s="13"/>
      <c r="I1454" s="4"/>
      <c r="J1454" s="9">
        <f t="shared" si="88"/>
        <v>0</v>
      </c>
      <c r="K1454" s="9">
        <f t="shared" si="89"/>
        <v>0</v>
      </c>
      <c r="L1454">
        <f t="shared" si="90"/>
        <v>1</v>
      </c>
      <c r="M1454" t="str">
        <f>VLOOKUP(L1454,mês!A:B,2,0)</f>
        <v>Janeiro</v>
      </c>
      <c r="N1454" t="e">
        <f t="shared" si="91"/>
        <v>#VALUE!</v>
      </c>
    </row>
    <row r="1455" spans="1:14" ht="24.95" customHeight="1" x14ac:dyDescent="0.2">
      <c r="A1455" s="2"/>
      <c r="B1455" s="3"/>
      <c r="C1455" s="2"/>
      <c r="D1455" s="2"/>
      <c r="E1455" s="2"/>
      <c r="F1455" s="2"/>
      <c r="G1455" s="2"/>
      <c r="H1455" s="2"/>
      <c r="I1455" s="4"/>
      <c r="J1455" s="9">
        <f t="shared" si="88"/>
        <v>0</v>
      </c>
      <c r="K1455" s="9">
        <f t="shared" si="89"/>
        <v>0</v>
      </c>
      <c r="L1455">
        <f t="shared" si="90"/>
        <v>1</v>
      </c>
      <c r="M1455" t="str">
        <f>VLOOKUP(L1455,mês!A:B,2,0)</f>
        <v>Janeiro</v>
      </c>
      <c r="N1455" t="e">
        <f t="shared" si="91"/>
        <v>#VALUE!</v>
      </c>
    </row>
    <row r="1456" spans="1:14" ht="24.95" customHeight="1" x14ac:dyDescent="0.2">
      <c r="A1456" s="2"/>
      <c r="B1456" s="3"/>
      <c r="C1456" s="2"/>
      <c r="D1456" s="2"/>
      <c r="E1456" s="2"/>
      <c r="F1456" s="2"/>
      <c r="G1456" s="2"/>
      <c r="H1456" s="13"/>
      <c r="I1456" s="4"/>
      <c r="J1456" s="9">
        <f t="shared" si="88"/>
        <v>0</v>
      </c>
      <c r="K1456" s="9">
        <f t="shared" si="89"/>
        <v>0</v>
      </c>
      <c r="L1456">
        <f t="shared" si="90"/>
        <v>1</v>
      </c>
      <c r="M1456" t="str">
        <f>VLOOKUP(L1456,mês!A:B,2,0)</f>
        <v>Janeiro</v>
      </c>
      <c r="N1456" t="e">
        <f t="shared" si="91"/>
        <v>#VALUE!</v>
      </c>
    </row>
    <row r="1457" spans="1:14" ht="24.95" customHeight="1" x14ac:dyDescent="0.2">
      <c r="A1457" s="2"/>
      <c r="B1457" s="3"/>
      <c r="C1457" s="2"/>
      <c r="D1457" s="2"/>
      <c r="E1457" s="2"/>
      <c r="F1457" s="2"/>
      <c r="G1457" s="2"/>
      <c r="H1457" s="2"/>
      <c r="I1457" s="4"/>
      <c r="J1457" s="9">
        <f t="shared" si="88"/>
        <v>0</v>
      </c>
      <c r="K1457" s="9">
        <f t="shared" si="89"/>
        <v>0</v>
      </c>
      <c r="L1457">
        <f t="shared" si="90"/>
        <v>1</v>
      </c>
      <c r="M1457" t="str">
        <f>VLOOKUP(L1457,mês!A:B,2,0)</f>
        <v>Janeiro</v>
      </c>
      <c r="N1457" t="e">
        <f t="shared" si="91"/>
        <v>#VALUE!</v>
      </c>
    </row>
    <row r="1458" spans="1:14" ht="24.95" customHeight="1" x14ac:dyDescent="0.2">
      <c r="A1458" s="2"/>
      <c r="B1458" s="3"/>
      <c r="C1458" s="2"/>
      <c r="D1458" s="2"/>
      <c r="E1458" s="2"/>
      <c r="F1458" s="2"/>
      <c r="G1458" s="2"/>
      <c r="H1458" s="2"/>
      <c r="I1458" s="4"/>
      <c r="J1458" s="9">
        <f t="shared" si="88"/>
        <v>0</v>
      </c>
      <c r="K1458" s="9">
        <f t="shared" si="89"/>
        <v>0</v>
      </c>
      <c r="L1458">
        <f t="shared" si="90"/>
        <v>1</v>
      </c>
      <c r="M1458" t="str">
        <f>VLOOKUP(L1458,mês!A:B,2,0)</f>
        <v>Janeiro</v>
      </c>
      <c r="N1458" t="e">
        <f t="shared" si="91"/>
        <v>#VALUE!</v>
      </c>
    </row>
    <row r="1459" spans="1:14" ht="24.95" customHeight="1" x14ac:dyDescent="0.2">
      <c r="A1459" s="2"/>
      <c r="B1459" s="3"/>
      <c r="C1459" s="2"/>
      <c r="D1459" s="2"/>
      <c r="E1459" s="2"/>
      <c r="F1459" s="2"/>
      <c r="G1459" s="2"/>
      <c r="H1459" s="2"/>
      <c r="I1459" s="4"/>
      <c r="J1459" s="9">
        <f t="shared" si="88"/>
        <v>0</v>
      </c>
      <c r="K1459" s="9">
        <f t="shared" si="89"/>
        <v>0</v>
      </c>
      <c r="L1459">
        <f t="shared" si="90"/>
        <v>1</v>
      </c>
      <c r="M1459" t="str">
        <f>VLOOKUP(L1459,mês!A:B,2,0)</f>
        <v>Janeiro</v>
      </c>
      <c r="N1459" t="e">
        <f t="shared" si="91"/>
        <v>#VALUE!</v>
      </c>
    </row>
    <row r="1460" spans="1:14" ht="24.95" customHeight="1" x14ac:dyDescent="0.2">
      <c r="A1460" s="2"/>
      <c r="B1460" s="3"/>
      <c r="C1460" s="2"/>
      <c r="D1460" s="2"/>
      <c r="E1460" s="2"/>
      <c r="F1460" s="2"/>
      <c r="G1460" s="2"/>
      <c r="H1460" s="2"/>
      <c r="I1460" s="4"/>
      <c r="J1460" s="9">
        <f t="shared" si="88"/>
        <v>0</v>
      </c>
      <c r="K1460" s="9">
        <f t="shared" si="89"/>
        <v>0</v>
      </c>
      <c r="L1460">
        <f t="shared" si="90"/>
        <v>1</v>
      </c>
      <c r="M1460" t="str">
        <f>VLOOKUP(L1460,mês!A:B,2,0)</f>
        <v>Janeiro</v>
      </c>
      <c r="N1460" t="e">
        <f t="shared" si="91"/>
        <v>#VALUE!</v>
      </c>
    </row>
    <row r="1461" spans="1:14" ht="24.95" customHeight="1" x14ac:dyDescent="0.2">
      <c r="A1461" s="2"/>
      <c r="B1461" s="3"/>
      <c r="C1461" s="2"/>
      <c r="D1461" s="2"/>
      <c r="E1461" s="2"/>
      <c r="F1461" s="2"/>
      <c r="G1461" s="2"/>
      <c r="H1461" s="2"/>
      <c r="I1461" s="4"/>
      <c r="J1461" s="9">
        <f t="shared" si="88"/>
        <v>0</v>
      </c>
      <c r="K1461" s="9">
        <f t="shared" si="89"/>
        <v>0</v>
      </c>
      <c r="L1461">
        <f t="shared" si="90"/>
        <v>1</v>
      </c>
      <c r="M1461" t="str">
        <f>VLOOKUP(L1461,mês!A:B,2,0)</f>
        <v>Janeiro</v>
      </c>
      <c r="N1461" t="e">
        <f t="shared" si="91"/>
        <v>#VALUE!</v>
      </c>
    </row>
    <row r="1462" spans="1:14" ht="24.95" customHeight="1" x14ac:dyDescent="0.2">
      <c r="A1462" s="2"/>
      <c r="B1462" s="3"/>
      <c r="C1462" s="2"/>
      <c r="D1462" s="2"/>
      <c r="E1462" s="2"/>
      <c r="F1462" s="2"/>
      <c r="G1462" s="2"/>
      <c r="H1462" s="2"/>
      <c r="I1462" s="4"/>
      <c r="J1462" s="9">
        <f t="shared" si="88"/>
        <v>0</v>
      </c>
      <c r="K1462" s="9">
        <f t="shared" si="89"/>
        <v>0</v>
      </c>
      <c r="L1462">
        <f t="shared" si="90"/>
        <v>1</v>
      </c>
      <c r="M1462" t="str">
        <f>VLOOKUP(L1462,mês!A:B,2,0)</f>
        <v>Janeiro</v>
      </c>
      <c r="N1462" t="e">
        <f t="shared" si="91"/>
        <v>#VALUE!</v>
      </c>
    </row>
    <row r="1463" spans="1:14" ht="24.95" customHeight="1" x14ac:dyDescent="0.2">
      <c r="A1463" s="2"/>
      <c r="B1463" s="3"/>
      <c r="C1463" s="2"/>
      <c r="D1463" s="2"/>
      <c r="E1463" s="2"/>
      <c r="F1463" s="2"/>
      <c r="G1463" s="2"/>
      <c r="H1463" s="2"/>
      <c r="I1463" s="4"/>
      <c r="J1463" s="9">
        <f t="shared" si="88"/>
        <v>0</v>
      </c>
      <c r="K1463" s="9">
        <f t="shared" si="89"/>
        <v>0</v>
      </c>
      <c r="L1463">
        <f t="shared" si="90"/>
        <v>1</v>
      </c>
      <c r="M1463" t="str">
        <f>VLOOKUP(L1463,mês!A:B,2,0)</f>
        <v>Janeiro</v>
      </c>
      <c r="N1463" t="e">
        <f t="shared" si="91"/>
        <v>#VALUE!</v>
      </c>
    </row>
    <row r="1464" spans="1:14" ht="24.95" customHeight="1" x14ac:dyDescent="0.2">
      <c r="A1464" s="2"/>
      <c r="B1464" s="3"/>
      <c r="C1464" s="2"/>
      <c r="D1464" s="2"/>
      <c r="E1464" s="2"/>
      <c r="F1464" s="2"/>
      <c r="G1464" s="2"/>
      <c r="H1464" s="13"/>
      <c r="I1464" s="4"/>
      <c r="J1464" s="9">
        <f t="shared" si="88"/>
        <v>0</v>
      </c>
      <c r="K1464" s="9">
        <f t="shared" si="89"/>
        <v>0</v>
      </c>
      <c r="L1464">
        <f t="shared" si="90"/>
        <v>1</v>
      </c>
      <c r="M1464" t="str">
        <f>VLOOKUP(L1464,mês!A:B,2,0)</f>
        <v>Janeiro</v>
      </c>
      <c r="N1464" t="e">
        <f t="shared" si="91"/>
        <v>#VALUE!</v>
      </c>
    </row>
    <row r="1465" spans="1:14" ht="24.95" customHeight="1" x14ac:dyDescent="0.2">
      <c r="A1465" s="2"/>
      <c r="B1465" s="3"/>
      <c r="C1465" s="2"/>
      <c r="D1465" s="2"/>
      <c r="E1465" s="2"/>
      <c r="F1465" s="2"/>
      <c r="G1465" s="2"/>
      <c r="H1465" s="2"/>
      <c r="I1465" s="4"/>
      <c r="J1465" s="9">
        <f t="shared" si="88"/>
        <v>0</v>
      </c>
      <c r="K1465" s="9">
        <f t="shared" si="89"/>
        <v>0</v>
      </c>
      <c r="L1465">
        <f t="shared" si="90"/>
        <v>1</v>
      </c>
      <c r="M1465" t="str">
        <f>VLOOKUP(L1465,mês!A:B,2,0)</f>
        <v>Janeiro</v>
      </c>
      <c r="N1465" t="e">
        <f t="shared" si="91"/>
        <v>#VALUE!</v>
      </c>
    </row>
    <row r="1466" spans="1:14" ht="24.95" customHeight="1" x14ac:dyDescent="0.2">
      <c r="A1466" s="2"/>
      <c r="B1466" s="3"/>
      <c r="C1466" s="2"/>
      <c r="D1466" s="2"/>
      <c r="E1466" s="2"/>
      <c r="F1466" s="2"/>
      <c r="G1466" s="2"/>
      <c r="H1466" s="2"/>
      <c r="I1466" s="4"/>
      <c r="J1466" s="9">
        <f t="shared" si="88"/>
        <v>0</v>
      </c>
      <c r="K1466" s="9">
        <f t="shared" si="89"/>
        <v>0</v>
      </c>
      <c r="L1466">
        <f t="shared" si="90"/>
        <v>1</v>
      </c>
      <c r="M1466" t="str">
        <f>VLOOKUP(L1466,mês!A:B,2,0)</f>
        <v>Janeiro</v>
      </c>
      <c r="N1466" t="e">
        <f t="shared" si="91"/>
        <v>#VALUE!</v>
      </c>
    </row>
    <row r="1467" spans="1:14" ht="24.95" customHeight="1" x14ac:dyDescent="0.2">
      <c r="A1467" s="2"/>
      <c r="B1467" s="3"/>
      <c r="C1467" s="2"/>
      <c r="D1467" s="2"/>
      <c r="E1467" s="2"/>
      <c r="F1467" s="2"/>
      <c r="G1467" s="2"/>
      <c r="H1467" s="2"/>
      <c r="I1467" s="4"/>
      <c r="J1467" s="9">
        <f t="shared" si="88"/>
        <v>0</v>
      </c>
      <c r="K1467" s="9">
        <f t="shared" si="89"/>
        <v>0</v>
      </c>
      <c r="L1467">
        <f t="shared" si="90"/>
        <v>1</v>
      </c>
      <c r="M1467" t="str">
        <f>VLOOKUP(L1467,mês!A:B,2,0)</f>
        <v>Janeiro</v>
      </c>
      <c r="N1467" t="e">
        <f t="shared" si="91"/>
        <v>#VALUE!</v>
      </c>
    </row>
    <row r="1468" spans="1:14" ht="24.95" customHeight="1" x14ac:dyDescent="0.2">
      <c r="A1468" s="2"/>
      <c r="B1468" s="3"/>
      <c r="C1468" s="2"/>
      <c r="D1468" s="2"/>
      <c r="E1468" s="2"/>
      <c r="F1468" s="2"/>
      <c r="G1468" s="2"/>
      <c r="H1468" s="2"/>
      <c r="I1468" s="4"/>
      <c r="J1468" s="9">
        <f t="shared" si="88"/>
        <v>0</v>
      </c>
      <c r="K1468" s="9">
        <f t="shared" si="89"/>
        <v>0</v>
      </c>
      <c r="L1468">
        <f t="shared" si="90"/>
        <v>1</v>
      </c>
      <c r="M1468" t="str">
        <f>VLOOKUP(L1468,mês!A:B,2,0)</f>
        <v>Janeiro</v>
      </c>
      <c r="N1468" t="e">
        <f t="shared" si="91"/>
        <v>#VALUE!</v>
      </c>
    </row>
    <row r="1469" spans="1:14" ht="24.95" customHeight="1" x14ac:dyDescent="0.2">
      <c r="A1469" s="2"/>
      <c r="B1469" s="3"/>
      <c r="C1469" s="2"/>
      <c r="D1469" s="2"/>
      <c r="E1469" s="2"/>
      <c r="F1469" s="2"/>
      <c r="G1469" s="2"/>
      <c r="H1469" s="13"/>
      <c r="I1469" s="4"/>
      <c r="J1469" s="9">
        <f t="shared" si="88"/>
        <v>0</v>
      </c>
      <c r="K1469" s="9">
        <f t="shared" si="89"/>
        <v>0</v>
      </c>
      <c r="L1469">
        <f t="shared" si="90"/>
        <v>1</v>
      </c>
      <c r="M1469" t="str">
        <f>VLOOKUP(L1469,mês!A:B,2,0)</f>
        <v>Janeiro</v>
      </c>
      <c r="N1469" t="e">
        <f t="shared" si="91"/>
        <v>#VALUE!</v>
      </c>
    </row>
    <row r="1470" spans="1:14" ht="24.95" customHeight="1" x14ac:dyDescent="0.2">
      <c r="A1470" s="2"/>
      <c r="B1470" s="3"/>
      <c r="C1470" s="2"/>
      <c r="D1470" s="2"/>
      <c r="E1470" s="2"/>
      <c r="F1470" s="2"/>
      <c r="G1470" s="2"/>
      <c r="H1470" s="2"/>
      <c r="I1470" s="4"/>
      <c r="J1470" s="9">
        <f t="shared" si="88"/>
        <v>0</v>
      </c>
      <c r="K1470" s="9">
        <f t="shared" si="89"/>
        <v>0</v>
      </c>
      <c r="L1470">
        <f t="shared" si="90"/>
        <v>1</v>
      </c>
      <c r="M1470" t="str">
        <f>VLOOKUP(L1470,mês!A:B,2,0)</f>
        <v>Janeiro</v>
      </c>
      <c r="N1470" t="e">
        <f t="shared" si="91"/>
        <v>#VALUE!</v>
      </c>
    </row>
    <row r="1471" spans="1:14" ht="24.95" customHeight="1" x14ac:dyDescent="0.2">
      <c r="A1471" s="2"/>
      <c r="B1471" s="3"/>
      <c r="C1471" s="2"/>
      <c r="D1471" s="2"/>
      <c r="E1471" s="2"/>
      <c r="F1471" s="2"/>
      <c r="G1471" s="2"/>
      <c r="H1471" s="2"/>
      <c r="I1471" s="4"/>
      <c r="J1471" s="9">
        <f t="shared" si="88"/>
        <v>0</v>
      </c>
      <c r="K1471" s="9">
        <f t="shared" si="89"/>
        <v>0</v>
      </c>
      <c r="L1471">
        <f t="shared" si="90"/>
        <v>1</v>
      </c>
      <c r="M1471" t="str">
        <f>VLOOKUP(L1471,mês!A:B,2,0)</f>
        <v>Janeiro</v>
      </c>
      <c r="N1471" t="e">
        <f t="shared" si="91"/>
        <v>#VALUE!</v>
      </c>
    </row>
    <row r="1472" spans="1:14" ht="24.95" customHeight="1" x14ac:dyDescent="0.2">
      <c r="A1472" s="2"/>
      <c r="B1472" s="3"/>
      <c r="C1472" s="2"/>
      <c r="D1472" s="2"/>
      <c r="E1472" s="2"/>
      <c r="F1472" s="2"/>
      <c r="G1472" s="2"/>
      <c r="H1472" s="2"/>
      <c r="I1472" s="4"/>
      <c r="J1472" s="9">
        <f t="shared" si="88"/>
        <v>0</v>
      </c>
      <c r="K1472" s="9">
        <f t="shared" si="89"/>
        <v>0</v>
      </c>
      <c r="L1472">
        <f t="shared" si="90"/>
        <v>1</v>
      </c>
      <c r="M1472" t="str">
        <f>VLOOKUP(L1472,mês!A:B,2,0)</f>
        <v>Janeiro</v>
      </c>
      <c r="N1472" t="e">
        <f t="shared" si="91"/>
        <v>#VALUE!</v>
      </c>
    </row>
    <row r="1473" spans="1:14" ht="24.95" customHeight="1" x14ac:dyDescent="0.2">
      <c r="A1473" s="2"/>
      <c r="B1473" s="3"/>
      <c r="C1473" s="2"/>
      <c r="D1473" s="2"/>
      <c r="E1473" s="2"/>
      <c r="F1473" s="2"/>
      <c r="G1473" s="2"/>
      <c r="H1473" s="2"/>
      <c r="I1473" s="4"/>
      <c r="J1473" s="9">
        <f t="shared" si="88"/>
        <v>0</v>
      </c>
      <c r="K1473" s="9">
        <f t="shared" si="89"/>
        <v>0</v>
      </c>
      <c r="L1473">
        <f t="shared" si="90"/>
        <v>1</v>
      </c>
      <c r="M1473" t="str">
        <f>VLOOKUP(L1473,mês!A:B,2,0)</f>
        <v>Janeiro</v>
      </c>
      <c r="N1473" t="e">
        <f t="shared" si="91"/>
        <v>#VALUE!</v>
      </c>
    </row>
    <row r="1474" spans="1:14" ht="24.95" customHeight="1" x14ac:dyDescent="0.2">
      <c r="A1474" s="2"/>
      <c r="B1474" s="3"/>
      <c r="C1474" s="2"/>
      <c r="D1474" s="2"/>
      <c r="E1474" s="2"/>
      <c r="F1474" s="2"/>
      <c r="G1474" s="2"/>
      <c r="H1474" s="13"/>
      <c r="I1474" s="4"/>
      <c r="J1474" s="9">
        <f t="shared" ref="J1474:J1537" si="92">IF(G1474="Não",0,H1474)</f>
        <v>0</v>
      </c>
      <c r="K1474" s="9">
        <f t="shared" ref="K1474:K1537" si="93">IF(G1474="Não",H1474,0)</f>
        <v>0</v>
      </c>
      <c r="L1474">
        <f t="shared" ref="L1474:L1537" si="94">MONTH(B1474)</f>
        <v>1</v>
      </c>
      <c r="M1474" t="str">
        <f>VLOOKUP(L1474,mês!A:B,2,0)</f>
        <v>Janeiro</v>
      </c>
      <c r="N1474" t="e">
        <f t="shared" ref="N1474:N1537" si="95">LEFT(A1474,SEARCH("-",A1474)-1)</f>
        <v>#VALUE!</v>
      </c>
    </row>
    <row r="1475" spans="1:14" ht="24.95" customHeight="1" x14ac:dyDescent="0.2">
      <c r="A1475" s="2"/>
      <c r="B1475" s="3"/>
      <c r="C1475" s="2"/>
      <c r="D1475" s="2"/>
      <c r="E1475" s="2"/>
      <c r="F1475" s="2"/>
      <c r="G1475" s="2"/>
      <c r="H1475" s="2"/>
      <c r="I1475" s="4"/>
      <c r="J1475" s="9">
        <f t="shared" si="92"/>
        <v>0</v>
      </c>
      <c r="K1475" s="9">
        <f t="shared" si="93"/>
        <v>0</v>
      </c>
      <c r="L1475">
        <f t="shared" si="94"/>
        <v>1</v>
      </c>
      <c r="M1475" t="str">
        <f>VLOOKUP(L1475,mês!A:B,2,0)</f>
        <v>Janeiro</v>
      </c>
      <c r="N1475" t="e">
        <f t="shared" si="95"/>
        <v>#VALUE!</v>
      </c>
    </row>
    <row r="1476" spans="1:14" ht="24.95" customHeight="1" x14ac:dyDescent="0.2">
      <c r="A1476" s="2"/>
      <c r="B1476" s="3"/>
      <c r="C1476" s="2"/>
      <c r="D1476" s="2"/>
      <c r="E1476" s="2"/>
      <c r="F1476" s="2"/>
      <c r="G1476" s="2"/>
      <c r="H1476" s="13"/>
      <c r="I1476" s="4"/>
      <c r="J1476" s="9">
        <f t="shared" si="92"/>
        <v>0</v>
      </c>
      <c r="K1476" s="9">
        <f t="shared" si="93"/>
        <v>0</v>
      </c>
      <c r="L1476">
        <f t="shared" si="94"/>
        <v>1</v>
      </c>
      <c r="M1476" t="str">
        <f>VLOOKUP(L1476,mês!A:B,2,0)</f>
        <v>Janeiro</v>
      </c>
      <c r="N1476" t="e">
        <f t="shared" si="95"/>
        <v>#VALUE!</v>
      </c>
    </row>
    <row r="1477" spans="1:14" ht="24.95" customHeight="1" x14ac:dyDescent="0.2">
      <c r="A1477" s="2"/>
      <c r="B1477" s="3"/>
      <c r="C1477" s="2"/>
      <c r="D1477" s="2"/>
      <c r="E1477" s="2"/>
      <c r="F1477" s="2"/>
      <c r="G1477" s="2"/>
      <c r="H1477" s="2"/>
      <c r="I1477" s="4"/>
      <c r="J1477" s="9">
        <f t="shared" si="92"/>
        <v>0</v>
      </c>
      <c r="K1477" s="9">
        <f t="shared" si="93"/>
        <v>0</v>
      </c>
      <c r="L1477">
        <f t="shared" si="94"/>
        <v>1</v>
      </c>
      <c r="M1477" t="str">
        <f>VLOOKUP(L1477,mês!A:B,2,0)</f>
        <v>Janeiro</v>
      </c>
      <c r="N1477" t="e">
        <f t="shared" si="95"/>
        <v>#VALUE!</v>
      </c>
    </row>
    <row r="1478" spans="1:14" ht="24.95" customHeight="1" x14ac:dyDescent="0.2">
      <c r="A1478" s="2"/>
      <c r="B1478" s="3"/>
      <c r="C1478" s="2"/>
      <c r="D1478" s="2"/>
      <c r="E1478" s="2"/>
      <c r="F1478" s="2"/>
      <c r="G1478" s="2"/>
      <c r="H1478" s="2"/>
      <c r="I1478" s="4"/>
      <c r="J1478" s="9">
        <f t="shared" si="92"/>
        <v>0</v>
      </c>
      <c r="K1478" s="9">
        <f t="shared" si="93"/>
        <v>0</v>
      </c>
      <c r="L1478">
        <f t="shared" si="94"/>
        <v>1</v>
      </c>
      <c r="M1478" t="str">
        <f>VLOOKUP(L1478,mês!A:B,2,0)</f>
        <v>Janeiro</v>
      </c>
      <c r="N1478" t="e">
        <f t="shared" si="95"/>
        <v>#VALUE!</v>
      </c>
    </row>
    <row r="1479" spans="1:14" ht="24.95" customHeight="1" x14ac:dyDescent="0.2">
      <c r="A1479" s="2"/>
      <c r="B1479" s="3"/>
      <c r="C1479" s="2"/>
      <c r="D1479" s="2"/>
      <c r="E1479" s="2"/>
      <c r="F1479" s="2"/>
      <c r="G1479" s="2"/>
      <c r="H1479" s="2"/>
      <c r="I1479" s="4"/>
      <c r="J1479" s="9">
        <f t="shared" si="92"/>
        <v>0</v>
      </c>
      <c r="K1479" s="9">
        <f t="shared" si="93"/>
        <v>0</v>
      </c>
      <c r="L1479">
        <f t="shared" si="94"/>
        <v>1</v>
      </c>
      <c r="M1479" t="str">
        <f>VLOOKUP(L1479,mês!A:B,2,0)</f>
        <v>Janeiro</v>
      </c>
      <c r="N1479" t="e">
        <f t="shared" si="95"/>
        <v>#VALUE!</v>
      </c>
    </row>
    <row r="1480" spans="1:14" ht="24.95" customHeight="1" x14ac:dyDescent="0.2">
      <c r="A1480" s="2"/>
      <c r="B1480" s="3"/>
      <c r="C1480" s="2"/>
      <c r="D1480" s="2"/>
      <c r="E1480" s="2"/>
      <c r="F1480" s="2"/>
      <c r="G1480" s="2"/>
      <c r="H1480" s="2"/>
      <c r="I1480" s="4"/>
      <c r="J1480" s="9">
        <f t="shared" si="92"/>
        <v>0</v>
      </c>
      <c r="K1480" s="9">
        <f t="shared" si="93"/>
        <v>0</v>
      </c>
      <c r="L1480">
        <f t="shared" si="94"/>
        <v>1</v>
      </c>
      <c r="M1480" t="str">
        <f>VLOOKUP(L1480,mês!A:B,2,0)</f>
        <v>Janeiro</v>
      </c>
      <c r="N1480" t="e">
        <f t="shared" si="95"/>
        <v>#VALUE!</v>
      </c>
    </row>
    <row r="1481" spans="1:14" ht="24.95" customHeight="1" x14ac:dyDescent="0.2">
      <c r="A1481" s="2"/>
      <c r="B1481" s="3"/>
      <c r="C1481" s="2"/>
      <c r="D1481" s="2"/>
      <c r="E1481" s="2"/>
      <c r="F1481" s="2"/>
      <c r="G1481" s="2"/>
      <c r="H1481" s="2"/>
      <c r="I1481" s="4"/>
      <c r="J1481" s="9">
        <f t="shared" si="92"/>
        <v>0</v>
      </c>
      <c r="K1481" s="9">
        <f t="shared" si="93"/>
        <v>0</v>
      </c>
      <c r="L1481">
        <f t="shared" si="94"/>
        <v>1</v>
      </c>
      <c r="M1481" t="str">
        <f>VLOOKUP(L1481,mês!A:B,2,0)</f>
        <v>Janeiro</v>
      </c>
      <c r="N1481" t="e">
        <f t="shared" si="95"/>
        <v>#VALUE!</v>
      </c>
    </row>
    <row r="1482" spans="1:14" ht="24.95" customHeight="1" x14ac:dyDescent="0.2">
      <c r="A1482" s="2"/>
      <c r="B1482" s="3"/>
      <c r="C1482" s="2"/>
      <c r="D1482" s="2"/>
      <c r="E1482" s="2"/>
      <c r="F1482" s="2"/>
      <c r="G1482" s="2"/>
      <c r="H1482" s="13"/>
      <c r="I1482" s="4"/>
      <c r="J1482" s="9">
        <f t="shared" si="92"/>
        <v>0</v>
      </c>
      <c r="K1482" s="9">
        <f t="shared" si="93"/>
        <v>0</v>
      </c>
      <c r="L1482">
        <f t="shared" si="94"/>
        <v>1</v>
      </c>
      <c r="M1482" t="str">
        <f>VLOOKUP(L1482,mês!A:B,2,0)</f>
        <v>Janeiro</v>
      </c>
      <c r="N1482" t="e">
        <f t="shared" si="95"/>
        <v>#VALUE!</v>
      </c>
    </row>
    <row r="1483" spans="1:14" ht="24.95" customHeight="1" x14ac:dyDescent="0.2">
      <c r="A1483" s="2"/>
      <c r="B1483" s="3"/>
      <c r="C1483" s="2"/>
      <c r="D1483" s="2"/>
      <c r="E1483" s="2"/>
      <c r="F1483" s="2"/>
      <c r="G1483" s="2"/>
      <c r="H1483" s="13"/>
      <c r="I1483" s="4"/>
      <c r="J1483" s="9">
        <f t="shared" si="92"/>
        <v>0</v>
      </c>
      <c r="K1483" s="9">
        <f t="shared" si="93"/>
        <v>0</v>
      </c>
      <c r="L1483">
        <f t="shared" si="94"/>
        <v>1</v>
      </c>
      <c r="M1483" t="str">
        <f>VLOOKUP(L1483,mês!A:B,2,0)</f>
        <v>Janeiro</v>
      </c>
      <c r="N1483" t="e">
        <f t="shared" si="95"/>
        <v>#VALUE!</v>
      </c>
    </row>
    <row r="1484" spans="1:14" ht="24.95" customHeight="1" x14ac:dyDescent="0.2">
      <c r="A1484" s="2"/>
      <c r="B1484" s="3"/>
      <c r="C1484" s="2"/>
      <c r="D1484" s="2"/>
      <c r="E1484" s="2"/>
      <c r="F1484" s="2"/>
      <c r="G1484" s="2"/>
      <c r="H1484" s="2"/>
      <c r="I1484" s="4"/>
      <c r="J1484" s="9">
        <f t="shared" si="92"/>
        <v>0</v>
      </c>
      <c r="K1484" s="9">
        <f t="shared" si="93"/>
        <v>0</v>
      </c>
      <c r="L1484">
        <f t="shared" si="94"/>
        <v>1</v>
      </c>
      <c r="M1484" t="str">
        <f>VLOOKUP(L1484,mês!A:B,2,0)</f>
        <v>Janeiro</v>
      </c>
      <c r="N1484" t="e">
        <f t="shared" si="95"/>
        <v>#VALUE!</v>
      </c>
    </row>
    <row r="1485" spans="1:14" ht="24.95" customHeight="1" x14ac:dyDescent="0.2">
      <c r="A1485" s="2"/>
      <c r="B1485" s="3"/>
      <c r="C1485" s="2"/>
      <c r="D1485" s="2"/>
      <c r="E1485" s="2"/>
      <c r="F1485" s="2"/>
      <c r="G1485" s="2"/>
      <c r="H1485" s="2"/>
      <c r="I1485" s="4"/>
      <c r="J1485" s="9">
        <f t="shared" si="92"/>
        <v>0</v>
      </c>
      <c r="K1485" s="9">
        <f t="shared" si="93"/>
        <v>0</v>
      </c>
      <c r="L1485">
        <f t="shared" si="94"/>
        <v>1</v>
      </c>
      <c r="M1485" t="str">
        <f>VLOOKUP(L1485,mês!A:B,2,0)</f>
        <v>Janeiro</v>
      </c>
      <c r="N1485" t="e">
        <f t="shared" si="95"/>
        <v>#VALUE!</v>
      </c>
    </row>
    <row r="1486" spans="1:14" ht="24.95" customHeight="1" x14ac:dyDescent="0.2">
      <c r="A1486" s="2"/>
      <c r="B1486" s="3"/>
      <c r="C1486" s="2"/>
      <c r="D1486" s="2"/>
      <c r="E1486" s="2"/>
      <c r="F1486" s="2"/>
      <c r="G1486" s="2"/>
      <c r="H1486" s="2"/>
      <c r="I1486" s="4"/>
      <c r="J1486" s="9">
        <f t="shared" si="92"/>
        <v>0</v>
      </c>
      <c r="K1486" s="9">
        <f t="shared" si="93"/>
        <v>0</v>
      </c>
      <c r="L1486">
        <f t="shared" si="94"/>
        <v>1</v>
      </c>
      <c r="M1486" t="str">
        <f>VLOOKUP(L1486,mês!A:B,2,0)</f>
        <v>Janeiro</v>
      </c>
      <c r="N1486" t="e">
        <f t="shared" si="95"/>
        <v>#VALUE!</v>
      </c>
    </row>
    <row r="1487" spans="1:14" ht="24.95" customHeight="1" x14ac:dyDescent="0.2">
      <c r="A1487" s="2"/>
      <c r="B1487" s="3"/>
      <c r="C1487" s="2"/>
      <c r="D1487" s="2"/>
      <c r="E1487" s="2"/>
      <c r="F1487" s="2"/>
      <c r="G1487" s="2"/>
      <c r="H1487" s="2"/>
      <c r="I1487" s="4"/>
      <c r="J1487" s="9">
        <f t="shared" si="92"/>
        <v>0</v>
      </c>
      <c r="K1487" s="9">
        <f t="shared" si="93"/>
        <v>0</v>
      </c>
      <c r="L1487">
        <f t="shared" si="94"/>
        <v>1</v>
      </c>
      <c r="M1487" t="str">
        <f>VLOOKUP(L1487,mês!A:B,2,0)</f>
        <v>Janeiro</v>
      </c>
      <c r="N1487" t="e">
        <f t="shared" si="95"/>
        <v>#VALUE!</v>
      </c>
    </row>
    <row r="1488" spans="1:14" ht="24.95" customHeight="1" x14ac:dyDescent="0.2">
      <c r="A1488" s="2"/>
      <c r="B1488" s="3"/>
      <c r="C1488" s="2"/>
      <c r="D1488" s="2"/>
      <c r="E1488" s="2"/>
      <c r="F1488" s="2"/>
      <c r="G1488" s="2"/>
      <c r="H1488" s="2"/>
      <c r="I1488" s="4"/>
      <c r="J1488" s="9">
        <f t="shared" si="92"/>
        <v>0</v>
      </c>
      <c r="K1488" s="9">
        <f t="shared" si="93"/>
        <v>0</v>
      </c>
      <c r="L1488">
        <f t="shared" si="94"/>
        <v>1</v>
      </c>
      <c r="M1488" t="str">
        <f>VLOOKUP(L1488,mês!A:B,2,0)</f>
        <v>Janeiro</v>
      </c>
      <c r="N1488" t="e">
        <f t="shared" si="95"/>
        <v>#VALUE!</v>
      </c>
    </row>
    <row r="1489" spans="1:14" ht="24.95" customHeight="1" x14ac:dyDescent="0.2">
      <c r="A1489" s="2"/>
      <c r="B1489" s="3"/>
      <c r="C1489" s="2"/>
      <c r="D1489" s="2"/>
      <c r="E1489" s="2"/>
      <c r="F1489" s="2"/>
      <c r="G1489" s="2"/>
      <c r="H1489" s="2"/>
      <c r="I1489" s="4"/>
      <c r="J1489" s="9">
        <f t="shared" si="92"/>
        <v>0</v>
      </c>
      <c r="K1489" s="9">
        <f t="shared" si="93"/>
        <v>0</v>
      </c>
      <c r="L1489">
        <f t="shared" si="94"/>
        <v>1</v>
      </c>
      <c r="M1489" t="str">
        <f>VLOOKUP(L1489,mês!A:B,2,0)</f>
        <v>Janeiro</v>
      </c>
      <c r="N1489" t="e">
        <f t="shared" si="95"/>
        <v>#VALUE!</v>
      </c>
    </row>
    <row r="1490" spans="1:14" ht="24.95" customHeight="1" x14ac:dyDescent="0.2">
      <c r="A1490" s="2"/>
      <c r="B1490" s="3"/>
      <c r="C1490" s="2"/>
      <c r="D1490" s="2"/>
      <c r="E1490" s="2"/>
      <c r="F1490" s="2"/>
      <c r="G1490" s="2"/>
      <c r="H1490" s="2"/>
      <c r="I1490" s="4"/>
      <c r="J1490" s="9">
        <f t="shared" si="92"/>
        <v>0</v>
      </c>
      <c r="K1490" s="9">
        <f t="shared" si="93"/>
        <v>0</v>
      </c>
      <c r="L1490">
        <f t="shared" si="94"/>
        <v>1</v>
      </c>
      <c r="M1490" t="str">
        <f>VLOOKUP(L1490,mês!A:B,2,0)</f>
        <v>Janeiro</v>
      </c>
      <c r="N1490" t="e">
        <f t="shared" si="95"/>
        <v>#VALUE!</v>
      </c>
    </row>
    <row r="1491" spans="1:14" ht="24.95" customHeight="1" x14ac:dyDescent="0.2">
      <c r="A1491" s="2"/>
      <c r="B1491" s="3"/>
      <c r="C1491" s="2"/>
      <c r="D1491" s="2"/>
      <c r="E1491" s="2"/>
      <c r="F1491" s="2"/>
      <c r="G1491" s="2"/>
      <c r="H1491" s="2"/>
      <c r="I1491" s="4"/>
      <c r="J1491" s="9">
        <f t="shared" si="92"/>
        <v>0</v>
      </c>
      <c r="K1491" s="9">
        <f t="shared" si="93"/>
        <v>0</v>
      </c>
      <c r="L1491">
        <f t="shared" si="94"/>
        <v>1</v>
      </c>
      <c r="M1491" t="str">
        <f>VLOOKUP(L1491,mês!A:B,2,0)</f>
        <v>Janeiro</v>
      </c>
      <c r="N1491" t="e">
        <f t="shared" si="95"/>
        <v>#VALUE!</v>
      </c>
    </row>
    <row r="1492" spans="1:14" ht="24.95" customHeight="1" x14ac:dyDescent="0.2">
      <c r="A1492" s="2"/>
      <c r="B1492" s="3"/>
      <c r="C1492" s="2"/>
      <c r="D1492" s="2"/>
      <c r="E1492" s="2"/>
      <c r="F1492" s="2"/>
      <c r="G1492" s="2"/>
      <c r="H1492" s="13"/>
      <c r="I1492" s="4"/>
      <c r="J1492" s="9">
        <f t="shared" si="92"/>
        <v>0</v>
      </c>
      <c r="K1492" s="9">
        <f t="shared" si="93"/>
        <v>0</v>
      </c>
      <c r="L1492">
        <f t="shared" si="94"/>
        <v>1</v>
      </c>
      <c r="M1492" t="str">
        <f>VLOOKUP(L1492,mês!A:B,2,0)</f>
        <v>Janeiro</v>
      </c>
      <c r="N1492" t="e">
        <f t="shared" si="95"/>
        <v>#VALUE!</v>
      </c>
    </row>
    <row r="1493" spans="1:14" ht="24.95" customHeight="1" x14ac:dyDescent="0.2">
      <c r="A1493" s="2"/>
      <c r="B1493" s="3"/>
      <c r="C1493" s="2"/>
      <c r="D1493" s="2"/>
      <c r="E1493" s="2"/>
      <c r="F1493" s="2"/>
      <c r="G1493" s="2"/>
      <c r="H1493" s="13"/>
      <c r="I1493" s="4"/>
      <c r="J1493" s="9">
        <f t="shared" si="92"/>
        <v>0</v>
      </c>
      <c r="K1493" s="9">
        <f t="shared" si="93"/>
        <v>0</v>
      </c>
      <c r="L1493">
        <f t="shared" si="94"/>
        <v>1</v>
      </c>
      <c r="M1493" t="str">
        <f>VLOOKUP(L1493,mês!A:B,2,0)</f>
        <v>Janeiro</v>
      </c>
      <c r="N1493" t="e">
        <f t="shared" si="95"/>
        <v>#VALUE!</v>
      </c>
    </row>
    <row r="1494" spans="1:14" ht="24.95" customHeight="1" x14ac:dyDescent="0.2">
      <c r="A1494" s="2"/>
      <c r="B1494" s="3"/>
      <c r="C1494" s="2"/>
      <c r="D1494" s="2"/>
      <c r="E1494" s="2"/>
      <c r="F1494" s="2"/>
      <c r="G1494" s="2"/>
      <c r="H1494" s="13"/>
      <c r="I1494" s="4"/>
      <c r="J1494" s="9">
        <f t="shared" si="92"/>
        <v>0</v>
      </c>
      <c r="K1494" s="9">
        <f t="shared" si="93"/>
        <v>0</v>
      </c>
      <c r="L1494">
        <f t="shared" si="94"/>
        <v>1</v>
      </c>
      <c r="M1494" t="str">
        <f>VLOOKUP(L1494,mês!A:B,2,0)</f>
        <v>Janeiro</v>
      </c>
      <c r="N1494" t="e">
        <f t="shared" si="95"/>
        <v>#VALUE!</v>
      </c>
    </row>
    <row r="1495" spans="1:14" ht="24.95" customHeight="1" x14ac:dyDescent="0.2">
      <c r="A1495" s="2"/>
      <c r="B1495" s="3"/>
      <c r="C1495" s="2"/>
      <c r="D1495" s="2"/>
      <c r="E1495" s="2"/>
      <c r="F1495" s="2"/>
      <c r="G1495" s="2"/>
      <c r="H1495" s="13"/>
      <c r="I1495" s="4"/>
      <c r="J1495" s="9">
        <f t="shared" si="92"/>
        <v>0</v>
      </c>
      <c r="K1495" s="9">
        <f t="shared" si="93"/>
        <v>0</v>
      </c>
      <c r="L1495">
        <f t="shared" si="94"/>
        <v>1</v>
      </c>
      <c r="M1495" t="str">
        <f>VLOOKUP(L1495,mês!A:B,2,0)</f>
        <v>Janeiro</v>
      </c>
      <c r="N1495" t="e">
        <f t="shared" si="95"/>
        <v>#VALUE!</v>
      </c>
    </row>
    <row r="1496" spans="1:14" ht="24.95" customHeight="1" x14ac:dyDescent="0.2">
      <c r="A1496" s="2"/>
      <c r="B1496" s="3"/>
      <c r="C1496" s="2"/>
      <c r="D1496" s="2"/>
      <c r="E1496" s="2"/>
      <c r="F1496" s="2"/>
      <c r="G1496" s="2"/>
      <c r="H1496" s="2"/>
      <c r="I1496" s="4"/>
      <c r="J1496" s="9">
        <f t="shared" si="92"/>
        <v>0</v>
      </c>
      <c r="K1496" s="9">
        <f t="shared" si="93"/>
        <v>0</v>
      </c>
      <c r="L1496">
        <f t="shared" si="94"/>
        <v>1</v>
      </c>
      <c r="M1496" t="str">
        <f>VLOOKUP(L1496,mês!A:B,2,0)</f>
        <v>Janeiro</v>
      </c>
      <c r="N1496" t="e">
        <f t="shared" si="95"/>
        <v>#VALUE!</v>
      </c>
    </row>
    <row r="1497" spans="1:14" ht="24.95" customHeight="1" x14ac:dyDescent="0.2">
      <c r="A1497" s="2"/>
      <c r="B1497" s="3"/>
      <c r="C1497" s="2"/>
      <c r="D1497" s="2"/>
      <c r="E1497" s="2"/>
      <c r="F1497" s="2"/>
      <c r="G1497" s="2"/>
      <c r="H1497" s="2"/>
      <c r="I1497" s="4"/>
      <c r="J1497" s="9">
        <f t="shared" si="92"/>
        <v>0</v>
      </c>
      <c r="K1497" s="9">
        <f t="shared" si="93"/>
        <v>0</v>
      </c>
      <c r="L1497">
        <f t="shared" si="94"/>
        <v>1</v>
      </c>
      <c r="M1497" t="str">
        <f>VLOOKUP(L1497,mês!A:B,2,0)</f>
        <v>Janeiro</v>
      </c>
      <c r="N1497" t="e">
        <f t="shared" si="95"/>
        <v>#VALUE!</v>
      </c>
    </row>
    <row r="1498" spans="1:14" ht="24.95" customHeight="1" x14ac:dyDescent="0.2">
      <c r="A1498" s="2"/>
      <c r="B1498" s="3"/>
      <c r="C1498" s="2"/>
      <c r="D1498" s="2"/>
      <c r="E1498" s="2"/>
      <c r="F1498" s="2"/>
      <c r="G1498" s="2"/>
      <c r="H1498" s="2"/>
      <c r="I1498" s="4"/>
      <c r="J1498" s="9">
        <f t="shared" si="92"/>
        <v>0</v>
      </c>
      <c r="K1498" s="9">
        <f t="shared" si="93"/>
        <v>0</v>
      </c>
      <c r="L1498">
        <f t="shared" si="94"/>
        <v>1</v>
      </c>
      <c r="M1498" t="str">
        <f>VLOOKUP(L1498,mês!A:B,2,0)</f>
        <v>Janeiro</v>
      </c>
      <c r="N1498" t="e">
        <f t="shared" si="95"/>
        <v>#VALUE!</v>
      </c>
    </row>
    <row r="1499" spans="1:14" ht="24.95" customHeight="1" x14ac:dyDescent="0.2">
      <c r="A1499" s="2"/>
      <c r="B1499" s="3"/>
      <c r="C1499" s="2"/>
      <c r="D1499" s="2"/>
      <c r="E1499" s="2"/>
      <c r="F1499" s="2"/>
      <c r="G1499" s="2"/>
      <c r="H1499" s="2"/>
      <c r="I1499" s="4"/>
      <c r="J1499" s="9">
        <f t="shared" si="92"/>
        <v>0</v>
      </c>
      <c r="K1499" s="9">
        <f t="shared" si="93"/>
        <v>0</v>
      </c>
      <c r="L1499">
        <f t="shared" si="94"/>
        <v>1</v>
      </c>
      <c r="M1499" t="str">
        <f>VLOOKUP(L1499,mês!A:B,2,0)</f>
        <v>Janeiro</v>
      </c>
      <c r="N1499" t="e">
        <f t="shared" si="95"/>
        <v>#VALUE!</v>
      </c>
    </row>
    <row r="1500" spans="1:14" ht="24.95" customHeight="1" x14ac:dyDescent="0.2">
      <c r="A1500" s="2"/>
      <c r="B1500" s="3"/>
      <c r="C1500" s="2"/>
      <c r="D1500" s="2"/>
      <c r="E1500" s="2"/>
      <c r="F1500" s="2"/>
      <c r="G1500" s="2"/>
      <c r="H1500" s="13"/>
      <c r="I1500" s="4"/>
      <c r="J1500" s="9">
        <f t="shared" si="92"/>
        <v>0</v>
      </c>
      <c r="K1500" s="9">
        <f t="shared" si="93"/>
        <v>0</v>
      </c>
      <c r="L1500">
        <f t="shared" si="94"/>
        <v>1</v>
      </c>
      <c r="M1500" t="str">
        <f>VLOOKUP(L1500,mês!A:B,2,0)</f>
        <v>Janeiro</v>
      </c>
      <c r="N1500" t="e">
        <f t="shared" si="95"/>
        <v>#VALUE!</v>
      </c>
    </row>
    <row r="1501" spans="1:14" ht="24.95" customHeight="1" x14ac:dyDescent="0.2">
      <c r="A1501" s="2"/>
      <c r="B1501" s="3"/>
      <c r="C1501" s="2"/>
      <c r="D1501" s="2"/>
      <c r="E1501" s="2"/>
      <c r="F1501" s="2"/>
      <c r="G1501" s="2"/>
      <c r="H1501" s="13"/>
      <c r="I1501" s="4"/>
      <c r="J1501" s="9">
        <f t="shared" si="92"/>
        <v>0</v>
      </c>
      <c r="K1501" s="9">
        <f t="shared" si="93"/>
        <v>0</v>
      </c>
      <c r="L1501">
        <f t="shared" si="94"/>
        <v>1</v>
      </c>
      <c r="M1501" t="str">
        <f>VLOOKUP(L1501,mês!A:B,2,0)</f>
        <v>Janeiro</v>
      </c>
      <c r="N1501" t="e">
        <f t="shared" si="95"/>
        <v>#VALUE!</v>
      </c>
    </row>
    <row r="1502" spans="1:14" ht="24.95" customHeight="1" x14ac:dyDescent="0.2">
      <c r="A1502" s="2"/>
      <c r="B1502" s="3"/>
      <c r="C1502" s="2"/>
      <c r="D1502" s="2"/>
      <c r="E1502" s="2"/>
      <c r="F1502" s="2"/>
      <c r="G1502" s="2"/>
      <c r="H1502" s="2"/>
      <c r="I1502" s="4"/>
      <c r="J1502" s="9">
        <f t="shared" si="92"/>
        <v>0</v>
      </c>
      <c r="K1502" s="9">
        <f t="shared" si="93"/>
        <v>0</v>
      </c>
      <c r="L1502">
        <f t="shared" si="94"/>
        <v>1</v>
      </c>
      <c r="M1502" t="str">
        <f>VLOOKUP(L1502,mês!A:B,2,0)</f>
        <v>Janeiro</v>
      </c>
      <c r="N1502" t="e">
        <f t="shared" si="95"/>
        <v>#VALUE!</v>
      </c>
    </row>
    <row r="1503" spans="1:14" ht="24.95" customHeight="1" x14ac:dyDescent="0.2">
      <c r="A1503" s="2"/>
      <c r="B1503" s="3"/>
      <c r="C1503" s="2"/>
      <c r="D1503" s="2"/>
      <c r="E1503" s="2"/>
      <c r="F1503" s="2"/>
      <c r="G1503" s="2"/>
      <c r="H1503" s="2"/>
      <c r="I1503" s="4"/>
      <c r="J1503" s="9">
        <f t="shared" si="92"/>
        <v>0</v>
      </c>
      <c r="K1503" s="9">
        <f t="shared" si="93"/>
        <v>0</v>
      </c>
      <c r="L1503">
        <f t="shared" si="94"/>
        <v>1</v>
      </c>
      <c r="M1503" t="str">
        <f>VLOOKUP(L1503,mês!A:B,2,0)</f>
        <v>Janeiro</v>
      </c>
      <c r="N1503" t="e">
        <f t="shared" si="95"/>
        <v>#VALUE!</v>
      </c>
    </row>
    <row r="1504" spans="1:14" ht="24.95" customHeight="1" x14ac:dyDescent="0.2">
      <c r="A1504" s="2"/>
      <c r="B1504" s="3"/>
      <c r="C1504" s="2"/>
      <c r="D1504" s="2"/>
      <c r="E1504" s="2"/>
      <c r="F1504" s="2"/>
      <c r="G1504" s="2"/>
      <c r="H1504" s="2"/>
      <c r="I1504" s="4"/>
      <c r="J1504" s="9">
        <f t="shared" si="92"/>
        <v>0</v>
      </c>
      <c r="K1504" s="9">
        <f t="shared" si="93"/>
        <v>0</v>
      </c>
      <c r="L1504">
        <f t="shared" si="94"/>
        <v>1</v>
      </c>
      <c r="M1504" t="str">
        <f>VLOOKUP(L1504,mês!A:B,2,0)</f>
        <v>Janeiro</v>
      </c>
      <c r="N1504" t="e">
        <f t="shared" si="95"/>
        <v>#VALUE!</v>
      </c>
    </row>
    <row r="1505" spans="1:14" ht="24.95" customHeight="1" x14ac:dyDescent="0.2">
      <c r="A1505" s="2"/>
      <c r="B1505" s="3"/>
      <c r="C1505" s="2"/>
      <c r="D1505" s="2"/>
      <c r="E1505" s="2"/>
      <c r="F1505" s="2"/>
      <c r="G1505" s="2"/>
      <c r="H1505" s="2"/>
      <c r="I1505" s="4"/>
      <c r="J1505" s="9">
        <f t="shared" si="92"/>
        <v>0</v>
      </c>
      <c r="K1505" s="9">
        <f t="shared" si="93"/>
        <v>0</v>
      </c>
      <c r="L1505">
        <f t="shared" si="94"/>
        <v>1</v>
      </c>
      <c r="M1505" t="str">
        <f>VLOOKUP(L1505,mês!A:B,2,0)</f>
        <v>Janeiro</v>
      </c>
      <c r="N1505" t="e">
        <f t="shared" si="95"/>
        <v>#VALUE!</v>
      </c>
    </row>
    <row r="1506" spans="1:14" ht="24.95" customHeight="1" x14ac:dyDescent="0.2">
      <c r="A1506" s="2"/>
      <c r="B1506" s="3"/>
      <c r="C1506" s="2"/>
      <c r="D1506" s="2"/>
      <c r="E1506" s="2"/>
      <c r="F1506" s="2"/>
      <c r="G1506" s="2"/>
      <c r="H1506" s="2"/>
      <c r="I1506" s="4"/>
      <c r="J1506" s="9">
        <f t="shared" si="92"/>
        <v>0</v>
      </c>
      <c r="K1506" s="9">
        <f t="shared" si="93"/>
        <v>0</v>
      </c>
      <c r="L1506">
        <f t="shared" si="94"/>
        <v>1</v>
      </c>
      <c r="M1506" t="str">
        <f>VLOOKUP(L1506,mês!A:B,2,0)</f>
        <v>Janeiro</v>
      </c>
      <c r="N1506" t="e">
        <f t="shared" si="95"/>
        <v>#VALUE!</v>
      </c>
    </row>
    <row r="1507" spans="1:14" ht="24.95" customHeight="1" x14ac:dyDescent="0.2">
      <c r="A1507" s="2"/>
      <c r="B1507" s="3"/>
      <c r="C1507" s="2"/>
      <c r="D1507" s="2"/>
      <c r="E1507" s="2"/>
      <c r="F1507" s="2"/>
      <c r="G1507" s="2"/>
      <c r="H1507" s="13"/>
      <c r="I1507" s="4"/>
      <c r="J1507" s="9">
        <f t="shared" si="92"/>
        <v>0</v>
      </c>
      <c r="K1507" s="9">
        <f t="shared" si="93"/>
        <v>0</v>
      </c>
      <c r="L1507">
        <f t="shared" si="94"/>
        <v>1</v>
      </c>
      <c r="M1507" t="str">
        <f>VLOOKUP(L1507,mês!A:B,2,0)</f>
        <v>Janeiro</v>
      </c>
      <c r="N1507" t="e">
        <f t="shared" si="95"/>
        <v>#VALUE!</v>
      </c>
    </row>
    <row r="1508" spans="1:14" ht="24.95" customHeight="1" x14ac:dyDescent="0.2">
      <c r="A1508" s="2"/>
      <c r="B1508" s="3"/>
      <c r="C1508" s="2"/>
      <c r="D1508" s="2"/>
      <c r="E1508" s="2"/>
      <c r="F1508" s="2"/>
      <c r="G1508" s="2"/>
      <c r="H1508" s="2"/>
      <c r="I1508" s="4"/>
      <c r="J1508" s="9">
        <f t="shared" si="92"/>
        <v>0</v>
      </c>
      <c r="K1508" s="9">
        <f t="shared" si="93"/>
        <v>0</v>
      </c>
      <c r="L1508">
        <f t="shared" si="94"/>
        <v>1</v>
      </c>
      <c r="M1508" t="str">
        <f>VLOOKUP(L1508,mês!A:B,2,0)</f>
        <v>Janeiro</v>
      </c>
      <c r="N1508" t="e">
        <f t="shared" si="95"/>
        <v>#VALUE!</v>
      </c>
    </row>
    <row r="1509" spans="1:14" ht="24.95" customHeight="1" x14ac:dyDescent="0.2">
      <c r="A1509" s="2"/>
      <c r="B1509" s="3"/>
      <c r="C1509" s="2"/>
      <c r="D1509" s="2"/>
      <c r="E1509" s="2"/>
      <c r="F1509" s="2"/>
      <c r="G1509" s="2"/>
      <c r="H1509" s="13"/>
      <c r="I1509" s="4"/>
      <c r="J1509" s="9">
        <f t="shared" si="92"/>
        <v>0</v>
      </c>
      <c r="K1509" s="9">
        <f t="shared" si="93"/>
        <v>0</v>
      </c>
      <c r="L1509">
        <f t="shared" si="94"/>
        <v>1</v>
      </c>
      <c r="M1509" t="str">
        <f>VLOOKUP(L1509,mês!A:B,2,0)</f>
        <v>Janeiro</v>
      </c>
      <c r="N1509" t="e">
        <f t="shared" si="95"/>
        <v>#VALUE!</v>
      </c>
    </row>
    <row r="1510" spans="1:14" ht="24.95" customHeight="1" x14ac:dyDescent="0.2">
      <c r="A1510" s="2"/>
      <c r="B1510" s="3"/>
      <c r="C1510" s="2"/>
      <c r="D1510" s="2"/>
      <c r="E1510" s="2"/>
      <c r="F1510" s="2"/>
      <c r="G1510" s="2"/>
      <c r="H1510" s="13"/>
      <c r="I1510" s="4"/>
      <c r="J1510" s="9">
        <f t="shared" si="92"/>
        <v>0</v>
      </c>
      <c r="K1510" s="9">
        <f t="shared" si="93"/>
        <v>0</v>
      </c>
      <c r="L1510">
        <f t="shared" si="94"/>
        <v>1</v>
      </c>
      <c r="M1510" t="str">
        <f>VLOOKUP(L1510,mês!A:B,2,0)</f>
        <v>Janeiro</v>
      </c>
      <c r="N1510" t="e">
        <f t="shared" si="95"/>
        <v>#VALUE!</v>
      </c>
    </row>
    <row r="1511" spans="1:14" ht="24.95" customHeight="1" x14ac:dyDescent="0.2">
      <c r="A1511" s="2"/>
      <c r="B1511" s="3"/>
      <c r="C1511" s="2"/>
      <c r="D1511" s="2"/>
      <c r="E1511" s="2"/>
      <c r="F1511" s="2"/>
      <c r="G1511" s="2"/>
      <c r="H1511" s="2"/>
      <c r="I1511" s="4"/>
      <c r="J1511" s="9">
        <f t="shared" si="92"/>
        <v>0</v>
      </c>
      <c r="K1511" s="9">
        <f t="shared" si="93"/>
        <v>0</v>
      </c>
      <c r="L1511">
        <f t="shared" si="94"/>
        <v>1</v>
      </c>
      <c r="M1511" t="str">
        <f>VLOOKUP(L1511,mês!A:B,2,0)</f>
        <v>Janeiro</v>
      </c>
      <c r="N1511" t="e">
        <f t="shared" si="95"/>
        <v>#VALUE!</v>
      </c>
    </row>
    <row r="1512" spans="1:14" ht="24.95" customHeight="1" x14ac:dyDescent="0.2">
      <c r="A1512" s="2"/>
      <c r="B1512" s="3"/>
      <c r="C1512" s="2"/>
      <c r="D1512" s="2"/>
      <c r="E1512" s="2"/>
      <c r="F1512" s="2"/>
      <c r="G1512" s="2"/>
      <c r="H1512" s="2"/>
      <c r="I1512" s="4"/>
      <c r="J1512" s="9">
        <f t="shared" si="92"/>
        <v>0</v>
      </c>
      <c r="K1512" s="9">
        <f t="shared" si="93"/>
        <v>0</v>
      </c>
      <c r="L1512">
        <f t="shared" si="94"/>
        <v>1</v>
      </c>
      <c r="M1512" t="str">
        <f>VLOOKUP(L1512,mês!A:B,2,0)</f>
        <v>Janeiro</v>
      </c>
      <c r="N1512" t="e">
        <f t="shared" si="95"/>
        <v>#VALUE!</v>
      </c>
    </row>
    <row r="1513" spans="1:14" ht="24.95" customHeight="1" x14ac:dyDescent="0.2">
      <c r="A1513" s="2"/>
      <c r="B1513" s="3"/>
      <c r="C1513" s="2"/>
      <c r="D1513" s="2"/>
      <c r="E1513" s="2"/>
      <c r="F1513" s="2"/>
      <c r="G1513" s="2"/>
      <c r="H1513" s="2"/>
      <c r="I1513" s="4"/>
      <c r="J1513" s="9">
        <f t="shared" si="92"/>
        <v>0</v>
      </c>
      <c r="K1513" s="9">
        <f t="shared" si="93"/>
        <v>0</v>
      </c>
      <c r="L1513">
        <f t="shared" si="94"/>
        <v>1</v>
      </c>
      <c r="M1513" t="str">
        <f>VLOOKUP(L1513,mês!A:B,2,0)</f>
        <v>Janeiro</v>
      </c>
      <c r="N1513" t="e">
        <f t="shared" si="95"/>
        <v>#VALUE!</v>
      </c>
    </row>
    <row r="1514" spans="1:14" ht="24.95" customHeight="1" x14ac:dyDescent="0.2">
      <c r="A1514" s="2"/>
      <c r="B1514" s="3"/>
      <c r="C1514" s="2"/>
      <c r="D1514" s="2"/>
      <c r="E1514" s="2"/>
      <c r="F1514" s="2"/>
      <c r="G1514" s="2"/>
      <c r="H1514" s="2"/>
      <c r="I1514" s="4"/>
      <c r="J1514" s="9">
        <f t="shared" si="92"/>
        <v>0</v>
      </c>
      <c r="K1514" s="9">
        <f t="shared" si="93"/>
        <v>0</v>
      </c>
      <c r="L1514">
        <f t="shared" si="94"/>
        <v>1</v>
      </c>
      <c r="M1514" t="str">
        <f>VLOOKUP(L1514,mês!A:B,2,0)</f>
        <v>Janeiro</v>
      </c>
      <c r="N1514" t="e">
        <f t="shared" si="95"/>
        <v>#VALUE!</v>
      </c>
    </row>
    <row r="1515" spans="1:14" ht="24.95" customHeight="1" x14ac:dyDescent="0.2">
      <c r="A1515" s="2"/>
      <c r="B1515" s="3"/>
      <c r="C1515" s="2"/>
      <c r="D1515" s="2"/>
      <c r="E1515" s="2"/>
      <c r="F1515" s="2"/>
      <c r="G1515" s="2"/>
      <c r="H1515" s="2"/>
      <c r="I1515" s="4"/>
      <c r="J1515" s="9">
        <f t="shared" si="92"/>
        <v>0</v>
      </c>
      <c r="K1515" s="9">
        <f t="shared" si="93"/>
        <v>0</v>
      </c>
      <c r="L1515">
        <f t="shared" si="94"/>
        <v>1</v>
      </c>
      <c r="M1515" t="str">
        <f>VLOOKUP(L1515,mês!A:B,2,0)</f>
        <v>Janeiro</v>
      </c>
      <c r="N1515" t="e">
        <f t="shared" si="95"/>
        <v>#VALUE!</v>
      </c>
    </row>
    <row r="1516" spans="1:14" ht="24.95" customHeight="1" x14ac:dyDescent="0.2">
      <c r="A1516" s="2"/>
      <c r="B1516" s="3"/>
      <c r="C1516" s="2"/>
      <c r="D1516" s="2"/>
      <c r="E1516" s="2"/>
      <c r="F1516" s="2"/>
      <c r="G1516" s="2"/>
      <c r="H1516" s="2"/>
      <c r="I1516" s="4"/>
      <c r="J1516" s="9">
        <f t="shared" si="92"/>
        <v>0</v>
      </c>
      <c r="K1516" s="9">
        <f t="shared" si="93"/>
        <v>0</v>
      </c>
      <c r="L1516">
        <f t="shared" si="94"/>
        <v>1</v>
      </c>
      <c r="M1516" t="str">
        <f>VLOOKUP(L1516,mês!A:B,2,0)</f>
        <v>Janeiro</v>
      </c>
      <c r="N1516" t="e">
        <f t="shared" si="95"/>
        <v>#VALUE!</v>
      </c>
    </row>
    <row r="1517" spans="1:14" ht="24.95" customHeight="1" x14ac:dyDescent="0.2">
      <c r="A1517" s="2"/>
      <c r="B1517" s="3"/>
      <c r="C1517" s="2"/>
      <c r="D1517" s="2"/>
      <c r="E1517" s="2"/>
      <c r="F1517" s="2"/>
      <c r="G1517" s="2"/>
      <c r="H1517" s="2"/>
      <c r="I1517" s="4"/>
      <c r="J1517" s="9">
        <f t="shared" si="92"/>
        <v>0</v>
      </c>
      <c r="K1517" s="9">
        <f t="shared" si="93"/>
        <v>0</v>
      </c>
      <c r="L1517">
        <f t="shared" si="94"/>
        <v>1</v>
      </c>
      <c r="M1517" t="str">
        <f>VLOOKUP(L1517,mês!A:B,2,0)</f>
        <v>Janeiro</v>
      </c>
      <c r="N1517" t="e">
        <f t="shared" si="95"/>
        <v>#VALUE!</v>
      </c>
    </row>
    <row r="1518" spans="1:14" ht="24.95" customHeight="1" x14ac:dyDescent="0.2">
      <c r="A1518" s="2"/>
      <c r="B1518" s="3"/>
      <c r="C1518" s="2"/>
      <c r="D1518" s="2"/>
      <c r="E1518" s="2"/>
      <c r="F1518" s="2"/>
      <c r="G1518" s="2"/>
      <c r="H1518" s="2"/>
      <c r="I1518" s="4"/>
      <c r="J1518" s="9">
        <f t="shared" si="92"/>
        <v>0</v>
      </c>
      <c r="K1518" s="9">
        <f t="shared" si="93"/>
        <v>0</v>
      </c>
      <c r="L1518">
        <f t="shared" si="94"/>
        <v>1</v>
      </c>
      <c r="M1518" t="str">
        <f>VLOOKUP(L1518,mês!A:B,2,0)</f>
        <v>Janeiro</v>
      </c>
      <c r="N1518" t="e">
        <f t="shared" si="95"/>
        <v>#VALUE!</v>
      </c>
    </row>
    <row r="1519" spans="1:14" ht="24.95" customHeight="1" x14ac:dyDescent="0.2">
      <c r="A1519" s="2"/>
      <c r="B1519" s="3"/>
      <c r="C1519" s="2"/>
      <c r="D1519" s="2"/>
      <c r="E1519" s="2"/>
      <c r="F1519" s="2"/>
      <c r="G1519" s="2"/>
      <c r="H1519" s="2"/>
      <c r="I1519" s="4"/>
      <c r="J1519" s="9">
        <f t="shared" si="92"/>
        <v>0</v>
      </c>
      <c r="K1519" s="9">
        <f t="shared" si="93"/>
        <v>0</v>
      </c>
      <c r="L1519">
        <f t="shared" si="94"/>
        <v>1</v>
      </c>
      <c r="M1519" t="str">
        <f>VLOOKUP(L1519,mês!A:B,2,0)</f>
        <v>Janeiro</v>
      </c>
      <c r="N1519" t="e">
        <f t="shared" si="95"/>
        <v>#VALUE!</v>
      </c>
    </row>
    <row r="1520" spans="1:14" ht="24.95" customHeight="1" x14ac:dyDescent="0.2">
      <c r="A1520" s="2"/>
      <c r="B1520" s="3"/>
      <c r="C1520" s="2"/>
      <c r="D1520" s="2"/>
      <c r="E1520" s="2"/>
      <c r="F1520" s="2"/>
      <c r="G1520" s="2"/>
      <c r="H1520" s="2"/>
      <c r="I1520" s="4"/>
      <c r="J1520" s="9">
        <f t="shared" si="92"/>
        <v>0</v>
      </c>
      <c r="K1520" s="9">
        <f t="shared" si="93"/>
        <v>0</v>
      </c>
      <c r="L1520">
        <f t="shared" si="94"/>
        <v>1</v>
      </c>
      <c r="M1520" t="str">
        <f>VLOOKUP(L1520,mês!A:B,2,0)</f>
        <v>Janeiro</v>
      </c>
      <c r="N1520" t="e">
        <f t="shared" si="95"/>
        <v>#VALUE!</v>
      </c>
    </row>
    <row r="1521" spans="1:14" ht="24.95" customHeight="1" x14ac:dyDescent="0.2">
      <c r="A1521" s="2"/>
      <c r="B1521" s="3"/>
      <c r="C1521" s="2"/>
      <c r="D1521" s="2"/>
      <c r="E1521" s="2"/>
      <c r="F1521" s="2"/>
      <c r="G1521" s="2"/>
      <c r="H1521" s="2"/>
      <c r="I1521" s="4"/>
      <c r="J1521" s="9">
        <f t="shared" si="92"/>
        <v>0</v>
      </c>
      <c r="K1521" s="9">
        <f t="shared" si="93"/>
        <v>0</v>
      </c>
      <c r="L1521">
        <f t="shared" si="94"/>
        <v>1</v>
      </c>
      <c r="M1521" t="str">
        <f>VLOOKUP(L1521,mês!A:B,2,0)</f>
        <v>Janeiro</v>
      </c>
      <c r="N1521" t="e">
        <f t="shared" si="95"/>
        <v>#VALUE!</v>
      </c>
    </row>
    <row r="1522" spans="1:14" ht="24.95" customHeight="1" x14ac:dyDescent="0.2">
      <c r="A1522" s="2"/>
      <c r="B1522" s="3"/>
      <c r="C1522" s="2"/>
      <c r="D1522" s="2"/>
      <c r="E1522" s="2"/>
      <c r="F1522" s="2"/>
      <c r="G1522" s="2"/>
      <c r="H1522" s="2"/>
      <c r="I1522" s="4"/>
      <c r="J1522" s="9">
        <f t="shared" si="92"/>
        <v>0</v>
      </c>
      <c r="K1522" s="9">
        <f t="shared" si="93"/>
        <v>0</v>
      </c>
      <c r="L1522">
        <f t="shared" si="94"/>
        <v>1</v>
      </c>
      <c r="M1522" t="str">
        <f>VLOOKUP(L1522,mês!A:B,2,0)</f>
        <v>Janeiro</v>
      </c>
      <c r="N1522" t="e">
        <f t="shared" si="95"/>
        <v>#VALUE!</v>
      </c>
    </row>
    <row r="1523" spans="1:14" ht="24.95" customHeight="1" x14ac:dyDescent="0.2">
      <c r="A1523" s="2"/>
      <c r="B1523" s="3"/>
      <c r="C1523" s="2"/>
      <c r="D1523" s="2"/>
      <c r="E1523" s="2"/>
      <c r="F1523" s="2"/>
      <c r="G1523" s="2"/>
      <c r="H1523" s="2"/>
      <c r="I1523" s="4"/>
      <c r="J1523" s="9">
        <f t="shared" si="92"/>
        <v>0</v>
      </c>
      <c r="K1523" s="9">
        <f t="shared" si="93"/>
        <v>0</v>
      </c>
      <c r="L1523">
        <f t="shared" si="94"/>
        <v>1</v>
      </c>
      <c r="M1523" t="str">
        <f>VLOOKUP(L1523,mês!A:B,2,0)</f>
        <v>Janeiro</v>
      </c>
      <c r="N1523" t="e">
        <f t="shared" si="95"/>
        <v>#VALUE!</v>
      </c>
    </row>
    <row r="1524" spans="1:14" ht="24.95" customHeight="1" x14ac:dyDescent="0.2">
      <c r="A1524" s="2"/>
      <c r="B1524" s="3"/>
      <c r="C1524" s="2"/>
      <c r="D1524" s="2"/>
      <c r="E1524" s="2"/>
      <c r="F1524" s="2"/>
      <c r="G1524" s="2"/>
      <c r="H1524" s="2"/>
      <c r="I1524" s="4"/>
      <c r="J1524" s="9">
        <f t="shared" si="92"/>
        <v>0</v>
      </c>
      <c r="K1524" s="9">
        <f t="shared" si="93"/>
        <v>0</v>
      </c>
      <c r="L1524">
        <f t="shared" si="94"/>
        <v>1</v>
      </c>
      <c r="M1524" t="str">
        <f>VLOOKUP(L1524,mês!A:B,2,0)</f>
        <v>Janeiro</v>
      </c>
      <c r="N1524" t="e">
        <f t="shared" si="95"/>
        <v>#VALUE!</v>
      </c>
    </row>
    <row r="1525" spans="1:14" ht="24.95" customHeight="1" x14ac:dyDescent="0.2">
      <c r="A1525" s="2"/>
      <c r="B1525" s="3"/>
      <c r="C1525" s="2"/>
      <c r="D1525" s="2"/>
      <c r="E1525" s="2"/>
      <c r="F1525" s="2"/>
      <c r="G1525" s="2"/>
      <c r="H1525" s="2"/>
      <c r="I1525" s="4"/>
      <c r="J1525" s="9">
        <f t="shared" si="92"/>
        <v>0</v>
      </c>
      <c r="K1525" s="9">
        <f t="shared" si="93"/>
        <v>0</v>
      </c>
      <c r="L1525">
        <f t="shared" si="94"/>
        <v>1</v>
      </c>
      <c r="M1525" t="str">
        <f>VLOOKUP(L1525,mês!A:B,2,0)</f>
        <v>Janeiro</v>
      </c>
      <c r="N1525" t="e">
        <f t="shared" si="95"/>
        <v>#VALUE!</v>
      </c>
    </row>
    <row r="1526" spans="1:14" ht="24.95" customHeight="1" x14ac:dyDescent="0.2">
      <c r="A1526" s="2"/>
      <c r="B1526" s="3"/>
      <c r="C1526" s="2"/>
      <c r="D1526" s="2"/>
      <c r="E1526" s="2"/>
      <c r="F1526" s="2"/>
      <c r="G1526" s="2"/>
      <c r="H1526" s="2"/>
      <c r="I1526" s="4"/>
      <c r="J1526" s="9">
        <f t="shared" si="92"/>
        <v>0</v>
      </c>
      <c r="K1526" s="9">
        <f t="shared" si="93"/>
        <v>0</v>
      </c>
      <c r="L1526">
        <f t="shared" si="94"/>
        <v>1</v>
      </c>
      <c r="M1526" t="str">
        <f>VLOOKUP(L1526,mês!A:B,2,0)</f>
        <v>Janeiro</v>
      </c>
      <c r="N1526" t="e">
        <f t="shared" si="95"/>
        <v>#VALUE!</v>
      </c>
    </row>
    <row r="1527" spans="1:14" ht="24.95" customHeight="1" x14ac:dyDescent="0.2">
      <c r="A1527" s="2"/>
      <c r="B1527" s="3"/>
      <c r="C1527" s="2"/>
      <c r="D1527" s="2"/>
      <c r="E1527" s="2"/>
      <c r="F1527" s="2"/>
      <c r="G1527" s="2"/>
      <c r="H1527" s="2"/>
      <c r="I1527" s="4"/>
      <c r="J1527" s="9">
        <f t="shared" si="92"/>
        <v>0</v>
      </c>
      <c r="K1527" s="9">
        <f t="shared" si="93"/>
        <v>0</v>
      </c>
      <c r="L1527">
        <f t="shared" si="94"/>
        <v>1</v>
      </c>
      <c r="M1527" t="str">
        <f>VLOOKUP(L1527,mês!A:B,2,0)</f>
        <v>Janeiro</v>
      </c>
      <c r="N1527" t="e">
        <f t="shared" si="95"/>
        <v>#VALUE!</v>
      </c>
    </row>
    <row r="1528" spans="1:14" ht="24.95" customHeight="1" x14ac:dyDescent="0.2">
      <c r="A1528" s="2"/>
      <c r="B1528" s="3"/>
      <c r="C1528" s="2"/>
      <c r="D1528" s="2"/>
      <c r="E1528" s="2"/>
      <c r="F1528" s="2"/>
      <c r="G1528" s="2"/>
      <c r="H1528" s="2"/>
      <c r="I1528" s="4"/>
      <c r="J1528" s="9">
        <f t="shared" si="92"/>
        <v>0</v>
      </c>
      <c r="K1528" s="9">
        <f t="shared" si="93"/>
        <v>0</v>
      </c>
      <c r="L1528">
        <f t="shared" si="94"/>
        <v>1</v>
      </c>
      <c r="M1528" t="str">
        <f>VLOOKUP(L1528,mês!A:B,2,0)</f>
        <v>Janeiro</v>
      </c>
      <c r="N1528" t="e">
        <f t="shared" si="95"/>
        <v>#VALUE!</v>
      </c>
    </row>
    <row r="1529" spans="1:14" ht="24.95" customHeight="1" x14ac:dyDescent="0.2">
      <c r="A1529" s="2"/>
      <c r="B1529" s="3"/>
      <c r="C1529" s="2"/>
      <c r="D1529" s="2"/>
      <c r="E1529" s="2"/>
      <c r="F1529" s="2"/>
      <c r="G1529" s="2"/>
      <c r="H1529" s="2"/>
      <c r="I1529" s="4"/>
      <c r="J1529" s="9">
        <f t="shared" si="92"/>
        <v>0</v>
      </c>
      <c r="K1529" s="9">
        <f t="shared" si="93"/>
        <v>0</v>
      </c>
      <c r="L1529">
        <f t="shared" si="94"/>
        <v>1</v>
      </c>
      <c r="M1529" t="str">
        <f>VLOOKUP(L1529,mês!A:B,2,0)</f>
        <v>Janeiro</v>
      </c>
      <c r="N1529" t="e">
        <f t="shared" si="95"/>
        <v>#VALUE!</v>
      </c>
    </row>
    <row r="1530" spans="1:14" ht="24.95" customHeight="1" x14ac:dyDescent="0.2">
      <c r="A1530" s="2"/>
      <c r="B1530" s="3"/>
      <c r="C1530" s="2"/>
      <c r="D1530" s="2"/>
      <c r="E1530" s="2"/>
      <c r="F1530" s="2"/>
      <c r="G1530" s="2"/>
      <c r="H1530" s="2"/>
      <c r="I1530" s="4"/>
      <c r="J1530" s="9">
        <f t="shared" si="92"/>
        <v>0</v>
      </c>
      <c r="K1530" s="9">
        <f t="shared" si="93"/>
        <v>0</v>
      </c>
      <c r="L1530">
        <f t="shared" si="94"/>
        <v>1</v>
      </c>
      <c r="M1530" t="str">
        <f>VLOOKUP(L1530,mês!A:B,2,0)</f>
        <v>Janeiro</v>
      </c>
      <c r="N1530" t="e">
        <f t="shared" si="95"/>
        <v>#VALUE!</v>
      </c>
    </row>
    <row r="1531" spans="1:14" ht="24.95" customHeight="1" x14ac:dyDescent="0.2">
      <c r="A1531" s="2"/>
      <c r="B1531" s="3"/>
      <c r="C1531" s="2"/>
      <c r="D1531" s="2"/>
      <c r="E1531" s="2"/>
      <c r="F1531" s="2"/>
      <c r="G1531" s="2"/>
      <c r="H1531" s="2"/>
      <c r="I1531" s="4"/>
      <c r="J1531" s="9">
        <f t="shared" si="92"/>
        <v>0</v>
      </c>
      <c r="K1531" s="9">
        <f t="shared" si="93"/>
        <v>0</v>
      </c>
      <c r="L1531">
        <f t="shared" si="94"/>
        <v>1</v>
      </c>
      <c r="M1531" t="str">
        <f>VLOOKUP(L1531,mês!A:B,2,0)</f>
        <v>Janeiro</v>
      </c>
      <c r="N1531" t="e">
        <f t="shared" si="95"/>
        <v>#VALUE!</v>
      </c>
    </row>
    <row r="1532" spans="1:14" ht="24.95" customHeight="1" x14ac:dyDescent="0.2">
      <c r="A1532" s="2"/>
      <c r="B1532" s="3"/>
      <c r="C1532" s="2"/>
      <c r="D1532" s="2"/>
      <c r="E1532" s="2"/>
      <c r="F1532" s="2"/>
      <c r="G1532" s="2"/>
      <c r="H1532" s="2"/>
      <c r="I1532" s="4"/>
      <c r="J1532" s="9">
        <f t="shared" si="92"/>
        <v>0</v>
      </c>
      <c r="K1532" s="9">
        <f t="shared" si="93"/>
        <v>0</v>
      </c>
      <c r="L1532">
        <f t="shared" si="94"/>
        <v>1</v>
      </c>
      <c r="M1532" t="str">
        <f>VLOOKUP(L1532,mês!A:B,2,0)</f>
        <v>Janeiro</v>
      </c>
      <c r="N1532" t="e">
        <f t="shared" si="95"/>
        <v>#VALUE!</v>
      </c>
    </row>
    <row r="1533" spans="1:14" ht="24.95" customHeight="1" x14ac:dyDescent="0.2">
      <c r="A1533" s="2"/>
      <c r="B1533" s="3"/>
      <c r="C1533" s="2"/>
      <c r="D1533" s="2"/>
      <c r="E1533" s="2"/>
      <c r="F1533" s="2"/>
      <c r="G1533" s="2"/>
      <c r="H1533" s="2"/>
      <c r="I1533" s="4"/>
      <c r="J1533" s="9">
        <f t="shared" si="92"/>
        <v>0</v>
      </c>
      <c r="K1533" s="9">
        <f t="shared" si="93"/>
        <v>0</v>
      </c>
      <c r="L1533">
        <f t="shared" si="94"/>
        <v>1</v>
      </c>
      <c r="M1533" t="str">
        <f>VLOOKUP(L1533,mês!A:B,2,0)</f>
        <v>Janeiro</v>
      </c>
      <c r="N1533" t="e">
        <f t="shared" si="95"/>
        <v>#VALUE!</v>
      </c>
    </row>
    <row r="1534" spans="1:14" ht="24.95" customHeight="1" x14ac:dyDescent="0.2">
      <c r="A1534" s="2"/>
      <c r="B1534" s="3"/>
      <c r="C1534" s="2"/>
      <c r="D1534" s="2"/>
      <c r="E1534" s="2"/>
      <c r="F1534" s="2"/>
      <c r="G1534" s="2"/>
      <c r="H1534" s="2"/>
      <c r="I1534" s="4"/>
      <c r="J1534" s="9">
        <f t="shared" si="92"/>
        <v>0</v>
      </c>
      <c r="K1534" s="9">
        <f t="shared" si="93"/>
        <v>0</v>
      </c>
      <c r="L1534">
        <f t="shared" si="94"/>
        <v>1</v>
      </c>
      <c r="M1534" t="str">
        <f>VLOOKUP(L1534,mês!A:B,2,0)</f>
        <v>Janeiro</v>
      </c>
      <c r="N1534" t="e">
        <f t="shared" si="95"/>
        <v>#VALUE!</v>
      </c>
    </row>
    <row r="1535" spans="1:14" ht="24.95" customHeight="1" x14ac:dyDescent="0.2">
      <c r="A1535" s="2"/>
      <c r="B1535" s="3"/>
      <c r="C1535" s="2"/>
      <c r="D1535" s="2"/>
      <c r="E1535" s="2"/>
      <c r="F1535" s="2"/>
      <c r="G1535" s="2"/>
      <c r="H1535" s="2"/>
      <c r="I1535" s="4"/>
      <c r="J1535" s="9">
        <f t="shared" si="92"/>
        <v>0</v>
      </c>
      <c r="K1535" s="9">
        <f t="shared" si="93"/>
        <v>0</v>
      </c>
      <c r="L1535">
        <f t="shared" si="94"/>
        <v>1</v>
      </c>
      <c r="M1535" t="str">
        <f>VLOOKUP(L1535,mês!A:B,2,0)</f>
        <v>Janeiro</v>
      </c>
      <c r="N1535" t="e">
        <f t="shared" si="95"/>
        <v>#VALUE!</v>
      </c>
    </row>
    <row r="1536" spans="1:14" ht="24.95" customHeight="1" x14ac:dyDescent="0.2">
      <c r="A1536" s="2"/>
      <c r="B1536" s="3"/>
      <c r="C1536" s="2"/>
      <c r="D1536" s="2"/>
      <c r="E1536" s="2"/>
      <c r="F1536" s="2"/>
      <c r="G1536" s="2"/>
      <c r="H1536" s="2"/>
      <c r="I1536" s="4"/>
      <c r="J1536" s="9">
        <f t="shared" si="92"/>
        <v>0</v>
      </c>
      <c r="K1536" s="9">
        <f t="shared" si="93"/>
        <v>0</v>
      </c>
      <c r="L1536">
        <f t="shared" si="94"/>
        <v>1</v>
      </c>
      <c r="M1536" t="str">
        <f>VLOOKUP(L1536,mês!A:B,2,0)</f>
        <v>Janeiro</v>
      </c>
      <c r="N1536" t="e">
        <f t="shared" si="95"/>
        <v>#VALUE!</v>
      </c>
    </row>
    <row r="1537" spans="1:14" ht="24.95" customHeight="1" x14ac:dyDescent="0.2">
      <c r="A1537" s="2"/>
      <c r="B1537" s="3"/>
      <c r="C1537" s="2"/>
      <c r="D1537" s="2"/>
      <c r="E1537" s="2"/>
      <c r="F1537" s="2"/>
      <c r="G1537" s="2"/>
      <c r="H1537" s="2"/>
      <c r="I1537" s="4"/>
      <c r="J1537" s="9">
        <f t="shared" si="92"/>
        <v>0</v>
      </c>
      <c r="K1537" s="9">
        <f t="shared" si="93"/>
        <v>0</v>
      </c>
      <c r="L1537">
        <f t="shared" si="94"/>
        <v>1</v>
      </c>
      <c r="M1537" t="str">
        <f>VLOOKUP(L1537,mês!A:B,2,0)</f>
        <v>Janeiro</v>
      </c>
      <c r="N1537" t="e">
        <f t="shared" si="95"/>
        <v>#VALUE!</v>
      </c>
    </row>
    <row r="1538" spans="1:14" ht="24.95" customHeight="1" x14ac:dyDescent="0.2">
      <c r="A1538" s="2"/>
      <c r="B1538" s="3"/>
      <c r="C1538" s="2"/>
      <c r="D1538" s="2"/>
      <c r="E1538" s="2"/>
      <c r="F1538" s="2"/>
      <c r="G1538" s="2"/>
      <c r="H1538" s="2"/>
      <c r="I1538" s="4"/>
      <c r="J1538" s="9">
        <f t="shared" ref="J1538:J1601" si="96">IF(G1538="Não",0,H1538)</f>
        <v>0</v>
      </c>
      <c r="K1538" s="9">
        <f t="shared" ref="K1538:K1601" si="97">IF(G1538="Não",H1538,0)</f>
        <v>0</v>
      </c>
      <c r="L1538">
        <f t="shared" ref="L1538:L1601" si="98">MONTH(B1538)</f>
        <v>1</v>
      </c>
      <c r="M1538" t="str">
        <f>VLOOKUP(L1538,mês!A:B,2,0)</f>
        <v>Janeiro</v>
      </c>
      <c r="N1538" t="e">
        <f t="shared" ref="N1538:N1601" si="99">LEFT(A1538,SEARCH("-",A1538)-1)</f>
        <v>#VALUE!</v>
      </c>
    </row>
    <row r="1539" spans="1:14" ht="24.95" customHeight="1" x14ac:dyDescent="0.2">
      <c r="A1539" s="2"/>
      <c r="B1539" s="3"/>
      <c r="C1539" s="2"/>
      <c r="D1539" s="2"/>
      <c r="E1539" s="2"/>
      <c r="F1539" s="2"/>
      <c r="G1539" s="2"/>
      <c r="H1539" s="2"/>
      <c r="I1539" s="4"/>
      <c r="J1539" s="9">
        <f t="shared" si="96"/>
        <v>0</v>
      </c>
      <c r="K1539" s="9">
        <f t="shared" si="97"/>
        <v>0</v>
      </c>
      <c r="L1539">
        <f t="shared" si="98"/>
        <v>1</v>
      </c>
      <c r="M1539" t="str">
        <f>VLOOKUP(L1539,mês!A:B,2,0)</f>
        <v>Janeiro</v>
      </c>
      <c r="N1539" t="e">
        <f t="shared" si="99"/>
        <v>#VALUE!</v>
      </c>
    </row>
    <row r="1540" spans="1:14" ht="24.95" customHeight="1" x14ac:dyDescent="0.2">
      <c r="A1540" s="2"/>
      <c r="B1540" s="3"/>
      <c r="C1540" s="2"/>
      <c r="D1540" s="2"/>
      <c r="E1540" s="2"/>
      <c r="F1540" s="2"/>
      <c r="G1540" s="2"/>
      <c r="H1540" s="2"/>
      <c r="I1540" s="4"/>
      <c r="J1540" s="9">
        <f t="shared" si="96"/>
        <v>0</v>
      </c>
      <c r="K1540" s="9">
        <f t="shared" si="97"/>
        <v>0</v>
      </c>
      <c r="L1540">
        <f t="shared" si="98"/>
        <v>1</v>
      </c>
      <c r="M1540" t="str">
        <f>VLOOKUP(L1540,mês!A:B,2,0)</f>
        <v>Janeiro</v>
      </c>
      <c r="N1540" t="e">
        <f t="shared" si="99"/>
        <v>#VALUE!</v>
      </c>
    </row>
    <row r="1541" spans="1:14" ht="24.95" customHeight="1" x14ac:dyDescent="0.2">
      <c r="A1541" s="2"/>
      <c r="B1541" s="3"/>
      <c r="C1541" s="2"/>
      <c r="D1541" s="2"/>
      <c r="E1541" s="2"/>
      <c r="F1541" s="2"/>
      <c r="G1541" s="2"/>
      <c r="H1541" s="2"/>
      <c r="I1541" s="4"/>
      <c r="J1541" s="9">
        <f t="shared" si="96"/>
        <v>0</v>
      </c>
      <c r="K1541" s="9">
        <f t="shared" si="97"/>
        <v>0</v>
      </c>
      <c r="L1541">
        <f t="shared" si="98"/>
        <v>1</v>
      </c>
      <c r="M1541" t="str">
        <f>VLOOKUP(L1541,mês!A:B,2,0)</f>
        <v>Janeiro</v>
      </c>
      <c r="N1541" t="e">
        <f t="shared" si="99"/>
        <v>#VALUE!</v>
      </c>
    </row>
    <row r="1542" spans="1:14" ht="24.95" customHeight="1" x14ac:dyDescent="0.2">
      <c r="A1542" s="2"/>
      <c r="B1542" s="3"/>
      <c r="C1542" s="2"/>
      <c r="D1542" s="2"/>
      <c r="E1542" s="2"/>
      <c r="F1542" s="2"/>
      <c r="G1542" s="2"/>
      <c r="H1542" s="2"/>
      <c r="I1542" s="4"/>
      <c r="J1542" s="9">
        <f t="shared" si="96"/>
        <v>0</v>
      </c>
      <c r="K1542" s="9">
        <f t="shared" si="97"/>
        <v>0</v>
      </c>
      <c r="L1542">
        <f t="shared" si="98"/>
        <v>1</v>
      </c>
      <c r="M1542" t="str">
        <f>VLOOKUP(L1542,mês!A:B,2,0)</f>
        <v>Janeiro</v>
      </c>
      <c r="N1542" t="e">
        <f t="shared" si="99"/>
        <v>#VALUE!</v>
      </c>
    </row>
    <row r="1543" spans="1:14" ht="24.95" customHeight="1" x14ac:dyDescent="0.2">
      <c r="A1543" s="2"/>
      <c r="B1543" s="3"/>
      <c r="C1543" s="2"/>
      <c r="D1543" s="2"/>
      <c r="E1543" s="2"/>
      <c r="F1543" s="2"/>
      <c r="G1543" s="2"/>
      <c r="H1543" s="2"/>
      <c r="I1543" s="4"/>
      <c r="J1543" s="9">
        <f t="shared" si="96"/>
        <v>0</v>
      </c>
      <c r="K1543" s="9">
        <f t="shared" si="97"/>
        <v>0</v>
      </c>
      <c r="L1543">
        <f t="shared" si="98"/>
        <v>1</v>
      </c>
      <c r="M1543" t="str">
        <f>VLOOKUP(L1543,mês!A:B,2,0)</f>
        <v>Janeiro</v>
      </c>
      <c r="N1543" t="e">
        <f t="shared" si="99"/>
        <v>#VALUE!</v>
      </c>
    </row>
    <row r="1544" spans="1:14" ht="24.95" customHeight="1" x14ac:dyDescent="0.2">
      <c r="A1544" s="2"/>
      <c r="B1544" s="3"/>
      <c r="C1544" s="2"/>
      <c r="D1544" s="2"/>
      <c r="E1544" s="2"/>
      <c r="F1544" s="2"/>
      <c r="G1544" s="2"/>
      <c r="H1544" s="2"/>
      <c r="I1544" s="4"/>
      <c r="J1544" s="9">
        <f t="shared" si="96"/>
        <v>0</v>
      </c>
      <c r="K1544" s="9">
        <f t="shared" si="97"/>
        <v>0</v>
      </c>
      <c r="L1544">
        <f t="shared" si="98"/>
        <v>1</v>
      </c>
      <c r="M1544" t="str">
        <f>VLOOKUP(L1544,mês!A:B,2,0)</f>
        <v>Janeiro</v>
      </c>
      <c r="N1544" t="e">
        <f t="shared" si="99"/>
        <v>#VALUE!</v>
      </c>
    </row>
    <row r="1545" spans="1:14" ht="24.95" customHeight="1" x14ac:dyDescent="0.2">
      <c r="A1545" s="2"/>
      <c r="B1545" s="3"/>
      <c r="C1545" s="2"/>
      <c r="D1545" s="2"/>
      <c r="E1545" s="2"/>
      <c r="F1545" s="2"/>
      <c r="G1545" s="2"/>
      <c r="H1545" s="2"/>
      <c r="I1545" s="4"/>
      <c r="J1545" s="9">
        <f t="shared" si="96"/>
        <v>0</v>
      </c>
      <c r="K1545" s="9">
        <f t="shared" si="97"/>
        <v>0</v>
      </c>
      <c r="L1545">
        <f t="shared" si="98"/>
        <v>1</v>
      </c>
      <c r="M1545" t="str">
        <f>VLOOKUP(L1545,mês!A:B,2,0)</f>
        <v>Janeiro</v>
      </c>
      <c r="N1545" t="e">
        <f t="shared" si="99"/>
        <v>#VALUE!</v>
      </c>
    </row>
    <row r="1546" spans="1:14" ht="24.95" customHeight="1" x14ac:dyDescent="0.2">
      <c r="A1546" s="2"/>
      <c r="B1546" s="3"/>
      <c r="C1546" s="2"/>
      <c r="D1546" s="2"/>
      <c r="E1546" s="2"/>
      <c r="F1546" s="2"/>
      <c r="G1546" s="2"/>
      <c r="H1546" s="13"/>
      <c r="I1546" s="4"/>
      <c r="J1546" s="9">
        <f t="shared" si="96"/>
        <v>0</v>
      </c>
      <c r="K1546" s="9">
        <f t="shared" si="97"/>
        <v>0</v>
      </c>
      <c r="L1546">
        <f t="shared" si="98"/>
        <v>1</v>
      </c>
      <c r="M1546" t="str">
        <f>VLOOKUP(L1546,mês!A:B,2,0)</f>
        <v>Janeiro</v>
      </c>
      <c r="N1546" t="e">
        <f t="shared" si="99"/>
        <v>#VALUE!</v>
      </c>
    </row>
    <row r="1547" spans="1:14" ht="24.95" customHeight="1" x14ac:dyDescent="0.2">
      <c r="A1547" s="2"/>
      <c r="B1547" s="3"/>
      <c r="C1547" s="2"/>
      <c r="D1547" s="2"/>
      <c r="E1547" s="2"/>
      <c r="F1547" s="2"/>
      <c r="G1547" s="2"/>
      <c r="H1547" s="2"/>
      <c r="I1547" s="4"/>
      <c r="J1547" s="9">
        <f t="shared" si="96"/>
        <v>0</v>
      </c>
      <c r="K1547" s="9">
        <f t="shared" si="97"/>
        <v>0</v>
      </c>
      <c r="L1547">
        <f t="shared" si="98"/>
        <v>1</v>
      </c>
      <c r="M1547" t="str">
        <f>VLOOKUP(L1547,mês!A:B,2,0)</f>
        <v>Janeiro</v>
      </c>
      <c r="N1547" t="e">
        <f t="shared" si="99"/>
        <v>#VALUE!</v>
      </c>
    </row>
    <row r="1548" spans="1:14" ht="24.95" customHeight="1" x14ac:dyDescent="0.2">
      <c r="A1548" s="2"/>
      <c r="B1548" s="3"/>
      <c r="C1548" s="2"/>
      <c r="D1548" s="2"/>
      <c r="E1548" s="2"/>
      <c r="F1548" s="2"/>
      <c r="G1548" s="2"/>
      <c r="H1548" s="2"/>
      <c r="I1548" s="4"/>
      <c r="J1548" s="9">
        <f t="shared" si="96"/>
        <v>0</v>
      </c>
      <c r="K1548" s="9">
        <f t="shared" si="97"/>
        <v>0</v>
      </c>
      <c r="L1548">
        <f t="shared" si="98"/>
        <v>1</v>
      </c>
      <c r="M1548" t="str">
        <f>VLOOKUP(L1548,mês!A:B,2,0)</f>
        <v>Janeiro</v>
      </c>
      <c r="N1548" t="e">
        <f t="shared" si="99"/>
        <v>#VALUE!</v>
      </c>
    </row>
    <row r="1549" spans="1:14" ht="24.95" customHeight="1" x14ac:dyDescent="0.2">
      <c r="A1549" s="2"/>
      <c r="B1549" s="3"/>
      <c r="C1549" s="2"/>
      <c r="D1549" s="2"/>
      <c r="E1549" s="2"/>
      <c r="F1549" s="2"/>
      <c r="G1549" s="2"/>
      <c r="H1549" s="2"/>
      <c r="I1549" s="4"/>
      <c r="J1549" s="9">
        <f t="shared" si="96"/>
        <v>0</v>
      </c>
      <c r="K1549" s="9">
        <f t="shared" si="97"/>
        <v>0</v>
      </c>
      <c r="L1549">
        <f t="shared" si="98"/>
        <v>1</v>
      </c>
      <c r="M1549" t="str">
        <f>VLOOKUP(L1549,mês!A:B,2,0)</f>
        <v>Janeiro</v>
      </c>
      <c r="N1549" t="e">
        <f t="shared" si="99"/>
        <v>#VALUE!</v>
      </c>
    </row>
    <row r="1550" spans="1:14" ht="24.95" customHeight="1" x14ac:dyDescent="0.2">
      <c r="A1550" s="2"/>
      <c r="B1550" s="3"/>
      <c r="C1550" s="2"/>
      <c r="D1550" s="2"/>
      <c r="E1550" s="2"/>
      <c r="F1550" s="2"/>
      <c r="G1550" s="2"/>
      <c r="H1550" s="2"/>
      <c r="I1550" s="4"/>
      <c r="J1550" s="9">
        <f t="shared" si="96"/>
        <v>0</v>
      </c>
      <c r="K1550" s="9">
        <f t="shared" si="97"/>
        <v>0</v>
      </c>
      <c r="L1550">
        <f t="shared" si="98"/>
        <v>1</v>
      </c>
      <c r="M1550" t="str">
        <f>VLOOKUP(L1550,mês!A:B,2,0)</f>
        <v>Janeiro</v>
      </c>
      <c r="N1550" t="e">
        <f t="shared" si="99"/>
        <v>#VALUE!</v>
      </c>
    </row>
    <row r="1551" spans="1:14" ht="24.95" customHeight="1" x14ac:dyDescent="0.2">
      <c r="A1551" s="2"/>
      <c r="B1551" s="3"/>
      <c r="C1551" s="2"/>
      <c r="D1551" s="2"/>
      <c r="E1551" s="4"/>
      <c r="F1551" s="2"/>
      <c r="G1551" s="2"/>
      <c r="H1551" s="2"/>
      <c r="I1551" s="4"/>
      <c r="J1551" s="9">
        <f t="shared" si="96"/>
        <v>0</v>
      </c>
      <c r="K1551" s="9">
        <f t="shared" si="97"/>
        <v>0</v>
      </c>
      <c r="L1551">
        <f t="shared" si="98"/>
        <v>1</v>
      </c>
      <c r="M1551" t="str">
        <f>VLOOKUP(L1551,mês!A:B,2,0)</f>
        <v>Janeiro</v>
      </c>
      <c r="N1551" t="e">
        <f t="shared" si="99"/>
        <v>#VALUE!</v>
      </c>
    </row>
    <row r="1552" spans="1:14" ht="24.95" customHeight="1" x14ac:dyDescent="0.2">
      <c r="A1552" s="2"/>
      <c r="B1552" s="3"/>
      <c r="C1552" s="2"/>
      <c r="D1552" s="2"/>
      <c r="E1552" s="2"/>
      <c r="F1552" s="2"/>
      <c r="G1552" s="2"/>
      <c r="H1552" s="2"/>
      <c r="I1552" s="4"/>
      <c r="J1552" s="9">
        <f t="shared" si="96"/>
        <v>0</v>
      </c>
      <c r="K1552" s="9">
        <f t="shared" si="97"/>
        <v>0</v>
      </c>
      <c r="L1552">
        <f t="shared" si="98"/>
        <v>1</v>
      </c>
      <c r="M1552" t="str">
        <f>VLOOKUP(L1552,mês!A:B,2,0)</f>
        <v>Janeiro</v>
      </c>
      <c r="N1552" t="e">
        <f t="shared" si="99"/>
        <v>#VALUE!</v>
      </c>
    </row>
    <row r="1553" spans="1:14" ht="24.95" customHeight="1" x14ac:dyDescent="0.2">
      <c r="A1553" s="2"/>
      <c r="B1553" s="3"/>
      <c r="C1553" s="2"/>
      <c r="D1553" s="2"/>
      <c r="E1553" s="2"/>
      <c r="F1553" s="2"/>
      <c r="G1553" s="2"/>
      <c r="H1553" s="2"/>
      <c r="I1553" s="4"/>
      <c r="J1553" s="9">
        <f t="shared" si="96"/>
        <v>0</v>
      </c>
      <c r="K1553" s="9">
        <f t="shared" si="97"/>
        <v>0</v>
      </c>
      <c r="L1553">
        <f t="shared" si="98"/>
        <v>1</v>
      </c>
      <c r="M1553" t="str">
        <f>VLOOKUP(L1553,mês!A:B,2,0)</f>
        <v>Janeiro</v>
      </c>
      <c r="N1553" t="e">
        <f t="shared" si="99"/>
        <v>#VALUE!</v>
      </c>
    </row>
    <row r="1554" spans="1:14" ht="24.95" customHeight="1" x14ac:dyDescent="0.2">
      <c r="A1554" s="2"/>
      <c r="B1554" s="3"/>
      <c r="C1554" s="2"/>
      <c r="D1554" s="2"/>
      <c r="E1554" s="2"/>
      <c r="F1554" s="2"/>
      <c r="G1554" s="2"/>
      <c r="H1554" s="2"/>
      <c r="I1554" s="4"/>
      <c r="J1554" s="9">
        <f t="shared" si="96"/>
        <v>0</v>
      </c>
      <c r="K1554" s="9">
        <f t="shared" si="97"/>
        <v>0</v>
      </c>
      <c r="L1554">
        <f t="shared" si="98"/>
        <v>1</v>
      </c>
      <c r="M1554" t="str">
        <f>VLOOKUP(L1554,mês!A:B,2,0)</f>
        <v>Janeiro</v>
      </c>
      <c r="N1554" t="e">
        <f t="shared" si="99"/>
        <v>#VALUE!</v>
      </c>
    </row>
    <row r="1555" spans="1:14" ht="24.95" customHeight="1" x14ac:dyDescent="0.2">
      <c r="A1555" s="2"/>
      <c r="B1555" s="3"/>
      <c r="C1555" s="2"/>
      <c r="D1555" s="2"/>
      <c r="E1555" s="2"/>
      <c r="F1555" s="2"/>
      <c r="G1555" s="2"/>
      <c r="H1555" s="13"/>
      <c r="I1555" s="4"/>
      <c r="J1555" s="9">
        <f t="shared" si="96"/>
        <v>0</v>
      </c>
      <c r="K1555" s="9">
        <f t="shared" si="97"/>
        <v>0</v>
      </c>
      <c r="L1555">
        <f t="shared" si="98"/>
        <v>1</v>
      </c>
      <c r="M1555" t="str">
        <f>VLOOKUP(L1555,mês!A:B,2,0)</f>
        <v>Janeiro</v>
      </c>
      <c r="N1555" t="e">
        <f t="shared" si="99"/>
        <v>#VALUE!</v>
      </c>
    </row>
    <row r="1556" spans="1:14" ht="24.95" customHeight="1" x14ac:dyDescent="0.2">
      <c r="A1556" s="2"/>
      <c r="B1556" s="3"/>
      <c r="C1556" s="2"/>
      <c r="D1556" s="2"/>
      <c r="E1556" s="2"/>
      <c r="F1556" s="2"/>
      <c r="G1556" s="2"/>
      <c r="H1556" s="2"/>
      <c r="I1556" s="4"/>
      <c r="J1556" s="9">
        <f t="shared" si="96"/>
        <v>0</v>
      </c>
      <c r="K1556" s="9">
        <f t="shared" si="97"/>
        <v>0</v>
      </c>
      <c r="L1556">
        <f t="shared" si="98"/>
        <v>1</v>
      </c>
      <c r="M1556" t="str">
        <f>VLOOKUP(L1556,mês!A:B,2,0)</f>
        <v>Janeiro</v>
      </c>
      <c r="N1556" t="e">
        <f t="shared" si="99"/>
        <v>#VALUE!</v>
      </c>
    </row>
    <row r="1557" spans="1:14" ht="24.95" customHeight="1" x14ac:dyDescent="0.2">
      <c r="A1557" s="2"/>
      <c r="B1557" s="3"/>
      <c r="C1557" s="2"/>
      <c r="D1557" s="2"/>
      <c r="E1557" s="2"/>
      <c r="F1557" s="2"/>
      <c r="G1557" s="2"/>
      <c r="H1557" s="2"/>
      <c r="I1557" s="4"/>
      <c r="J1557" s="9">
        <f t="shared" si="96"/>
        <v>0</v>
      </c>
      <c r="K1557" s="9">
        <f t="shared" si="97"/>
        <v>0</v>
      </c>
      <c r="L1557">
        <f t="shared" si="98"/>
        <v>1</v>
      </c>
      <c r="M1557" t="str">
        <f>VLOOKUP(L1557,mês!A:B,2,0)</f>
        <v>Janeiro</v>
      </c>
      <c r="N1557" t="e">
        <f t="shared" si="99"/>
        <v>#VALUE!</v>
      </c>
    </row>
    <row r="1558" spans="1:14" ht="24.95" customHeight="1" x14ac:dyDescent="0.2">
      <c r="A1558" s="2"/>
      <c r="B1558" s="3"/>
      <c r="C1558" s="2"/>
      <c r="D1558" s="2"/>
      <c r="E1558" s="2"/>
      <c r="F1558" s="2"/>
      <c r="G1558" s="2"/>
      <c r="H1558" s="2"/>
      <c r="I1558" s="4"/>
      <c r="J1558" s="9">
        <f t="shared" si="96"/>
        <v>0</v>
      </c>
      <c r="K1558" s="9">
        <f t="shared" si="97"/>
        <v>0</v>
      </c>
      <c r="L1558">
        <f t="shared" si="98"/>
        <v>1</v>
      </c>
      <c r="M1558" t="str">
        <f>VLOOKUP(L1558,mês!A:B,2,0)</f>
        <v>Janeiro</v>
      </c>
      <c r="N1558" t="e">
        <f t="shared" si="99"/>
        <v>#VALUE!</v>
      </c>
    </row>
    <row r="1559" spans="1:14" ht="24.95" customHeight="1" x14ac:dyDescent="0.2">
      <c r="A1559" s="2"/>
      <c r="B1559" s="3"/>
      <c r="C1559" s="2"/>
      <c r="D1559" s="2"/>
      <c r="E1559" s="2"/>
      <c r="F1559" s="2"/>
      <c r="G1559" s="2"/>
      <c r="H1559" s="2"/>
      <c r="I1559" s="4"/>
      <c r="J1559" s="9">
        <f t="shared" si="96"/>
        <v>0</v>
      </c>
      <c r="K1559" s="9">
        <f t="shared" si="97"/>
        <v>0</v>
      </c>
      <c r="L1559">
        <f t="shared" si="98"/>
        <v>1</v>
      </c>
      <c r="M1559" t="str">
        <f>VLOOKUP(L1559,mês!A:B,2,0)</f>
        <v>Janeiro</v>
      </c>
      <c r="N1559" t="e">
        <f t="shared" si="99"/>
        <v>#VALUE!</v>
      </c>
    </row>
    <row r="1560" spans="1:14" ht="24.95" customHeight="1" x14ac:dyDescent="0.2">
      <c r="A1560" s="2"/>
      <c r="B1560" s="3"/>
      <c r="C1560" s="2"/>
      <c r="D1560" s="2"/>
      <c r="E1560" s="2"/>
      <c r="F1560" s="2"/>
      <c r="G1560" s="2"/>
      <c r="H1560" s="2"/>
      <c r="I1560" s="4"/>
      <c r="J1560" s="9">
        <f t="shared" si="96"/>
        <v>0</v>
      </c>
      <c r="K1560" s="9">
        <f t="shared" si="97"/>
        <v>0</v>
      </c>
      <c r="L1560">
        <f t="shared" si="98"/>
        <v>1</v>
      </c>
      <c r="M1560" t="str">
        <f>VLOOKUP(L1560,mês!A:B,2,0)</f>
        <v>Janeiro</v>
      </c>
      <c r="N1560" t="e">
        <f t="shared" si="99"/>
        <v>#VALUE!</v>
      </c>
    </row>
    <row r="1561" spans="1:14" ht="24.95" customHeight="1" x14ac:dyDescent="0.2">
      <c r="A1561" s="2"/>
      <c r="B1561" s="3"/>
      <c r="C1561" s="2"/>
      <c r="D1561" s="2"/>
      <c r="E1561" s="2"/>
      <c r="F1561" s="2"/>
      <c r="G1561" s="2"/>
      <c r="H1561" s="2"/>
      <c r="I1561" s="4"/>
      <c r="J1561" s="9">
        <f t="shared" si="96"/>
        <v>0</v>
      </c>
      <c r="K1561" s="9">
        <f t="shared" si="97"/>
        <v>0</v>
      </c>
      <c r="L1561">
        <f t="shared" si="98"/>
        <v>1</v>
      </c>
      <c r="M1561" t="str">
        <f>VLOOKUP(L1561,mês!A:B,2,0)</f>
        <v>Janeiro</v>
      </c>
      <c r="N1561" t="e">
        <f t="shared" si="99"/>
        <v>#VALUE!</v>
      </c>
    </row>
    <row r="1562" spans="1:14" ht="24.95" customHeight="1" x14ac:dyDescent="0.2">
      <c r="A1562" s="2"/>
      <c r="B1562" s="3"/>
      <c r="C1562" s="2"/>
      <c r="D1562" s="2"/>
      <c r="E1562" s="2"/>
      <c r="F1562" s="2"/>
      <c r="G1562" s="2"/>
      <c r="H1562" s="2"/>
      <c r="I1562" s="4"/>
      <c r="J1562" s="9">
        <f t="shared" si="96"/>
        <v>0</v>
      </c>
      <c r="K1562" s="9">
        <f t="shared" si="97"/>
        <v>0</v>
      </c>
      <c r="L1562">
        <f t="shared" si="98"/>
        <v>1</v>
      </c>
      <c r="M1562" t="str">
        <f>VLOOKUP(L1562,mês!A:B,2,0)</f>
        <v>Janeiro</v>
      </c>
      <c r="N1562" t="e">
        <f t="shared" si="99"/>
        <v>#VALUE!</v>
      </c>
    </row>
    <row r="1563" spans="1:14" ht="24.95" customHeight="1" x14ac:dyDescent="0.2">
      <c r="A1563" s="2"/>
      <c r="B1563" s="3"/>
      <c r="C1563" s="2"/>
      <c r="D1563" s="2"/>
      <c r="E1563" s="2"/>
      <c r="F1563" s="2"/>
      <c r="G1563" s="2"/>
      <c r="H1563" s="2"/>
      <c r="I1563" s="4"/>
      <c r="J1563" s="9">
        <f t="shared" si="96"/>
        <v>0</v>
      </c>
      <c r="K1563" s="9">
        <f t="shared" si="97"/>
        <v>0</v>
      </c>
      <c r="L1563">
        <f t="shared" si="98"/>
        <v>1</v>
      </c>
      <c r="M1563" t="str">
        <f>VLOOKUP(L1563,mês!A:B,2,0)</f>
        <v>Janeiro</v>
      </c>
      <c r="N1563" t="e">
        <f t="shared" si="99"/>
        <v>#VALUE!</v>
      </c>
    </row>
    <row r="1564" spans="1:14" ht="24.95" customHeight="1" x14ac:dyDescent="0.2">
      <c r="A1564" s="2"/>
      <c r="B1564" s="3"/>
      <c r="C1564" s="2"/>
      <c r="D1564" s="2"/>
      <c r="E1564" s="2"/>
      <c r="F1564" s="2"/>
      <c r="G1564" s="2"/>
      <c r="H1564" s="2"/>
      <c r="I1564" s="4"/>
      <c r="J1564" s="9">
        <f t="shared" si="96"/>
        <v>0</v>
      </c>
      <c r="K1564" s="9">
        <f t="shared" si="97"/>
        <v>0</v>
      </c>
      <c r="L1564">
        <f t="shared" si="98"/>
        <v>1</v>
      </c>
      <c r="M1564" t="str">
        <f>VLOOKUP(L1564,mês!A:B,2,0)</f>
        <v>Janeiro</v>
      </c>
      <c r="N1564" t="e">
        <f t="shared" si="99"/>
        <v>#VALUE!</v>
      </c>
    </row>
    <row r="1565" spans="1:14" ht="24.95" customHeight="1" x14ac:dyDescent="0.2">
      <c r="A1565" s="2"/>
      <c r="B1565" s="3"/>
      <c r="C1565" s="2"/>
      <c r="D1565" s="2"/>
      <c r="E1565" s="2"/>
      <c r="F1565" s="2"/>
      <c r="G1565" s="2"/>
      <c r="H1565" s="2"/>
      <c r="I1565" s="4"/>
      <c r="J1565" s="9">
        <f t="shared" si="96"/>
        <v>0</v>
      </c>
      <c r="K1565" s="9">
        <f t="shared" si="97"/>
        <v>0</v>
      </c>
      <c r="L1565">
        <f t="shared" si="98"/>
        <v>1</v>
      </c>
      <c r="M1565" t="str">
        <f>VLOOKUP(L1565,mês!A:B,2,0)</f>
        <v>Janeiro</v>
      </c>
      <c r="N1565" t="e">
        <f t="shared" si="99"/>
        <v>#VALUE!</v>
      </c>
    </row>
    <row r="1566" spans="1:14" ht="24.95" customHeight="1" x14ac:dyDescent="0.2">
      <c r="A1566" s="2"/>
      <c r="B1566" s="3"/>
      <c r="C1566" s="2"/>
      <c r="D1566" s="2"/>
      <c r="E1566" s="2"/>
      <c r="F1566" s="2"/>
      <c r="G1566" s="2"/>
      <c r="H1566" s="2"/>
      <c r="I1566" s="4"/>
      <c r="J1566" s="9">
        <f t="shared" si="96"/>
        <v>0</v>
      </c>
      <c r="K1566" s="9">
        <f t="shared" si="97"/>
        <v>0</v>
      </c>
      <c r="L1566">
        <f t="shared" si="98"/>
        <v>1</v>
      </c>
      <c r="M1566" t="str">
        <f>VLOOKUP(L1566,mês!A:B,2,0)</f>
        <v>Janeiro</v>
      </c>
      <c r="N1566" t="e">
        <f t="shared" si="99"/>
        <v>#VALUE!</v>
      </c>
    </row>
    <row r="1567" spans="1:14" ht="24.95" customHeight="1" x14ac:dyDescent="0.2">
      <c r="A1567" s="2"/>
      <c r="B1567" s="3"/>
      <c r="C1567" s="2"/>
      <c r="D1567" s="2"/>
      <c r="E1567" s="2"/>
      <c r="F1567" s="2"/>
      <c r="G1567" s="2"/>
      <c r="H1567" s="2"/>
      <c r="I1567" s="4"/>
      <c r="J1567" s="9">
        <f t="shared" si="96"/>
        <v>0</v>
      </c>
      <c r="K1567" s="9">
        <f t="shared" si="97"/>
        <v>0</v>
      </c>
      <c r="L1567">
        <f t="shared" si="98"/>
        <v>1</v>
      </c>
      <c r="M1567" t="str">
        <f>VLOOKUP(L1567,mês!A:B,2,0)</f>
        <v>Janeiro</v>
      </c>
      <c r="N1567" t="e">
        <f t="shared" si="99"/>
        <v>#VALUE!</v>
      </c>
    </row>
    <row r="1568" spans="1:14" ht="24.95" customHeight="1" x14ac:dyDescent="0.2">
      <c r="A1568" s="2"/>
      <c r="B1568" s="3"/>
      <c r="C1568" s="2"/>
      <c r="D1568" s="2"/>
      <c r="E1568" s="2"/>
      <c r="F1568" s="2"/>
      <c r="G1568" s="2"/>
      <c r="H1568" s="2"/>
      <c r="I1568" s="4"/>
      <c r="J1568" s="9">
        <f t="shared" si="96"/>
        <v>0</v>
      </c>
      <c r="K1568" s="9">
        <f t="shared" si="97"/>
        <v>0</v>
      </c>
      <c r="L1568">
        <f t="shared" si="98"/>
        <v>1</v>
      </c>
      <c r="M1568" t="str">
        <f>VLOOKUP(L1568,mês!A:B,2,0)</f>
        <v>Janeiro</v>
      </c>
      <c r="N1568" t="e">
        <f t="shared" si="99"/>
        <v>#VALUE!</v>
      </c>
    </row>
    <row r="1569" spans="1:14" ht="24.95" customHeight="1" x14ac:dyDescent="0.2">
      <c r="A1569" s="2"/>
      <c r="B1569" s="3"/>
      <c r="C1569" s="2"/>
      <c r="D1569" s="2"/>
      <c r="E1569" s="2"/>
      <c r="F1569" s="2"/>
      <c r="G1569" s="2"/>
      <c r="H1569" s="2"/>
      <c r="I1569" s="4"/>
      <c r="J1569" s="9">
        <f t="shared" si="96"/>
        <v>0</v>
      </c>
      <c r="K1569" s="9">
        <f t="shared" si="97"/>
        <v>0</v>
      </c>
      <c r="L1569">
        <f t="shared" si="98"/>
        <v>1</v>
      </c>
      <c r="M1569" t="str">
        <f>VLOOKUP(L1569,mês!A:B,2,0)</f>
        <v>Janeiro</v>
      </c>
      <c r="N1569" t="e">
        <f t="shared" si="99"/>
        <v>#VALUE!</v>
      </c>
    </row>
    <row r="1570" spans="1:14" ht="24.95" customHeight="1" x14ac:dyDescent="0.2">
      <c r="A1570" s="2"/>
      <c r="B1570" s="3"/>
      <c r="C1570" s="2"/>
      <c r="D1570" s="2"/>
      <c r="E1570" s="2"/>
      <c r="F1570" s="2"/>
      <c r="G1570" s="2"/>
      <c r="H1570" s="2"/>
      <c r="I1570" s="4"/>
      <c r="J1570" s="9">
        <f t="shared" si="96"/>
        <v>0</v>
      </c>
      <c r="K1570" s="9">
        <f t="shared" si="97"/>
        <v>0</v>
      </c>
      <c r="L1570">
        <f t="shared" si="98"/>
        <v>1</v>
      </c>
      <c r="M1570" t="str">
        <f>VLOOKUP(L1570,mês!A:B,2,0)</f>
        <v>Janeiro</v>
      </c>
      <c r="N1570" t="e">
        <f t="shared" si="99"/>
        <v>#VALUE!</v>
      </c>
    </row>
    <row r="1571" spans="1:14" ht="24.95" customHeight="1" x14ac:dyDescent="0.2">
      <c r="A1571" s="2"/>
      <c r="B1571" s="3"/>
      <c r="C1571" s="2"/>
      <c r="D1571" s="2"/>
      <c r="E1571" s="2"/>
      <c r="F1571" s="2"/>
      <c r="G1571" s="2"/>
      <c r="H1571" s="2"/>
      <c r="I1571" s="4"/>
      <c r="J1571" s="9">
        <f t="shared" si="96"/>
        <v>0</v>
      </c>
      <c r="K1571" s="9">
        <f t="shared" si="97"/>
        <v>0</v>
      </c>
      <c r="L1571">
        <f t="shared" si="98"/>
        <v>1</v>
      </c>
      <c r="M1571" t="str">
        <f>VLOOKUP(L1571,mês!A:B,2,0)</f>
        <v>Janeiro</v>
      </c>
      <c r="N1571" t="e">
        <f t="shared" si="99"/>
        <v>#VALUE!</v>
      </c>
    </row>
    <row r="1572" spans="1:14" ht="24.95" customHeight="1" x14ac:dyDescent="0.2">
      <c r="A1572" s="2"/>
      <c r="B1572" s="3"/>
      <c r="C1572" s="2"/>
      <c r="D1572" s="2"/>
      <c r="E1572" s="2"/>
      <c r="F1572" s="2"/>
      <c r="G1572" s="2"/>
      <c r="H1572" s="2"/>
      <c r="I1572" s="4"/>
      <c r="J1572" s="9">
        <f t="shared" si="96"/>
        <v>0</v>
      </c>
      <c r="K1572" s="9">
        <f t="shared" si="97"/>
        <v>0</v>
      </c>
      <c r="L1572">
        <f t="shared" si="98"/>
        <v>1</v>
      </c>
      <c r="M1572" t="str">
        <f>VLOOKUP(L1572,mês!A:B,2,0)</f>
        <v>Janeiro</v>
      </c>
      <c r="N1572" t="e">
        <f t="shared" si="99"/>
        <v>#VALUE!</v>
      </c>
    </row>
    <row r="1573" spans="1:14" ht="24.95" customHeight="1" x14ac:dyDescent="0.2">
      <c r="A1573" s="2"/>
      <c r="B1573" s="3"/>
      <c r="C1573" s="2"/>
      <c r="D1573" s="2"/>
      <c r="E1573" s="2"/>
      <c r="F1573" s="2"/>
      <c r="G1573" s="2"/>
      <c r="H1573" s="13"/>
      <c r="I1573" s="4"/>
      <c r="J1573" s="9">
        <f t="shared" si="96"/>
        <v>0</v>
      </c>
      <c r="K1573" s="9">
        <f t="shared" si="97"/>
        <v>0</v>
      </c>
      <c r="L1573">
        <f t="shared" si="98"/>
        <v>1</v>
      </c>
      <c r="M1573" t="str">
        <f>VLOOKUP(L1573,mês!A:B,2,0)</f>
        <v>Janeiro</v>
      </c>
      <c r="N1573" t="e">
        <f t="shared" si="99"/>
        <v>#VALUE!</v>
      </c>
    </row>
    <row r="1574" spans="1:14" ht="24.95" customHeight="1" x14ac:dyDescent="0.2">
      <c r="A1574" s="2"/>
      <c r="B1574" s="3"/>
      <c r="C1574" s="2"/>
      <c r="D1574" s="2"/>
      <c r="E1574" s="2"/>
      <c r="F1574" s="2"/>
      <c r="G1574" s="2"/>
      <c r="H1574" s="2"/>
      <c r="I1574" s="4"/>
      <c r="J1574" s="9">
        <f t="shared" si="96"/>
        <v>0</v>
      </c>
      <c r="K1574" s="9">
        <f t="shared" si="97"/>
        <v>0</v>
      </c>
      <c r="L1574">
        <f t="shared" si="98"/>
        <v>1</v>
      </c>
      <c r="M1574" t="str">
        <f>VLOOKUP(L1574,mês!A:B,2,0)</f>
        <v>Janeiro</v>
      </c>
      <c r="N1574" t="e">
        <f t="shared" si="99"/>
        <v>#VALUE!</v>
      </c>
    </row>
    <row r="1575" spans="1:14" ht="24.95" customHeight="1" x14ac:dyDescent="0.2">
      <c r="A1575" s="2"/>
      <c r="B1575" s="3"/>
      <c r="C1575" s="2"/>
      <c r="D1575" s="2"/>
      <c r="E1575" s="2"/>
      <c r="F1575" s="2"/>
      <c r="G1575" s="2"/>
      <c r="H1575" s="2"/>
      <c r="I1575" s="4"/>
      <c r="J1575" s="9">
        <f t="shared" si="96"/>
        <v>0</v>
      </c>
      <c r="K1575" s="9">
        <f t="shared" si="97"/>
        <v>0</v>
      </c>
      <c r="L1575">
        <f t="shared" si="98"/>
        <v>1</v>
      </c>
      <c r="M1575" t="str">
        <f>VLOOKUP(L1575,mês!A:B,2,0)</f>
        <v>Janeiro</v>
      </c>
      <c r="N1575" t="e">
        <f t="shared" si="99"/>
        <v>#VALUE!</v>
      </c>
    </row>
    <row r="1576" spans="1:14" ht="24.95" customHeight="1" x14ac:dyDescent="0.2">
      <c r="A1576" s="2"/>
      <c r="B1576" s="3"/>
      <c r="C1576" s="2"/>
      <c r="D1576" s="2"/>
      <c r="E1576" s="2"/>
      <c r="F1576" s="2"/>
      <c r="G1576" s="2"/>
      <c r="H1576" s="2"/>
      <c r="I1576" s="4"/>
      <c r="J1576" s="9">
        <f t="shared" si="96"/>
        <v>0</v>
      </c>
      <c r="K1576" s="9">
        <f t="shared" si="97"/>
        <v>0</v>
      </c>
      <c r="L1576">
        <f t="shared" si="98"/>
        <v>1</v>
      </c>
      <c r="M1576" t="str">
        <f>VLOOKUP(L1576,mês!A:B,2,0)</f>
        <v>Janeiro</v>
      </c>
      <c r="N1576" t="e">
        <f t="shared" si="99"/>
        <v>#VALUE!</v>
      </c>
    </row>
    <row r="1577" spans="1:14" ht="24.95" customHeight="1" x14ac:dyDescent="0.2">
      <c r="A1577" s="2"/>
      <c r="B1577" s="3"/>
      <c r="C1577" s="2"/>
      <c r="D1577" s="2"/>
      <c r="E1577" s="2"/>
      <c r="F1577" s="2"/>
      <c r="G1577" s="2"/>
      <c r="H1577" s="2"/>
      <c r="I1577" s="4"/>
      <c r="J1577" s="9">
        <f t="shared" si="96"/>
        <v>0</v>
      </c>
      <c r="K1577" s="9">
        <f t="shared" si="97"/>
        <v>0</v>
      </c>
      <c r="L1577">
        <f t="shared" si="98"/>
        <v>1</v>
      </c>
      <c r="M1577" t="str">
        <f>VLOOKUP(L1577,mês!A:B,2,0)</f>
        <v>Janeiro</v>
      </c>
      <c r="N1577" t="e">
        <f t="shared" si="99"/>
        <v>#VALUE!</v>
      </c>
    </row>
    <row r="1578" spans="1:14" ht="24.95" customHeight="1" x14ac:dyDescent="0.2">
      <c r="A1578" s="2"/>
      <c r="B1578" s="3"/>
      <c r="C1578" s="2"/>
      <c r="D1578" s="2"/>
      <c r="E1578" s="2"/>
      <c r="F1578" s="2"/>
      <c r="G1578" s="2"/>
      <c r="H1578" s="2"/>
      <c r="I1578" s="4"/>
      <c r="J1578" s="9">
        <f t="shared" si="96"/>
        <v>0</v>
      </c>
      <c r="K1578" s="9">
        <f t="shared" si="97"/>
        <v>0</v>
      </c>
      <c r="L1578">
        <f t="shared" si="98"/>
        <v>1</v>
      </c>
      <c r="M1578" t="str">
        <f>VLOOKUP(L1578,mês!A:B,2,0)</f>
        <v>Janeiro</v>
      </c>
      <c r="N1578" t="e">
        <f t="shared" si="99"/>
        <v>#VALUE!</v>
      </c>
    </row>
    <row r="1579" spans="1:14" ht="24.95" customHeight="1" x14ac:dyDescent="0.2">
      <c r="A1579" s="2"/>
      <c r="B1579" s="3"/>
      <c r="C1579" s="2"/>
      <c r="D1579" s="2"/>
      <c r="E1579" s="2"/>
      <c r="F1579" s="2"/>
      <c r="G1579" s="2"/>
      <c r="H1579" s="2"/>
      <c r="I1579" s="4"/>
      <c r="J1579" s="9">
        <f t="shared" si="96"/>
        <v>0</v>
      </c>
      <c r="K1579" s="9">
        <f t="shared" si="97"/>
        <v>0</v>
      </c>
      <c r="L1579">
        <f t="shared" si="98"/>
        <v>1</v>
      </c>
      <c r="M1579" t="str">
        <f>VLOOKUP(L1579,mês!A:B,2,0)</f>
        <v>Janeiro</v>
      </c>
      <c r="N1579" t="e">
        <f t="shared" si="99"/>
        <v>#VALUE!</v>
      </c>
    </row>
    <row r="1580" spans="1:14" ht="24.95" customHeight="1" x14ac:dyDescent="0.2">
      <c r="A1580" s="2"/>
      <c r="B1580" s="3"/>
      <c r="C1580" s="2"/>
      <c r="D1580" s="2"/>
      <c r="E1580" s="2"/>
      <c r="F1580" s="2"/>
      <c r="G1580" s="2"/>
      <c r="H1580" s="13"/>
      <c r="I1580" s="4"/>
      <c r="J1580" s="9">
        <f t="shared" si="96"/>
        <v>0</v>
      </c>
      <c r="K1580" s="9">
        <f t="shared" si="97"/>
        <v>0</v>
      </c>
      <c r="L1580">
        <f t="shared" si="98"/>
        <v>1</v>
      </c>
      <c r="M1580" t="str">
        <f>VLOOKUP(L1580,mês!A:B,2,0)</f>
        <v>Janeiro</v>
      </c>
      <c r="N1580" t="e">
        <f t="shared" si="99"/>
        <v>#VALUE!</v>
      </c>
    </row>
    <row r="1581" spans="1:14" ht="24.95" customHeight="1" x14ac:dyDescent="0.2">
      <c r="A1581" s="2"/>
      <c r="B1581" s="3"/>
      <c r="C1581" s="2"/>
      <c r="D1581" s="2"/>
      <c r="E1581" s="2"/>
      <c r="F1581" s="2"/>
      <c r="G1581" s="2"/>
      <c r="H1581" s="13"/>
      <c r="I1581" s="4"/>
      <c r="J1581" s="9">
        <f t="shared" si="96"/>
        <v>0</v>
      </c>
      <c r="K1581" s="9">
        <f t="shared" si="97"/>
        <v>0</v>
      </c>
      <c r="L1581">
        <f t="shared" si="98"/>
        <v>1</v>
      </c>
      <c r="M1581" t="str">
        <f>VLOOKUP(L1581,mês!A:B,2,0)</f>
        <v>Janeiro</v>
      </c>
      <c r="N1581" t="e">
        <f t="shared" si="99"/>
        <v>#VALUE!</v>
      </c>
    </row>
    <row r="1582" spans="1:14" ht="24.95" customHeight="1" x14ac:dyDescent="0.2">
      <c r="A1582" s="2"/>
      <c r="B1582" s="3"/>
      <c r="C1582" s="2"/>
      <c r="D1582" s="2"/>
      <c r="E1582" s="2"/>
      <c r="F1582" s="2"/>
      <c r="G1582" s="2"/>
      <c r="H1582" s="13"/>
      <c r="I1582" s="4"/>
      <c r="J1582" s="9">
        <f t="shared" si="96"/>
        <v>0</v>
      </c>
      <c r="K1582" s="9">
        <f t="shared" si="97"/>
        <v>0</v>
      </c>
      <c r="L1582">
        <f t="shared" si="98"/>
        <v>1</v>
      </c>
      <c r="M1582" t="str">
        <f>VLOOKUP(L1582,mês!A:B,2,0)</f>
        <v>Janeiro</v>
      </c>
      <c r="N1582" t="e">
        <f t="shared" si="99"/>
        <v>#VALUE!</v>
      </c>
    </row>
    <row r="1583" spans="1:14" ht="24.95" customHeight="1" x14ac:dyDescent="0.2">
      <c r="A1583" s="2"/>
      <c r="B1583" s="3"/>
      <c r="C1583" s="2"/>
      <c r="D1583" s="2"/>
      <c r="E1583" s="2"/>
      <c r="F1583" s="2"/>
      <c r="G1583" s="2"/>
      <c r="H1583" s="13"/>
      <c r="I1583" s="4"/>
      <c r="J1583" s="9">
        <f t="shared" si="96"/>
        <v>0</v>
      </c>
      <c r="K1583" s="9">
        <f t="shared" si="97"/>
        <v>0</v>
      </c>
      <c r="L1583">
        <f t="shared" si="98"/>
        <v>1</v>
      </c>
      <c r="M1583" t="str">
        <f>VLOOKUP(L1583,mês!A:B,2,0)</f>
        <v>Janeiro</v>
      </c>
      <c r="N1583" t="e">
        <f t="shared" si="99"/>
        <v>#VALUE!</v>
      </c>
    </row>
    <row r="1584" spans="1:14" ht="24.95" customHeight="1" x14ac:dyDescent="0.2">
      <c r="A1584" s="2"/>
      <c r="B1584" s="3"/>
      <c r="C1584" s="2"/>
      <c r="D1584" s="2"/>
      <c r="E1584" s="2"/>
      <c r="F1584" s="2"/>
      <c r="G1584" s="2"/>
      <c r="H1584" s="2"/>
      <c r="I1584" s="4"/>
      <c r="J1584" s="9">
        <f t="shared" si="96"/>
        <v>0</v>
      </c>
      <c r="K1584" s="9">
        <f t="shared" si="97"/>
        <v>0</v>
      </c>
      <c r="L1584">
        <f t="shared" si="98"/>
        <v>1</v>
      </c>
      <c r="M1584" t="str">
        <f>VLOOKUP(L1584,mês!A:B,2,0)</f>
        <v>Janeiro</v>
      </c>
      <c r="N1584" t="e">
        <f t="shared" si="99"/>
        <v>#VALUE!</v>
      </c>
    </row>
    <row r="1585" spans="1:14" ht="24.95" customHeight="1" x14ac:dyDescent="0.2">
      <c r="A1585" s="2"/>
      <c r="B1585" s="3"/>
      <c r="C1585" s="2"/>
      <c r="D1585" s="2"/>
      <c r="E1585" s="2"/>
      <c r="F1585" s="2"/>
      <c r="G1585" s="2"/>
      <c r="H1585" s="2"/>
      <c r="I1585" s="4"/>
      <c r="J1585" s="9">
        <f t="shared" si="96"/>
        <v>0</v>
      </c>
      <c r="K1585" s="9">
        <f t="shared" si="97"/>
        <v>0</v>
      </c>
      <c r="L1585">
        <f t="shared" si="98"/>
        <v>1</v>
      </c>
      <c r="M1585" t="str">
        <f>VLOOKUP(L1585,mês!A:B,2,0)</f>
        <v>Janeiro</v>
      </c>
      <c r="N1585" t="e">
        <f t="shared" si="99"/>
        <v>#VALUE!</v>
      </c>
    </row>
    <row r="1586" spans="1:14" ht="24.95" customHeight="1" x14ac:dyDescent="0.2">
      <c r="A1586" s="2"/>
      <c r="B1586" s="3"/>
      <c r="C1586" s="2"/>
      <c r="D1586" s="2"/>
      <c r="E1586" s="2"/>
      <c r="F1586" s="2"/>
      <c r="G1586" s="2"/>
      <c r="H1586" s="2"/>
      <c r="I1586" s="4"/>
      <c r="J1586" s="9">
        <f t="shared" si="96"/>
        <v>0</v>
      </c>
      <c r="K1586" s="9">
        <f t="shared" si="97"/>
        <v>0</v>
      </c>
      <c r="L1586">
        <f t="shared" si="98"/>
        <v>1</v>
      </c>
      <c r="M1586" t="str">
        <f>VLOOKUP(L1586,mês!A:B,2,0)</f>
        <v>Janeiro</v>
      </c>
      <c r="N1586" t="e">
        <f t="shared" si="99"/>
        <v>#VALUE!</v>
      </c>
    </row>
    <row r="1587" spans="1:14" ht="24.95" customHeight="1" x14ac:dyDescent="0.2">
      <c r="A1587" s="2"/>
      <c r="B1587" s="3"/>
      <c r="C1587" s="2"/>
      <c r="D1587" s="2"/>
      <c r="E1587" s="2"/>
      <c r="F1587" s="2"/>
      <c r="G1587" s="2"/>
      <c r="H1587" s="2"/>
      <c r="I1587" s="4"/>
      <c r="J1587" s="9">
        <f t="shared" si="96"/>
        <v>0</v>
      </c>
      <c r="K1587" s="9">
        <f t="shared" si="97"/>
        <v>0</v>
      </c>
      <c r="L1587">
        <f t="shared" si="98"/>
        <v>1</v>
      </c>
      <c r="M1587" t="str">
        <f>VLOOKUP(L1587,mês!A:B,2,0)</f>
        <v>Janeiro</v>
      </c>
      <c r="N1587" t="e">
        <f t="shared" si="99"/>
        <v>#VALUE!</v>
      </c>
    </row>
    <row r="1588" spans="1:14" ht="24.95" customHeight="1" x14ac:dyDescent="0.2">
      <c r="A1588" s="2"/>
      <c r="B1588" s="3"/>
      <c r="C1588" s="2"/>
      <c r="D1588" s="2"/>
      <c r="E1588" s="2"/>
      <c r="F1588" s="2"/>
      <c r="G1588" s="2"/>
      <c r="H1588" s="2"/>
      <c r="I1588" s="4"/>
      <c r="J1588" s="9">
        <f t="shared" si="96"/>
        <v>0</v>
      </c>
      <c r="K1588" s="9">
        <f t="shared" si="97"/>
        <v>0</v>
      </c>
      <c r="L1588">
        <f t="shared" si="98"/>
        <v>1</v>
      </c>
      <c r="M1588" t="str">
        <f>VLOOKUP(L1588,mês!A:B,2,0)</f>
        <v>Janeiro</v>
      </c>
      <c r="N1588" t="e">
        <f t="shared" si="99"/>
        <v>#VALUE!</v>
      </c>
    </row>
    <row r="1589" spans="1:14" ht="24.95" customHeight="1" x14ac:dyDescent="0.2">
      <c r="A1589" s="2"/>
      <c r="B1589" s="3"/>
      <c r="C1589" s="2"/>
      <c r="D1589" s="2"/>
      <c r="E1589" s="2"/>
      <c r="F1589" s="2"/>
      <c r="G1589" s="2"/>
      <c r="H1589" s="2"/>
      <c r="I1589" s="4"/>
      <c r="J1589" s="9">
        <f t="shared" si="96"/>
        <v>0</v>
      </c>
      <c r="K1589" s="9">
        <f t="shared" si="97"/>
        <v>0</v>
      </c>
      <c r="L1589">
        <f t="shared" si="98"/>
        <v>1</v>
      </c>
      <c r="M1589" t="str">
        <f>VLOOKUP(L1589,mês!A:B,2,0)</f>
        <v>Janeiro</v>
      </c>
      <c r="N1589" t="e">
        <f t="shared" si="99"/>
        <v>#VALUE!</v>
      </c>
    </row>
    <row r="1590" spans="1:14" ht="24.95" customHeight="1" x14ac:dyDescent="0.2">
      <c r="A1590" s="2"/>
      <c r="B1590" s="3"/>
      <c r="C1590" s="2"/>
      <c r="D1590" s="2"/>
      <c r="E1590" s="2"/>
      <c r="F1590" s="2"/>
      <c r="G1590" s="2"/>
      <c r="H1590" s="2"/>
      <c r="I1590" s="4"/>
      <c r="J1590" s="9">
        <f t="shared" si="96"/>
        <v>0</v>
      </c>
      <c r="K1590" s="9">
        <f t="shared" si="97"/>
        <v>0</v>
      </c>
      <c r="L1590">
        <f t="shared" si="98"/>
        <v>1</v>
      </c>
      <c r="M1590" t="str">
        <f>VLOOKUP(L1590,mês!A:B,2,0)</f>
        <v>Janeiro</v>
      </c>
      <c r="N1590" t="e">
        <f t="shared" si="99"/>
        <v>#VALUE!</v>
      </c>
    </row>
    <row r="1591" spans="1:14" ht="24.95" customHeight="1" x14ac:dyDescent="0.2">
      <c r="A1591" s="2"/>
      <c r="B1591" s="3"/>
      <c r="C1591" s="2"/>
      <c r="D1591" s="2"/>
      <c r="E1591" s="2"/>
      <c r="F1591" s="2"/>
      <c r="G1591" s="2"/>
      <c r="H1591" s="2"/>
      <c r="I1591" s="4"/>
      <c r="J1591" s="9">
        <f t="shared" si="96"/>
        <v>0</v>
      </c>
      <c r="K1591" s="9">
        <f t="shared" si="97"/>
        <v>0</v>
      </c>
      <c r="L1591">
        <f t="shared" si="98"/>
        <v>1</v>
      </c>
      <c r="M1591" t="str">
        <f>VLOOKUP(L1591,mês!A:B,2,0)</f>
        <v>Janeiro</v>
      </c>
      <c r="N1591" t="e">
        <f t="shared" si="99"/>
        <v>#VALUE!</v>
      </c>
    </row>
    <row r="1592" spans="1:14" ht="24.95" customHeight="1" x14ac:dyDescent="0.2">
      <c r="A1592" s="2"/>
      <c r="B1592" s="3"/>
      <c r="C1592" s="2"/>
      <c r="D1592" s="2"/>
      <c r="E1592" s="2"/>
      <c r="F1592" s="2"/>
      <c r="G1592" s="2"/>
      <c r="H1592" s="2"/>
      <c r="I1592" s="4"/>
      <c r="J1592" s="9">
        <f t="shared" si="96"/>
        <v>0</v>
      </c>
      <c r="K1592" s="9">
        <f t="shared" si="97"/>
        <v>0</v>
      </c>
      <c r="L1592">
        <f t="shared" si="98"/>
        <v>1</v>
      </c>
      <c r="M1592" t="str">
        <f>VLOOKUP(L1592,mês!A:B,2,0)</f>
        <v>Janeiro</v>
      </c>
      <c r="N1592" t="e">
        <f t="shared" si="99"/>
        <v>#VALUE!</v>
      </c>
    </row>
    <row r="1593" spans="1:14" ht="24.95" customHeight="1" x14ac:dyDescent="0.2">
      <c r="A1593" s="2"/>
      <c r="B1593" s="3"/>
      <c r="C1593" s="2"/>
      <c r="D1593" s="2"/>
      <c r="E1593" s="2"/>
      <c r="F1593" s="2"/>
      <c r="G1593" s="2"/>
      <c r="H1593" s="2"/>
      <c r="I1593" s="4"/>
      <c r="J1593" s="9">
        <f t="shared" si="96"/>
        <v>0</v>
      </c>
      <c r="K1593" s="9">
        <f t="shared" si="97"/>
        <v>0</v>
      </c>
      <c r="L1593">
        <f t="shared" si="98"/>
        <v>1</v>
      </c>
      <c r="M1593" t="str">
        <f>VLOOKUP(L1593,mês!A:B,2,0)</f>
        <v>Janeiro</v>
      </c>
      <c r="N1593" t="e">
        <f t="shared" si="99"/>
        <v>#VALUE!</v>
      </c>
    </row>
    <row r="1594" spans="1:14" ht="24.95" customHeight="1" x14ac:dyDescent="0.2">
      <c r="A1594" s="2"/>
      <c r="B1594" s="3"/>
      <c r="C1594" s="2"/>
      <c r="D1594" s="2"/>
      <c r="E1594" s="2"/>
      <c r="F1594" s="2"/>
      <c r="G1594" s="2"/>
      <c r="H1594" s="13"/>
      <c r="I1594" s="4"/>
      <c r="J1594" s="9">
        <f t="shared" si="96"/>
        <v>0</v>
      </c>
      <c r="K1594" s="9">
        <f t="shared" si="97"/>
        <v>0</v>
      </c>
      <c r="L1594">
        <f t="shared" si="98"/>
        <v>1</v>
      </c>
      <c r="M1594" t="str">
        <f>VLOOKUP(L1594,mês!A:B,2,0)</f>
        <v>Janeiro</v>
      </c>
      <c r="N1594" t="e">
        <f t="shared" si="99"/>
        <v>#VALUE!</v>
      </c>
    </row>
    <row r="1595" spans="1:14" ht="24.95" customHeight="1" x14ac:dyDescent="0.2">
      <c r="A1595" s="2"/>
      <c r="B1595" s="3"/>
      <c r="C1595" s="2"/>
      <c r="D1595" s="2"/>
      <c r="E1595" s="2"/>
      <c r="F1595" s="2"/>
      <c r="G1595" s="2"/>
      <c r="H1595" s="2"/>
      <c r="I1595" s="4"/>
      <c r="J1595" s="9">
        <f t="shared" si="96"/>
        <v>0</v>
      </c>
      <c r="K1595" s="9">
        <f t="shared" si="97"/>
        <v>0</v>
      </c>
      <c r="L1595">
        <f t="shared" si="98"/>
        <v>1</v>
      </c>
      <c r="M1595" t="str">
        <f>VLOOKUP(L1595,mês!A:B,2,0)</f>
        <v>Janeiro</v>
      </c>
      <c r="N1595" t="e">
        <f t="shared" si="99"/>
        <v>#VALUE!</v>
      </c>
    </row>
    <row r="1596" spans="1:14" ht="24.95" customHeight="1" x14ac:dyDescent="0.2">
      <c r="A1596" s="2"/>
      <c r="B1596" s="3"/>
      <c r="C1596" s="2"/>
      <c r="D1596" s="2"/>
      <c r="E1596" s="2"/>
      <c r="F1596" s="2"/>
      <c r="G1596" s="2"/>
      <c r="H1596" s="13"/>
      <c r="I1596" s="4"/>
      <c r="J1596" s="9">
        <f t="shared" si="96"/>
        <v>0</v>
      </c>
      <c r="K1596" s="9">
        <f t="shared" si="97"/>
        <v>0</v>
      </c>
      <c r="L1596">
        <f t="shared" si="98"/>
        <v>1</v>
      </c>
      <c r="M1596" t="str">
        <f>VLOOKUP(L1596,mês!A:B,2,0)</f>
        <v>Janeiro</v>
      </c>
      <c r="N1596" t="e">
        <f t="shared" si="99"/>
        <v>#VALUE!</v>
      </c>
    </row>
    <row r="1597" spans="1:14" ht="24.95" customHeight="1" x14ac:dyDescent="0.2">
      <c r="A1597" s="2"/>
      <c r="B1597" s="3"/>
      <c r="C1597" s="2"/>
      <c r="D1597" s="2"/>
      <c r="E1597" s="4"/>
      <c r="F1597" s="2"/>
      <c r="G1597" s="2"/>
      <c r="H1597" s="2"/>
      <c r="I1597" s="4"/>
      <c r="J1597" s="9">
        <f t="shared" si="96"/>
        <v>0</v>
      </c>
      <c r="K1597" s="9">
        <f t="shared" si="97"/>
        <v>0</v>
      </c>
      <c r="L1597">
        <f t="shared" si="98"/>
        <v>1</v>
      </c>
      <c r="M1597" t="str">
        <f>VLOOKUP(L1597,mês!A:B,2,0)</f>
        <v>Janeiro</v>
      </c>
      <c r="N1597" t="e">
        <f t="shared" si="99"/>
        <v>#VALUE!</v>
      </c>
    </row>
    <row r="1598" spans="1:14" ht="24.95" customHeight="1" x14ac:dyDescent="0.2">
      <c r="A1598" s="2"/>
      <c r="B1598" s="3"/>
      <c r="C1598" s="2"/>
      <c r="D1598" s="2"/>
      <c r="E1598" s="2"/>
      <c r="F1598" s="2"/>
      <c r="G1598" s="2"/>
      <c r="H1598" s="2"/>
      <c r="I1598" s="4"/>
      <c r="J1598" s="9">
        <f t="shared" si="96"/>
        <v>0</v>
      </c>
      <c r="K1598" s="9">
        <f t="shared" si="97"/>
        <v>0</v>
      </c>
      <c r="L1598">
        <f t="shared" si="98"/>
        <v>1</v>
      </c>
      <c r="M1598" t="str">
        <f>VLOOKUP(L1598,mês!A:B,2,0)</f>
        <v>Janeiro</v>
      </c>
      <c r="N1598" t="e">
        <f t="shared" si="99"/>
        <v>#VALUE!</v>
      </c>
    </row>
    <row r="1599" spans="1:14" ht="24.95" customHeight="1" x14ac:dyDescent="0.2">
      <c r="A1599" s="2"/>
      <c r="B1599" s="3"/>
      <c r="C1599" s="2"/>
      <c r="D1599" s="2"/>
      <c r="E1599" s="2"/>
      <c r="F1599" s="2"/>
      <c r="G1599" s="2"/>
      <c r="H1599" s="2"/>
      <c r="I1599" s="4"/>
      <c r="J1599" s="9">
        <f t="shared" si="96"/>
        <v>0</v>
      </c>
      <c r="K1599" s="9">
        <f t="shared" si="97"/>
        <v>0</v>
      </c>
      <c r="L1599">
        <f t="shared" si="98"/>
        <v>1</v>
      </c>
      <c r="M1599" t="str">
        <f>VLOOKUP(L1599,mês!A:B,2,0)</f>
        <v>Janeiro</v>
      </c>
      <c r="N1599" t="e">
        <f t="shared" si="99"/>
        <v>#VALUE!</v>
      </c>
    </row>
    <row r="1600" spans="1:14" ht="24.95" customHeight="1" x14ac:dyDescent="0.2">
      <c r="A1600" s="2"/>
      <c r="B1600" s="3"/>
      <c r="C1600" s="2"/>
      <c r="D1600" s="2"/>
      <c r="E1600" s="2"/>
      <c r="F1600" s="2"/>
      <c r="G1600" s="2"/>
      <c r="H1600" s="2"/>
      <c r="I1600" s="4"/>
      <c r="J1600" s="9">
        <f t="shared" si="96"/>
        <v>0</v>
      </c>
      <c r="K1600" s="9">
        <f t="shared" si="97"/>
        <v>0</v>
      </c>
      <c r="L1600">
        <f t="shared" si="98"/>
        <v>1</v>
      </c>
      <c r="M1600" t="str">
        <f>VLOOKUP(L1600,mês!A:B,2,0)</f>
        <v>Janeiro</v>
      </c>
      <c r="N1600" t="e">
        <f t="shared" si="99"/>
        <v>#VALUE!</v>
      </c>
    </row>
    <row r="1601" spans="1:14" ht="24.95" customHeight="1" x14ac:dyDescent="0.2">
      <c r="A1601" s="2"/>
      <c r="B1601" s="3"/>
      <c r="C1601" s="2"/>
      <c r="D1601" s="2"/>
      <c r="E1601" s="2"/>
      <c r="F1601" s="2"/>
      <c r="G1601" s="2"/>
      <c r="H1601" s="2"/>
      <c r="I1601" s="4"/>
      <c r="J1601" s="9">
        <f t="shared" si="96"/>
        <v>0</v>
      </c>
      <c r="K1601" s="9">
        <f t="shared" si="97"/>
        <v>0</v>
      </c>
      <c r="L1601">
        <f t="shared" si="98"/>
        <v>1</v>
      </c>
      <c r="M1601" t="str">
        <f>VLOOKUP(L1601,mês!A:B,2,0)</f>
        <v>Janeiro</v>
      </c>
      <c r="N1601" t="e">
        <f t="shared" si="99"/>
        <v>#VALUE!</v>
      </c>
    </row>
    <row r="1602" spans="1:14" ht="24.95" customHeight="1" x14ac:dyDescent="0.2">
      <c r="A1602" s="2"/>
      <c r="B1602" s="3"/>
      <c r="C1602" s="2"/>
      <c r="D1602" s="2"/>
      <c r="E1602" s="2"/>
      <c r="F1602" s="2"/>
      <c r="G1602" s="2"/>
      <c r="H1602" s="2"/>
      <c r="I1602" s="4"/>
      <c r="J1602" s="9">
        <f t="shared" ref="J1602:J1665" si="100">IF(G1602="Não",0,H1602)</f>
        <v>0</v>
      </c>
      <c r="K1602" s="9">
        <f t="shared" ref="K1602:K1665" si="101">IF(G1602="Não",H1602,0)</f>
        <v>0</v>
      </c>
      <c r="L1602">
        <f t="shared" ref="L1602:L1665" si="102">MONTH(B1602)</f>
        <v>1</v>
      </c>
      <c r="M1602" t="str">
        <f>VLOOKUP(L1602,mês!A:B,2,0)</f>
        <v>Janeiro</v>
      </c>
      <c r="N1602" t="e">
        <f t="shared" ref="N1602:N1665" si="103">LEFT(A1602,SEARCH("-",A1602)-1)</f>
        <v>#VALUE!</v>
      </c>
    </row>
    <row r="1603" spans="1:14" ht="24.95" customHeight="1" x14ac:dyDescent="0.2">
      <c r="A1603" s="2"/>
      <c r="B1603" s="3"/>
      <c r="C1603" s="2"/>
      <c r="D1603" s="2"/>
      <c r="E1603" s="2"/>
      <c r="F1603" s="2"/>
      <c r="G1603" s="2"/>
      <c r="H1603" s="2"/>
      <c r="I1603" s="4"/>
      <c r="J1603" s="9">
        <f t="shared" si="100"/>
        <v>0</v>
      </c>
      <c r="K1603" s="9">
        <f t="shared" si="101"/>
        <v>0</v>
      </c>
      <c r="L1603">
        <f t="shared" si="102"/>
        <v>1</v>
      </c>
      <c r="M1603" t="str">
        <f>VLOOKUP(L1603,mês!A:B,2,0)</f>
        <v>Janeiro</v>
      </c>
      <c r="N1603" t="e">
        <f t="shared" si="103"/>
        <v>#VALUE!</v>
      </c>
    </row>
    <row r="1604" spans="1:14" ht="24.95" customHeight="1" x14ac:dyDescent="0.2">
      <c r="A1604" s="2"/>
      <c r="B1604" s="3"/>
      <c r="C1604" s="2"/>
      <c r="D1604" s="2"/>
      <c r="E1604" s="2"/>
      <c r="F1604" s="2"/>
      <c r="G1604" s="2"/>
      <c r="H1604" s="2"/>
      <c r="I1604" s="4"/>
      <c r="J1604" s="9">
        <f t="shared" si="100"/>
        <v>0</v>
      </c>
      <c r="K1604" s="9">
        <f t="shared" si="101"/>
        <v>0</v>
      </c>
      <c r="L1604">
        <f t="shared" si="102"/>
        <v>1</v>
      </c>
      <c r="M1604" t="str">
        <f>VLOOKUP(L1604,mês!A:B,2,0)</f>
        <v>Janeiro</v>
      </c>
      <c r="N1604" t="e">
        <f t="shared" si="103"/>
        <v>#VALUE!</v>
      </c>
    </row>
    <row r="1605" spans="1:14" ht="24.95" customHeight="1" x14ac:dyDescent="0.2">
      <c r="A1605" s="2"/>
      <c r="B1605" s="3"/>
      <c r="C1605" s="2"/>
      <c r="D1605" s="2"/>
      <c r="E1605" s="2"/>
      <c r="F1605" s="2"/>
      <c r="G1605" s="2"/>
      <c r="H1605" s="2"/>
      <c r="I1605" s="4"/>
      <c r="J1605" s="9">
        <f t="shared" si="100"/>
        <v>0</v>
      </c>
      <c r="K1605" s="9">
        <f t="shared" si="101"/>
        <v>0</v>
      </c>
      <c r="L1605">
        <f t="shared" si="102"/>
        <v>1</v>
      </c>
      <c r="M1605" t="str">
        <f>VLOOKUP(L1605,mês!A:B,2,0)</f>
        <v>Janeiro</v>
      </c>
      <c r="N1605" t="e">
        <f t="shared" si="103"/>
        <v>#VALUE!</v>
      </c>
    </row>
    <row r="1606" spans="1:14" ht="24.95" customHeight="1" x14ac:dyDescent="0.2">
      <c r="A1606" s="2"/>
      <c r="B1606" s="3"/>
      <c r="C1606" s="2"/>
      <c r="D1606" s="2"/>
      <c r="E1606" s="2"/>
      <c r="F1606" s="2"/>
      <c r="G1606" s="2"/>
      <c r="H1606" s="2"/>
      <c r="I1606" s="4"/>
      <c r="J1606" s="9">
        <f t="shared" si="100"/>
        <v>0</v>
      </c>
      <c r="K1606" s="9">
        <f t="shared" si="101"/>
        <v>0</v>
      </c>
      <c r="L1606">
        <f t="shared" si="102"/>
        <v>1</v>
      </c>
      <c r="M1606" t="str">
        <f>VLOOKUP(L1606,mês!A:B,2,0)</f>
        <v>Janeiro</v>
      </c>
      <c r="N1606" t="e">
        <f t="shared" si="103"/>
        <v>#VALUE!</v>
      </c>
    </row>
    <row r="1607" spans="1:14" ht="24.95" customHeight="1" x14ac:dyDescent="0.2">
      <c r="A1607" s="2"/>
      <c r="B1607" s="3"/>
      <c r="C1607" s="2"/>
      <c r="D1607" s="2"/>
      <c r="E1607" s="2"/>
      <c r="F1607" s="2"/>
      <c r="G1607" s="2"/>
      <c r="H1607" s="2"/>
      <c r="I1607" s="4"/>
      <c r="J1607" s="9">
        <f t="shared" si="100"/>
        <v>0</v>
      </c>
      <c r="K1607" s="9">
        <f t="shared" si="101"/>
        <v>0</v>
      </c>
      <c r="L1607">
        <f t="shared" si="102"/>
        <v>1</v>
      </c>
      <c r="M1607" t="str">
        <f>VLOOKUP(L1607,mês!A:B,2,0)</f>
        <v>Janeiro</v>
      </c>
      <c r="N1607" t="e">
        <f t="shared" si="103"/>
        <v>#VALUE!</v>
      </c>
    </row>
    <row r="1608" spans="1:14" ht="24.95" customHeight="1" x14ac:dyDescent="0.2">
      <c r="A1608" s="2"/>
      <c r="B1608" s="3"/>
      <c r="C1608" s="2"/>
      <c r="D1608" s="2"/>
      <c r="E1608" s="2"/>
      <c r="F1608" s="2"/>
      <c r="G1608" s="2"/>
      <c r="H1608" s="2"/>
      <c r="I1608" s="4"/>
      <c r="J1608" s="9">
        <f t="shared" si="100"/>
        <v>0</v>
      </c>
      <c r="K1608" s="9">
        <f t="shared" si="101"/>
        <v>0</v>
      </c>
      <c r="L1608">
        <f t="shared" si="102"/>
        <v>1</v>
      </c>
      <c r="M1608" t="str">
        <f>VLOOKUP(L1608,mês!A:B,2,0)</f>
        <v>Janeiro</v>
      </c>
      <c r="N1608" t="e">
        <f t="shared" si="103"/>
        <v>#VALUE!</v>
      </c>
    </row>
    <row r="1609" spans="1:14" ht="24.95" customHeight="1" x14ac:dyDescent="0.2">
      <c r="A1609" s="2"/>
      <c r="B1609" s="3"/>
      <c r="C1609" s="2"/>
      <c r="D1609" s="2"/>
      <c r="E1609" s="4"/>
      <c r="F1609" s="2"/>
      <c r="G1609" s="2"/>
      <c r="H1609" s="2"/>
      <c r="I1609" s="4"/>
      <c r="J1609" s="9">
        <f t="shared" si="100"/>
        <v>0</v>
      </c>
      <c r="K1609" s="9">
        <f t="shared" si="101"/>
        <v>0</v>
      </c>
      <c r="L1609">
        <f t="shared" si="102"/>
        <v>1</v>
      </c>
      <c r="M1609" t="str">
        <f>VLOOKUP(L1609,mês!A:B,2,0)</f>
        <v>Janeiro</v>
      </c>
      <c r="N1609" t="e">
        <f t="shared" si="103"/>
        <v>#VALUE!</v>
      </c>
    </row>
    <row r="1610" spans="1:14" ht="24.95" customHeight="1" x14ac:dyDescent="0.2">
      <c r="A1610" s="2"/>
      <c r="B1610" s="3"/>
      <c r="C1610" s="2"/>
      <c r="D1610" s="2"/>
      <c r="E1610" s="2"/>
      <c r="F1610" s="2"/>
      <c r="G1610" s="2"/>
      <c r="H1610" s="13"/>
      <c r="I1610" s="4"/>
      <c r="J1610" s="9">
        <f t="shared" si="100"/>
        <v>0</v>
      </c>
      <c r="K1610" s="9">
        <f t="shared" si="101"/>
        <v>0</v>
      </c>
      <c r="L1610">
        <f t="shared" si="102"/>
        <v>1</v>
      </c>
      <c r="M1610" t="str">
        <f>VLOOKUP(L1610,mês!A:B,2,0)</f>
        <v>Janeiro</v>
      </c>
      <c r="N1610" t="e">
        <f t="shared" si="103"/>
        <v>#VALUE!</v>
      </c>
    </row>
    <row r="1611" spans="1:14" ht="24.95" customHeight="1" x14ac:dyDescent="0.2">
      <c r="A1611" s="2"/>
      <c r="B1611" s="3"/>
      <c r="C1611" s="2"/>
      <c r="D1611" s="2"/>
      <c r="E1611" s="2"/>
      <c r="F1611" s="2"/>
      <c r="G1611" s="2"/>
      <c r="H1611" s="13"/>
      <c r="I1611" s="4"/>
      <c r="J1611" s="9">
        <f t="shared" si="100"/>
        <v>0</v>
      </c>
      <c r="K1611" s="9">
        <f t="shared" si="101"/>
        <v>0</v>
      </c>
      <c r="L1611">
        <f t="shared" si="102"/>
        <v>1</v>
      </c>
      <c r="M1611" t="str">
        <f>VLOOKUP(L1611,mês!A:B,2,0)</f>
        <v>Janeiro</v>
      </c>
      <c r="N1611" t="e">
        <f t="shared" si="103"/>
        <v>#VALUE!</v>
      </c>
    </row>
    <row r="1612" spans="1:14" ht="24.95" customHeight="1" x14ac:dyDescent="0.2">
      <c r="A1612" s="2"/>
      <c r="B1612" s="3"/>
      <c r="C1612" s="2"/>
      <c r="D1612" s="2"/>
      <c r="E1612" s="2"/>
      <c r="F1612" s="2"/>
      <c r="G1612" s="2"/>
      <c r="H1612" s="13"/>
      <c r="I1612" s="4"/>
      <c r="J1612" s="9">
        <f t="shared" si="100"/>
        <v>0</v>
      </c>
      <c r="K1612" s="9">
        <f t="shared" si="101"/>
        <v>0</v>
      </c>
      <c r="L1612">
        <f t="shared" si="102"/>
        <v>1</v>
      </c>
      <c r="M1612" t="str">
        <f>VLOOKUP(L1612,mês!A:B,2,0)</f>
        <v>Janeiro</v>
      </c>
      <c r="N1612" t="e">
        <f t="shared" si="103"/>
        <v>#VALUE!</v>
      </c>
    </row>
    <row r="1613" spans="1:14" ht="24.95" customHeight="1" x14ac:dyDescent="0.2">
      <c r="A1613" s="2"/>
      <c r="B1613" s="3"/>
      <c r="C1613" s="2"/>
      <c r="D1613" s="2"/>
      <c r="E1613" s="2"/>
      <c r="F1613" s="2"/>
      <c r="G1613" s="2"/>
      <c r="H1613" s="2"/>
      <c r="I1613" s="4"/>
      <c r="J1613" s="9">
        <f t="shared" si="100"/>
        <v>0</v>
      </c>
      <c r="K1613" s="9">
        <f t="shared" si="101"/>
        <v>0</v>
      </c>
      <c r="L1613">
        <f t="shared" si="102"/>
        <v>1</v>
      </c>
      <c r="M1613" t="str">
        <f>VLOOKUP(L1613,mês!A:B,2,0)</f>
        <v>Janeiro</v>
      </c>
      <c r="N1613" t="e">
        <f t="shared" si="103"/>
        <v>#VALUE!</v>
      </c>
    </row>
    <row r="1614" spans="1:14" ht="24.95" customHeight="1" x14ac:dyDescent="0.2">
      <c r="A1614" s="2"/>
      <c r="B1614" s="3"/>
      <c r="C1614" s="2"/>
      <c r="D1614" s="2"/>
      <c r="E1614" s="2"/>
      <c r="F1614" s="2"/>
      <c r="G1614" s="2"/>
      <c r="H1614" s="2"/>
      <c r="I1614" s="4"/>
      <c r="J1614" s="9">
        <f t="shared" si="100"/>
        <v>0</v>
      </c>
      <c r="K1614" s="9">
        <f t="shared" si="101"/>
        <v>0</v>
      </c>
      <c r="L1614">
        <f t="shared" si="102"/>
        <v>1</v>
      </c>
      <c r="M1614" t="str">
        <f>VLOOKUP(L1614,mês!A:B,2,0)</f>
        <v>Janeiro</v>
      </c>
      <c r="N1614" t="e">
        <f t="shared" si="103"/>
        <v>#VALUE!</v>
      </c>
    </row>
    <row r="1615" spans="1:14" ht="24.95" customHeight="1" x14ac:dyDescent="0.2">
      <c r="A1615" s="2"/>
      <c r="B1615" s="3"/>
      <c r="C1615" s="2"/>
      <c r="D1615" s="2"/>
      <c r="E1615" s="2"/>
      <c r="F1615" s="2"/>
      <c r="G1615" s="2"/>
      <c r="H1615" s="2"/>
      <c r="I1615" s="4"/>
      <c r="J1615" s="9">
        <f t="shared" si="100"/>
        <v>0</v>
      </c>
      <c r="K1615" s="9">
        <f t="shared" si="101"/>
        <v>0</v>
      </c>
      <c r="L1615">
        <f t="shared" si="102"/>
        <v>1</v>
      </c>
      <c r="M1615" t="str">
        <f>VLOOKUP(L1615,mês!A:B,2,0)</f>
        <v>Janeiro</v>
      </c>
      <c r="N1615" t="e">
        <f t="shared" si="103"/>
        <v>#VALUE!</v>
      </c>
    </row>
    <row r="1616" spans="1:14" ht="24.95" customHeight="1" x14ac:dyDescent="0.2">
      <c r="A1616" s="2"/>
      <c r="B1616" s="3"/>
      <c r="C1616" s="2"/>
      <c r="D1616" s="2"/>
      <c r="E1616" s="2"/>
      <c r="F1616" s="2"/>
      <c r="G1616" s="2"/>
      <c r="H1616" s="2"/>
      <c r="I1616" s="4"/>
      <c r="J1616" s="9">
        <f t="shared" si="100"/>
        <v>0</v>
      </c>
      <c r="K1616" s="9">
        <f t="shared" si="101"/>
        <v>0</v>
      </c>
      <c r="L1616">
        <f t="shared" si="102"/>
        <v>1</v>
      </c>
      <c r="M1616" t="str">
        <f>VLOOKUP(L1616,mês!A:B,2,0)</f>
        <v>Janeiro</v>
      </c>
      <c r="N1616" t="e">
        <f t="shared" si="103"/>
        <v>#VALUE!</v>
      </c>
    </row>
    <row r="1617" spans="1:14" ht="24.95" customHeight="1" x14ac:dyDescent="0.2">
      <c r="A1617" s="2"/>
      <c r="B1617" s="3"/>
      <c r="C1617" s="2"/>
      <c r="D1617" s="2"/>
      <c r="E1617" s="2"/>
      <c r="F1617" s="2"/>
      <c r="G1617" s="2"/>
      <c r="H1617" s="2"/>
      <c r="I1617" s="4"/>
      <c r="J1617" s="9">
        <f t="shared" si="100"/>
        <v>0</v>
      </c>
      <c r="K1617" s="9">
        <f t="shared" si="101"/>
        <v>0</v>
      </c>
      <c r="L1617">
        <f t="shared" si="102"/>
        <v>1</v>
      </c>
      <c r="M1617" t="str">
        <f>VLOOKUP(L1617,mês!A:B,2,0)</f>
        <v>Janeiro</v>
      </c>
      <c r="N1617" t="e">
        <f t="shared" si="103"/>
        <v>#VALUE!</v>
      </c>
    </row>
    <row r="1618" spans="1:14" ht="24.95" customHeight="1" x14ac:dyDescent="0.2">
      <c r="A1618" s="2"/>
      <c r="B1618" s="3"/>
      <c r="C1618" s="2"/>
      <c r="D1618" s="2"/>
      <c r="E1618" s="2"/>
      <c r="F1618" s="2"/>
      <c r="G1618" s="2"/>
      <c r="H1618" s="2"/>
      <c r="I1618" s="4"/>
      <c r="J1618" s="9">
        <f t="shared" si="100"/>
        <v>0</v>
      </c>
      <c r="K1618" s="9">
        <f t="shared" si="101"/>
        <v>0</v>
      </c>
      <c r="L1618">
        <f t="shared" si="102"/>
        <v>1</v>
      </c>
      <c r="M1618" t="str">
        <f>VLOOKUP(L1618,mês!A:B,2,0)</f>
        <v>Janeiro</v>
      </c>
      <c r="N1618" t="e">
        <f t="shared" si="103"/>
        <v>#VALUE!</v>
      </c>
    </row>
    <row r="1619" spans="1:14" ht="24.95" customHeight="1" x14ac:dyDescent="0.2">
      <c r="A1619" s="2"/>
      <c r="B1619" s="3"/>
      <c r="C1619" s="2"/>
      <c r="D1619" s="2"/>
      <c r="E1619" s="2"/>
      <c r="F1619" s="2"/>
      <c r="G1619" s="2"/>
      <c r="H1619" s="13"/>
      <c r="I1619" s="4"/>
      <c r="J1619" s="9">
        <f t="shared" si="100"/>
        <v>0</v>
      </c>
      <c r="K1619" s="9">
        <f t="shared" si="101"/>
        <v>0</v>
      </c>
      <c r="L1619">
        <f t="shared" si="102"/>
        <v>1</v>
      </c>
      <c r="M1619" t="str">
        <f>VLOOKUP(L1619,mês!A:B,2,0)</f>
        <v>Janeiro</v>
      </c>
      <c r="N1619" t="e">
        <f t="shared" si="103"/>
        <v>#VALUE!</v>
      </c>
    </row>
    <row r="1620" spans="1:14" ht="24.95" customHeight="1" x14ac:dyDescent="0.2">
      <c r="A1620" s="2"/>
      <c r="B1620" s="3"/>
      <c r="C1620" s="2"/>
      <c r="D1620" s="2"/>
      <c r="E1620" s="2"/>
      <c r="F1620" s="2"/>
      <c r="G1620" s="2"/>
      <c r="H1620" s="2"/>
      <c r="I1620" s="4"/>
      <c r="J1620" s="9">
        <f t="shared" si="100"/>
        <v>0</v>
      </c>
      <c r="K1620" s="9">
        <f t="shared" si="101"/>
        <v>0</v>
      </c>
      <c r="L1620">
        <f t="shared" si="102"/>
        <v>1</v>
      </c>
      <c r="M1620" t="str">
        <f>VLOOKUP(L1620,mês!A:B,2,0)</f>
        <v>Janeiro</v>
      </c>
      <c r="N1620" t="e">
        <f t="shared" si="103"/>
        <v>#VALUE!</v>
      </c>
    </row>
    <row r="1621" spans="1:14" ht="24.95" customHeight="1" x14ac:dyDescent="0.2">
      <c r="A1621" s="2"/>
      <c r="B1621" s="3"/>
      <c r="C1621" s="2"/>
      <c r="D1621" s="2"/>
      <c r="E1621" s="2"/>
      <c r="F1621" s="2"/>
      <c r="G1621" s="2"/>
      <c r="H1621" s="2"/>
      <c r="I1621" s="4"/>
      <c r="J1621" s="9">
        <f t="shared" si="100"/>
        <v>0</v>
      </c>
      <c r="K1621" s="9">
        <f t="shared" si="101"/>
        <v>0</v>
      </c>
      <c r="L1621">
        <f t="shared" si="102"/>
        <v>1</v>
      </c>
      <c r="M1621" t="str">
        <f>VLOOKUP(L1621,mês!A:B,2,0)</f>
        <v>Janeiro</v>
      </c>
      <c r="N1621" t="e">
        <f t="shared" si="103"/>
        <v>#VALUE!</v>
      </c>
    </row>
    <row r="1622" spans="1:14" ht="24.95" customHeight="1" x14ac:dyDescent="0.2">
      <c r="A1622" s="2"/>
      <c r="B1622" s="3"/>
      <c r="C1622" s="2"/>
      <c r="D1622" s="2"/>
      <c r="E1622" s="2"/>
      <c r="F1622" s="2"/>
      <c r="G1622" s="2"/>
      <c r="H1622" s="2"/>
      <c r="I1622" s="4"/>
      <c r="J1622" s="9">
        <f t="shared" si="100"/>
        <v>0</v>
      </c>
      <c r="K1622" s="9">
        <f t="shared" si="101"/>
        <v>0</v>
      </c>
      <c r="L1622">
        <f t="shared" si="102"/>
        <v>1</v>
      </c>
      <c r="M1622" t="str">
        <f>VLOOKUP(L1622,mês!A:B,2,0)</f>
        <v>Janeiro</v>
      </c>
      <c r="N1622" t="e">
        <f t="shared" si="103"/>
        <v>#VALUE!</v>
      </c>
    </row>
    <row r="1623" spans="1:14" ht="24.95" customHeight="1" x14ac:dyDescent="0.2">
      <c r="A1623" s="2"/>
      <c r="B1623" s="3"/>
      <c r="C1623" s="2"/>
      <c r="D1623" s="2"/>
      <c r="E1623" s="2"/>
      <c r="F1623" s="2"/>
      <c r="G1623" s="2"/>
      <c r="H1623" s="2"/>
      <c r="I1623" s="4"/>
      <c r="J1623" s="9">
        <f t="shared" si="100"/>
        <v>0</v>
      </c>
      <c r="K1623" s="9">
        <f t="shared" si="101"/>
        <v>0</v>
      </c>
      <c r="L1623">
        <f t="shared" si="102"/>
        <v>1</v>
      </c>
      <c r="M1623" t="str">
        <f>VLOOKUP(L1623,mês!A:B,2,0)</f>
        <v>Janeiro</v>
      </c>
      <c r="N1623" t="e">
        <f t="shared" si="103"/>
        <v>#VALUE!</v>
      </c>
    </row>
    <row r="1624" spans="1:14" ht="24.95" customHeight="1" x14ac:dyDescent="0.2">
      <c r="A1624" s="2"/>
      <c r="B1624" s="3"/>
      <c r="C1624" s="2"/>
      <c r="D1624" s="2"/>
      <c r="E1624" s="2"/>
      <c r="F1624" s="2"/>
      <c r="G1624" s="2"/>
      <c r="H1624" s="2"/>
      <c r="I1624" s="4"/>
      <c r="J1624" s="9">
        <f t="shared" si="100"/>
        <v>0</v>
      </c>
      <c r="K1624" s="9">
        <f t="shared" si="101"/>
        <v>0</v>
      </c>
      <c r="L1624">
        <f t="shared" si="102"/>
        <v>1</v>
      </c>
      <c r="M1624" t="str">
        <f>VLOOKUP(L1624,mês!A:B,2,0)</f>
        <v>Janeiro</v>
      </c>
      <c r="N1624" t="e">
        <f t="shared" si="103"/>
        <v>#VALUE!</v>
      </c>
    </row>
    <row r="1625" spans="1:14" ht="24.95" customHeight="1" x14ac:dyDescent="0.2">
      <c r="A1625" s="2"/>
      <c r="B1625" s="3"/>
      <c r="C1625" s="2"/>
      <c r="D1625" s="2"/>
      <c r="E1625" s="2"/>
      <c r="F1625" s="2"/>
      <c r="G1625" s="2"/>
      <c r="H1625" s="13"/>
      <c r="I1625" s="4"/>
      <c r="J1625" s="9">
        <f t="shared" si="100"/>
        <v>0</v>
      </c>
      <c r="K1625" s="9">
        <f t="shared" si="101"/>
        <v>0</v>
      </c>
      <c r="L1625">
        <f t="shared" si="102"/>
        <v>1</v>
      </c>
      <c r="M1625" t="str">
        <f>VLOOKUP(L1625,mês!A:B,2,0)</f>
        <v>Janeiro</v>
      </c>
      <c r="N1625" t="e">
        <f t="shared" si="103"/>
        <v>#VALUE!</v>
      </c>
    </row>
    <row r="1626" spans="1:14" ht="24.95" customHeight="1" x14ac:dyDescent="0.2">
      <c r="A1626" s="2"/>
      <c r="B1626" s="3"/>
      <c r="C1626" s="2"/>
      <c r="D1626" s="2"/>
      <c r="E1626" s="2"/>
      <c r="F1626" s="2"/>
      <c r="G1626" s="2"/>
      <c r="H1626" s="13"/>
      <c r="I1626" s="4"/>
      <c r="J1626" s="9">
        <f t="shared" si="100"/>
        <v>0</v>
      </c>
      <c r="K1626" s="9">
        <f t="shared" si="101"/>
        <v>0</v>
      </c>
      <c r="L1626">
        <f t="shared" si="102"/>
        <v>1</v>
      </c>
      <c r="M1626" t="str">
        <f>VLOOKUP(L1626,mês!A:B,2,0)</f>
        <v>Janeiro</v>
      </c>
      <c r="N1626" t="e">
        <f t="shared" si="103"/>
        <v>#VALUE!</v>
      </c>
    </row>
    <row r="1627" spans="1:14" ht="24.95" customHeight="1" x14ac:dyDescent="0.2">
      <c r="A1627" s="2"/>
      <c r="B1627" s="3"/>
      <c r="C1627" s="2"/>
      <c r="D1627" s="2"/>
      <c r="E1627" s="2"/>
      <c r="F1627" s="2"/>
      <c r="G1627" s="2"/>
      <c r="H1627" s="13"/>
      <c r="I1627" s="4"/>
      <c r="J1627" s="9">
        <f t="shared" si="100"/>
        <v>0</v>
      </c>
      <c r="K1627" s="9">
        <f t="shared" si="101"/>
        <v>0</v>
      </c>
      <c r="L1627">
        <f t="shared" si="102"/>
        <v>1</v>
      </c>
      <c r="M1627" t="str">
        <f>VLOOKUP(L1627,mês!A:B,2,0)</f>
        <v>Janeiro</v>
      </c>
      <c r="N1627" t="e">
        <f t="shared" si="103"/>
        <v>#VALUE!</v>
      </c>
    </row>
    <row r="1628" spans="1:14" ht="24.95" customHeight="1" x14ac:dyDescent="0.2">
      <c r="A1628" s="2"/>
      <c r="B1628" s="3"/>
      <c r="C1628" s="2"/>
      <c r="D1628" s="2"/>
      <c r="E1628" s="2"/>
      <c r="F1628" s="2"/>
      <c r="G1628" s="2"/>
      <c r="H1628" s="2"/>
      <c r="I1628" s="4"/>
      <c r="J1628" s="9">
        <f t="shared" si="100"/>
        <v>0</v>
      </c>
      <c r="K1628" s="9">
        <f t="shared" si="101"/>
        <v>0</v>
      </c>
      <c r="L1628">
        <f t="shared" si="102"/>
        <v>1</v>
      </c>
      <c r="M1628" t="str">
        <f>VLOOKUP(L1628,mês!A:B,2,0)</f>
        <v>Janeiro</v>
      </c>
      <c r="N1628" t="e">
        <f t="shared" si="103"/>
        <v>#VALUE!</v>
      </c>
    </row>
    <row r="1629" spans="1:14" ht="24.95" customHeight="1" x14ac:dyDescent="0.2">
      <c r="A1629" s="2"/>
      <c r="B1629" s="3"/>
      <c r="C1629" s="2"/>
      <c r="D1629" s="2"/>
      <c r="E1629" s="2"/>
      <c r="F1629" s="2"/>
      <c r="G1629" s="2"/>
      <c r="H1629" s="2"/>
      <c r="I1629" s="4"/>
      <c r="J1629" s="9">
        <f t="shared" si="100"/>
        <v>0</v>
      </c>
      <c r="K1629" s="9">
        <f t="shared" si="101"/>
        <v>0</v>
      </c>
      <c r="L1629">
        <f t="shared" si="102"/>
        <v>1</v>
      </c>
      <c r="M1629" t="str">
        <f>VLOOKUP(L1629,mês!A:B,2,0)</f>
        <v>Janeiro</v>
      </c>
      <c r="N1629" t="e">
        <f t="shared" si="103"/>
        <v>#VALUE!</v>
      </c>
    </row>
    <row r="1630" spans="1:14" ht="24.95" customHeight="1" x14ac:dyDescent="0.2">
      <c r="A1630" s="2"/>
      <c r="B1630" s="3"/>
      <c r="C1630" s="2"/>
      <c r="D1630" s="2"/>
      <c r="E1630" s="2"/>
      <c r="F1630" s="2"/>
      <c r="G1630" s="2"/>
      <c r="H1630" s="2"/>
      <c r="I1630" s="4"/>
      <c r="J1630" s="9">
        <f t="shared" si="100"/>
        <v>0</v>
      </c>
      <c r="K1630" s="9">
        <f t="shared" si="101"/>
        <v>0</v>
      </c>
      <c r="L1630">
        <f t="shared" si="102"/>
        <v>1</v>
      </c>
      <c r="M1630" t="str">
        <f>VLOOKUP(L1630,mês!A:B,2,0)</f>
        <v>Janeiro</v>
      </c>
      <c r="N1630" t="e">
        <f t="shared" si="103"/>
        <v>#VALUE!</v>
      </c>
    </row>
    <row r="1631" spans="1:14" ht="24.95" customHeight="1" x14ac:dyDescent="0.2">
      <c r="A1631" s="2"/>
      <c r="B1631" s="3"/>
      <c r="C1631" s="2"/>
      <c r="D1631" s="2"/>
      <c r="E1631" s="2"/>
      <c r="F1631" s="2"/>
      <c r="G1631" s="2"/>
      <c r="H1631" s="2"/>
      <c r="I1631" s="4"/>
      <c r="J1631" s="9">
        <f t="shared" si="100"/>
        <v>0</v>
      </c>
      <c r="K1631" s="9">
        <f t="shared" si="101"/>
        <v>0</v>
      </c>
      <c r="L1631">
        <f t="shared" si="102"/>
        <v>1</v>
      </c>
      <c r="M1631" t="str">
        <f>VLOOKUP(L1631,mês!A:B,2,0)</f>
        <v>Janeiro</v>
      </c>
      <c r="N1631" t="e">
        <f t="shared" si="103"/>
        <v>#VALUE!</v>
      </c>
    </row>
    <row r="1632" spans="1:14" ht="24.95" customHeight="1" x14ac:dyDescent="0.2">
      <c r="A1632" s="2"/>
      <c r="B1632" s="3"/>
      <c r="C1632" s="2"/>
      <c r="D1632" s="2"/>
      <c r="E1632" s="2"/>
      <c r="F1632" s="2"/>
      <c r="G1632" s="2"/>
      <c r="H1632" s="2"/>
      <c r="I1632" s="4"/>
      <c r="J1632" s="9">
        <f t="shared" si="100"/>
        <v>0</v>
      </c>
      <c r="K1632" s="9">
        <f t="shared" si="101"/>
        <v>0</v>
      </c>
      <c r="L1632">
        <f t="shared" si="102"/>
        <v>1</v>
      </c>
      <c r="M1632" t="str">
        <f>VLOOKUP(L1632,mês!A:B,2,0)</f>
        <v>Janeiro</v>
      </c>
      <c r="N1632" t="e">
        <f t="shared" si="103"/>
        <v>#VALUE!</v>
      </c>
    </row>
    <row r="1633" spans="1:14" ht="24.95" customHeight="1" x14ac:dyDescent="0.2">
      <c r="A1633" s="2"/>
      <c r="B1633" s="3"/>
      <c r="C1633" s="2"/>
      <c r="D1633" s="2"/>
      <c r="E1633" s="2"/>
      <c r="F1633" s="2"/>
      <c r="G1633" s="2"/>
      <c r="H1633" s="2"/>
      <c r="I1633" s="4"/>
      <c r="J1633" s="9">
        <f t="shared" si="100"/>
        <v>0</v>
      </c>
      <c r="K1633" s="9">
        <f t="shared" si="101"/>
        <v>0</v>
      </c>
      <c r="L1633">
        <f t="shared" si="102"/>
        <v>1</v>
      </c>
      <c r="M1633" t="str">
        <f>VLOOKUP(L1633,mês!A:B,2,0)</f>
        <v>Janeiro</v>
      </c>
      <c r="N1633" t="e">
        <f t="shared" si="103"/>
        <v>#VALUE!</v>
      </c>
    </row>
    <row r="1634" spans="1:14" ht="24.95" customHeight="1" x14ac:dyDescent="0.2">
      <c r="A1634" s="2"/>
      <c r="B1634" s="3"/>
      <c r="C1634" s="2"/>
      <c r="D1634" s="2"/>
      <c r="E1634" s="2"/>
      <c r="F1634" s="2"/>
      <c r="G1634" s="2"/>
      <c r="H1634" s="2"/>
      <c r="I1634" s="4"/>
      <c r="J1634" s="9">
        <f t="shared" si="100"/>
        <v>0</v>
      </c>
      <c r="K1634" s="9">
        <f t="shared" si="101"/>
        <v>0</v>
      </c>
      <c r="L1634">
        <f t="shared" si="102"/>
        <v>1</v>
      </c>
      <c r="M1634" t="str">
        <f>VLOOKUP(L1634,mês!A:B,2,0)</f>
        <v>Janeiro</v>
      </c>
      <c r="N1634" t="e">
        <f t="shared" si="103"/>
        <v>#VALUE!</v>
      </c>
    </row>
    <row r="1635" spans="1:14" ht="24.95" customHeight="1" x14ac:dyDescent="0.2">
      <c r="A1635" s="2"/>
      <c r="B1635" s="3"/>
      <c r="C1635" s="2"/>
      <c r="D1635" s="2"/>
      <c r="E1635" s="2"/>
      <c r="F1635" s="2"/>
      <c r="G1635" s="2"/>
      <c r="H1635" s="13"/>
      <c r="I1635" s="4"/>
      <c r="J1635" s="9">
        <f t="shared" si="100"/>
        <v>0</v>
      </c>
      <c r="K1635" s="9">
        <f t="shared" si="101"/>
        <v>0</v>
      </c>
      <c r="L1635">
        <f t="shared" si="102"/>
        <v>1</v>
      </c>
      <c r="M1635" t="str">
        <f>VLOOKUP(L1635,mês!A:B,2,0)</f>
        <v>Janeiro</v>
      </c>
      <c r="N1635" t="e">
        <f t="shared" si="103"/>
        <v>#VALUE!</v>
      </c>
    </row>
    <row r="1636" spans="1:14" ht="24.95" customHeight="1" x14ac:dyDescent="0.2">
      <c r="A1636" s="2"/>
      <c r="B1636" s="3"/>
      <c r="C1636" s="2"/>
      <c r="D1636" s="2"/>
      <c r="E1636" s="2"/>
      <c r="F1636" s="2"/>
      <c r="G1636" s="2"/>
      <c r="H1636" s="13"/>
      <c r="I1636" s="4"/>
      <c r="J1636" s="9">
        <f t="shared" si="100"/>
        <v>0</v>
      </c>
      <c r="K1636" s="9">
        <f t="shared" si="101"/>
        <v>0</v>
      </c>
      <c r="L1636">
        <f t="shared" si="102"/>
        <v>1</v>
      </c>
      <c r="M1636" t="str">
        <f>VLOOKUP(L1636,mês!A:B,2,0)</f>
        <v>Janeiro</v>
      </c>
      <c r="N1636" t="e">
        <f t="shared" si="103"/>
        <v>#VALUE!</v>
      </c>
    </row>
    <row r="1637" spans="1:14" ht="24.95" customHeight="1" x14ac:dyDescent="0.2">
      <c r="A1637" s="2"/>
      <c r="B1637" s="3"/>
      <c r="C1637" s="2"/>
      <c r="D1637" s="2"/>
      <c r="E1637" s="2"/>
      <c r="F1637" s="2"/>
      <c r="G1637" s="2"/>
      <c r="H1637" s="13"/>
      <c r="I1637" s="4"/>
      <c r="J1637" s="9">
        <f t="shared" si="100"/>
        <v>0</v>
      </c>
      <c r="K1637" s="9">
        <f t="shared" si="101"/>
        <v>0</v>
      </c>
      <c r="L1637">
        <f t="shared" si="102"/>
        <v>1</v>
      </c>
      <c r="M1637" t="str">
        <f>VLOOKUP(L1637,mês!A:B,2,0)</f>
        <v>Janeiro</v>
      </c>
      <c r="N1637" t="e">
        <f t="shared" si="103"/>
        <v>#VALUE!</v>
      </c>
    </row>
    <row r="1638" spans="1:14" ht="24.95" customHeight="1" x14ac:dyDescent="0.2">
      <c r="A1638" s="2"/>
      <c r="B1638" s="3"/>
      <c r="C1638" s="2"/>
      <c r="D1638" s="2"/>
      <c r="E1638" s="2"/>
      <c r="F1638" s="2"/>
      <c r="G1638" s="2"/>
      <c r="H1638" s="2"/>
      <c r="I1638" s="4"/>
      <c r="J1638" s="9">
        <f t="shared" si="100"/>
        <v>0</v>
      </c>
      <c r="K1638" s="9">
        <f t="shared" si="101"/>
        <v>0</v>
      </c>
      <c r="L1638">
        <f t="shared" si="102"/>
        <v>1</v>
      </c>
      <c r="M1638" t="str">
        <f>VLOOKUP(L1638,mês!A:B,2,0)</f>
        <v>Janeiro</v>
      </c>
      <c r="N1638" t="e">
        <f t="shared" si="103"/>
        <v>#VALUE!</v>
      </c>
    </row>
    <row r="1639" spans="1:14" ht="24.95" customHeight="1" x14ac:dyDescent="0.2">
      <c r="A1639" s="2"/>
      <c r="B1639" s="3"/>
      <c r="C1639" s="2"/>
      <c r="D1639" s="2"/>
      <c r="E1639" s="2"/>
      <c r="F1639" s="2"/>
      <c r="G1639" s="2"/>
      <c r="H1639" s="2"/>
      <c r="I1639" s="4"/>
      <c r="J1639" s="9">
        <f t="shared" si="100"/>
        <v>0</v>
      </c>
      <c r="K1639" s="9">
        <f t="shared" si="101"/>
        <v>0</v>
      </c>
      <c r="L1639">
        <f t="shared" si="102"/>
        <v>1</v>
      </c>
      <c r="M1639" t="str">
        <f>VLOOKUP(L1639,mês!A:B,2,0)</f>
        <v>Janeiro</v>
      </c>
      <c r="N1639" t="e">
        <f t="shared" si="103"/>
        <v>#VALUE!</v>
      </c>
    </row>
    <row r="1640" spans="1:14" ht="24.95" customHeight="1" x14ac:dyDescent="0.2">
      <c r="A1640" s="2"/>
      <c r="B1640" s="3"/>
      <c r="C1640" s="2"/>
      <c r="D1640" s="2"/>
      <c r="E1640" s="2"/>
      <c r="F1640" s="2"/>
      <c r="G1640" s="2"/>
      <c r="H1640" s="2"/>
      <c r="I1640" s="4"/>
      <c r="J1640" s="9">
        <f t="shared" si="100"/>
        <v>0</v>
      </c>
      <c r="K1640" s="9">
        <f t="shared" si="101"/>
        <v>0</v>
      </c>
      <c r="L1640">
        <f t="shared" si="102"/>
        <v>1</v>
      </c>
      <c r="M1640" t="str">
        <f>VLOOKUP(L1640,mês!A:B,2,0)</f>
        <v>Janeiro</v>
      </c>
      <c r="N1640" t="e">
        <f t="shared" si="103"/>
        <v>#VALUE!</v>
      </c>
    </row>
    <row r="1641" spans="1:14" ht="24.95" customHeight="1" x14ac:dyDescent="0.2">
      <c r="A1641" s="2"/>
      <c r="B1641" s="3"/>
      <c r="C1641" s="2"/>
      <c r="D1641" s="2"/>
      <c r="E1641" s="2"/>
      <c r="F1641" s="2"/>
      <c r="G1641" s="2"/>
      <c r="H1641" s="2"/>
      <c r="I1641" s="4"/>
      <c r="J1641" s="9">
        <f t="shared" si="100"/>
        <v>0</v>
      </c>
      <c r="K1641" s="9">
        <f t="shared" si="101"/>
        <v>0</v>
      </c>
      <c r="L1641">
        <f t="shared" si="102"/>
        <v>1</v>
      </c>
      <c r="M1641" t="str">
        <f>VLOOKUP(L1641,mês!A:B,2,0)</f>
        <v>Janeiro</v>
      </c>
      <c r="N1641" t="e">
        <f t="shared" si="103"/>
        <v>#VALUE!</v>
      </c>
    </row>
    <row r="1642" spans="1:14" ht="24.95" customHeight="1" x14ac:dyDescent="0.2">
      <c r="A1642" s="2"/>
      <c r="B1642" s="3"/>
      <c r="C1642" s="2"/>
      <c r="D1642" s="2"/>
      <c r="E1642" s="2"/>
      <c r="F1642" s="2"/>
      <c r="G1642" s="2"/>
      <c r="H1642" s="2"/>
      <c r="I1642" s="4"/>
      <c r="J1642" s="9">
        <f t="shared" si="100"/>
        <v>0</v>
      </c>
      <c r="K1642" s="9">
        <f t="shared" si="101"/>
        <v>0</v>
      </c>
      <c r="L1642">
        <f t="shared" si="102"/>
        <v>1</v>
      </c>
      <c r="M1642" t="str">
        <f>VLOOKUP(L1642,mês!A:B,2,0)</f>
        <v>Janeiro</v>
      </c>
      <c r="N1642" t="e">
        <f t="shared" si="103"/>
        <v>#VALUE!</v>
      </c>
    </row>
    <row r="1643" spans="1:14" ht="24.95" customHeight="1" x14ac:dyDescent="0.2">
      <c r="A1643" s="2"/>
      <c r="B1643" s="3"/>
      <c r="C1643" s="2"/>
      <c r="D1643" s="2"/>
      <c r="E1643" s="2"/>
      <c r="F1643" s="2"/>
      <c r="G1643" s="2"/>
      <c r="H1643" s="2"/>
      <c r="I1643" s="4"/>
      <c r="J1643" s="9">
        <f t="shared" si="100"/>
        <v>0</v>
      </c>
      <c r="K1643" s="9">
        <f t="shared" si="101"/>
        <v>0</v>
      </c>
      <c r="L1643">
        <f t="shared" si="102"/>
        <v>1</v>
      </c>
      <c r="M1643" t="str">
        <f>VLOOKUP(L1643,mês!A:B,2,0)</f>
        <v>Janeiro</v>
      </c>
      <c r="N1643" t="e">
        <f t="shared" si="103"/>
        <v>#VALUE!</v>
      </c>
    </row>
    <row r="1644" spans="1:14" ht="24.95" customHeight="1" x14ac:dyDescent="0.2">
      <c r="A1644" s="2"/>
      <c r="B1644" s="3"/>
      <c r="C1644" s="2"/>
      <c r="D1644" s="2"/>
      <c r="E1644" s="2"/>
      <c r="F1644" s="2"/>
      <c r="G1644" s="2"/>
      <c r="H1644" s="2"/>
      <c r="I1644" s="4"/>
      <c r="J1644" s="9">
        <f t="shared" si="100"/>
        <v>0</v>
      </c>
      <c r="K1644" s="9">
        <f t="shared" si="101"/>
        <v>0</v>
      </c>
      <c r="L1644">
        <f t="shared" si="102"/>
        <v>1</v>
      </c>
      <c r="M1644" t="str">
        <f>VLOOKUP(L1644,mês!A:B,2,0)</f>
        <v>Janeiro</v>
      </c>
      <c r="N1644" t="e">
        <f t="shared" si="103"/>
        <v>#VALUE!</v>
      </c>
    </row>
    <row r="1645" spans="1:14" ht="24.95" customHeight="1" x14ac:dyDescent="0.2">
      <c r="A1645" s="2"/>
      <c r="B1645" s="3"/>
      <c r="C1645" s="2"/>
      <c r="D1645" s="2"/>
      <c r="E1645" s="2"/>
      <c r="F1645" s="2"/>
      <c r="G1645" s="2"/>
      <c r="H1645" s="2"/>
      <c r="I1645" s="4"/>
      <c r="J1645" s="9">
        <f t="shared" si="100"/>
        <v>0</v>
      </c>
      <c r="K1645" s="9">
        <f t="shared" si="101"/>
        <v>0</v>
      </c>
      <c r="L1645">
        <f t="shared" si="102"/>
        <v>1</v>
      </c>
      <c r="M1645" t="str">
        <f>VLOOKUP(L1645,mês!A:B,2,0)</f>
        <v>Janeiro</v>
      </c>
      <c r="N1645" t="e">
        <f t="shared" si="103"/>
        <v>#VALUE!</v>
      </c>
    </row>
    <row r="1646" spans="1:14" ht="24.95" customHeight="1" x14ac:dyDescent="0.2">
      <c r="A1646" s="2"/>
      <c r="B1646" s="3"/>
      <c r="C1646" s="2"/>
      <c r="D1646" s="2"/>
      <c r="E1646" s="2"/>
      <c r="F1646" s="2"/>
      <c r="G1646" s="2"/>
      <c r="H1646" s="2"/>
      <c r="I1646" s="4"/>
      <c r="J1646" s="9">
        <f t="shared" si="100"/>
        <v>0</v>
      </c>
      <c r="K1646" s="9">
        <f t="shared" si="101"/>
        <v>0</v>
      </c>
      <c r="L1646">
        <f t="shared" si="102"/>
        <v>1</v>
      </c>
      <c r="M1646" t="str">
        <f>VLOOKUP(L1646,mês!A:B,2,0)</f>
        <v>Janeiro</v>
      </c>
      <c r="N1646" t="e">
        <f t="shared" si="103"/>
        <v>#VALUE!</v>
      </c>
    </row>
    <row r="1647" spans="1:14" ht="24.95" customHeight="1" x14ac:dyDescent="0.2">
      <c r="A1647" s="2"/>
      <c r="B1647" s="3"/>
      <c r="C1647" s="2"/>
      <c r="D1647" s="2"/>
      <c r="E1647" s="2"/>
      <c r="F1647" s="2"/>
      <c r="G1647" s="2"/>
      <c r="H1647" s="2"/>
      <c r="I1647" s="4"/>
      <c r="J1647" s="9">
        <f t="shared" si="100"/>
        <v>0</v>
      </c>
      <c r="K1647" s="9">
        <f t="shared" si="101"/>
        <v>0</v>
      </c>
      <c r="L1647">
        <f t="shared" si="102"/>
        <v>1</v>
      </c>
      <c r="M1647" t="str">
        <f>VLOOKUP(L1647,mês!A:B,2,0)</f>
        <v>Janeiro</v>
      </c>
      <c r="N1647" t="e">
        <f t="shared" si="103"/>
        <v>#VALUE!</v>
      </c>
    </row>
    <row r="1648" spans="1:14" ht="24.95" customHeight="1" x14ac:dyDescent="0.2">
      <c r="A1648" s="2"/>
      <c r="B1648" s="3"/>
      <c r="C1648" s="2"/>
      <c r="D1648" s="2"/>
      <c r="E1648" s="2"/>
      <c r="F1648" s="2"/>
      <c r="G1648" s="2"/>
      <c r="H1648" s="2"/>
      <c r="I1648" s="4"/>
      <c r="J1648" s="9">
        <f t="shared" si="100"/>
        <v>0</v>
      </c>
      <c r="K1648" s="9">
        <f t="shared" si="101"/>
        <v>0</v>
      </c>
      <c r="L1648">
        <f t="shared" si="102"/>
        <v>1</v>
      </c>
      <c r="M1648" t="str">
        <f>VLOOKUP(L1648,mês!A:B,2,0)</f>
        <v>Janeiro</v>
      </c>
      <c r="N1648" t="e">
        <f t="shared" si="103"/>
        <v>#VALUE!</v>
      </c>
    </row>
    <row r="1649" spans="1:14" ht="24.95" customHeight="1" x14ac:dyDescent="0.2">
      <c r="A1649" s="2"/>
      <c r="B1649" s="3"/>
      <c r="C1649" s="2"/>
      <c r="D1649" s="2"/>
      <c r="E1649" s="2"/>
      <c r="F1649" s="2"/>
      <c r="G1649" s="2"/>
      <c r="H1649" s="2"/>
      <c r="I1649" s="4"/>
      <c r="J1649" s="9">
        <f t="shared" si="100"/>
        <v>0</v>
      </c>
      <c r="K1649" s="9">
        <f t="shared" si="101"/>
        <v>0</v>
      </c>
      <c r="L1649">
        <f t="shared" si="102"/>
        <v>1</v>
      </c>
      <c r="M1649" t="str">
        <f>VLOOKUP(L1649,mês!A:B,2,0)</f>
        <v>Janeiro</v>
      </c>
      <c r="N1649" t="e">
        <f t="shared" si="103"/>
        <v>#VALUE!</v>
      </c>
    </row>
    <row r="1650" spans="1:14" ht="24.95" customHeight="1" x14ac:dyDescent="0.2">
      <c r="A1650" s="2"/>
      <c r="B1650" s="3"/>
      <c r="C1650" s="2"/>
      <c r="D1650" s="2"/>
      <c r="E1650" s="2"/>
      <c r="F1650" s="2"/>
      <c r="G1650" s="2"/>
      <c r="H1650" s="2"/>
      <c r="I1650" s="4"/>
      <c r="J1650" s="9">
        <f t="shared" si="100"/>
        <v>0</v>
      </c>
      <c r="K1650" s="9">
        <f t="shared" si="101"/>
        <v>0</v>
      </c>
      <c r="L1650">
        <f t="shared" si="102"/>
        <v>1</v>
      </c>
      <c r="M1650" t="str">
        <f>VLOOKUP(L1650,mês!A:B,2,0)</f>
        <v>Janeiro</v>
      </c>
      <c r="N1650" t="e">
        <f t="shared" si="103"/>
        <v>#VALUE!</v>
      </c>
    </row>
    <row r="1651" spans="1:14" ht="24.95" customHeight="1" x14ac:dyDescent="0.2">
      <c r="A1651" s="2"/>
      <c r="B1651" s="3"/>
      <c r="C1651" s="2"/>
      <c r="D1651" s="2"/>
      <c r="E1651" s="2"/>
      <c r="F1651" s="2"/>
      <c r="G1651" s="2"/>
      <c r="H1651" s="2"/>
      <c r="I1651" s="4"/>
      <c r="J1651" s="9">
        <f t="shared" si="100"/>
        <v>0</v>
      </c>
      <c r="K1651" s="9">
        <f t="shared" si="101"/>
        <v>0</v>
      </c>
      <c r="L1651">
        <f t="shared" si="102"/>
        <v>1</v>
      </c>
      <c r="M1651" t="str">
        <f>VLOOKUP(L1651,mês!A:B,2,0)</f>
        <v>Janeiro</v>
      </c>
      <c r="N1651" t="e">
        <f t="shared" si="103"/>
        <v>#VALUE!</v>
      </c>
    </row>
    <row r="1652" spans="1:14" ht="24.95" customHeight="1" x14ac:dyDescent="0.2">
      <c r="A1652" s="2"/>
      <c r="B1652" s="3"/>
      <c r="C1652" s="2"/>
      <c r="D1652" s="2"/>
      <c r="E1652" s="2"/>
      <c r="F1652" s="2"/>
      <c r="G1652" s="2"/>
      <c r="H1652" s="13"/>
      <c r="I1652" s="4"/>
      <c r="J1652" s="9">
        <f t="shared" si="100"/>
        <v>0</v>
      </c>
      <c r="K1652" s="9">
        <f t="shared" si="101"/>
        <v>0</v>
      </c>
      <c r="L1652">
        <f t="shared" si="102"/>
        <v>1</v>
      </c>
      <c r="M1652" t="str">
        <f>VLOOKUP(L1652,mês!A:B,2,0)</f>
        <v>Janeiro</v>
      </c>
      <c r="N1652" t="e">
        <f t="shared" si="103"/>
        <v>#VALUE!</v>
      </c>
    </row>
    <row r="1653" spans="1:14" ht="24.95" customHeight="1" x14ac:dyDescent="0.2">
      <c r="A1653" s="2"/>
      <c r="B1653" s="3"/>
      <c r="C1653" s="2"/>
      <c r="D1653" s="2"/>
      <c r="E1653" s="2"/>
      <c r="F1653" s="2"/>
      <c r="G1653" s="2"/>
      <c r="H1653" s="13"/>
      <c r="I1653" s="4"/>
      <c r="J1653" s="9">
        <f t="shared" si="100"/>
        <v>0</v>
      </c>
      <c r="K1653" s="9">
        <f t="shared" si="101"/>
        <v>0</v>
      </c>
      <c r="L1653">
        <f t="shared" si="102"/>
        <v>1</v>
      </c>
      <c r="M1653" t="str">
        <f>VLOOKUP(L1653,mês!A:B,2,0)</f>
        <v>Janeiro</v>
      </c>
      <c r="N1653" t="e">
        <f t="shared" si="103"/>
        <v>#VALUE!</v>
      </c>
    </row>
    <row r="1654" spans="1:14" ht="24.95" customHeight="1" x14ac:dyDescent="0.2">
      <c r="A1654" s="2"/>
      <c r="B1654" s="3"/>
      <c r="C1654" s="2"/>
      <c r="D1654" s="2"/>
      <c r="E1654" s="2"/>
      <c r="F1654" s="2"/>
      <c r="G1654" s="2"/>
      <c r="H1654" s="2"/>
      <c r="I1654" s="4"/>
      <c r="J1654" s="9">
        <f t="shared" si="100"/>
        <v>0</v>
      </c>
      <c r="K1654" s="9">
        <f t="shared" si="101"/>
        <v>0</v>
      </c>
      <c r="L1654">
        <f t="shared" si="102"/>
        <v>1</v>
      </c>
      <c r="M1654" t="str">
        <f>VLOOKUP(L1654,mês!A:B,2,0)</f>
        <v>Janeiro</v>
      </c>
      <c r="N1654" t="e">
        <f t="shared" si="103"/>
        <v>#VALUE!</v>
      </c>
    </row>
    <row r="1655" spans="1:14" ht="24.95" customHeight="1" x14ac:dyDescent="0.2">
      <c r="A1655" s="2"/>
      <c r="B1655" s="3"/>
      <c r="C1655" s="2"/>
      <c r="D1655" s="2"/>
      <c r="E1655" s="2"/>
      <c r="F1655" s="2"/>
      <c r="G1655" s="2"/>
      <c r="H1655" s="13"/>
      <c r="I1655" s="4"/>
      <c r="J1655" s="9">
        <f t="shared" si="100"/>
        <v>0</v>
      </c>
      <c r="K1655" s="9">
        <f t="shared" si="101"/>
        <v>0</v>
      </c>
      <c r="L1655">
        <f t="shared" si="102"/>
        <v>1</v>
      </c>
      <c r="M1655" t="str">
        <f>VLOOKUP(L1655,mês!A:B,2,0)</f>
        <v>Janeiro</v>
      </c>
      <c r="N1655" t="e">
        <f t="shared" si="103"/>
        <v>#VALUE!</v>
      </c>
    </row>
    <row r="1656" spans="1:14" ht="24.95" customHeight="1" x14ac:dyDescent="0.2">
      <c r="A1656" s="2"/>
      <c r="B1656" s="3"/>
      <c r="C1656" s="2"/>
      <c r="D1656" s="2"/>
      <c r="E1656" s="2"/>
      <c r="F1656" s="2"/>
      <c r="G1656" s="2"/>
      <c r="H1656" s="13"/>
      <c r="I1656" s="4"/>
      <c r="J1656" s="9">
        <f t="shared" si="100"/>
        <v>0</v>
      </c>
      <c r="K1656" s="9">
        <f t="shared" si="101"/>
        <v>0</v>
      </c>
      <c r="L1656">
        <f t="shared" si="102"/>
        <v>1</v>
      </c>
      <c r="M1656" t="str">
        <f>VLOOKUP(L1656,mês!A:B,2,0)</f>
        <v>Janeiro</v>
      </c>
      <c r="N1656" t="e">
        <f t="shared" si="103"/>
        <v>#VALUE!</v>
      </c>
    </row>
    <row r="1657" spans="1:14" ht="24.95" customHeight="1" x14ac:dyDescent="0.2">
      <c r="A1657" s="2"/>
      <c r="B1657" s="3"/>
      <c r="C1657" s="2"/>
      <c r="D1657" s="2"/>
      <c r="E1657" s="2"/>
      <c r="F1657" s="2"/>
      <c r="G1657" s="2"/>
      <c r="H1657" s="13"/>
      <c r="I1657" s="4"/>
      <c r="J1657" s="9">
        <f t="shared" si="100"/>
        <v>0</v>
      </c>
      <c r="K1657" s="9">
        <f t="shared" si="101"/>
        <v>0</v>
      </c>
      <c r="L1657">
        <f t="shared" si="102"/>
        <v>1</v>
      </c>
      <c r="M1657" t="str">
        <f>VLOOKUP(L1657,mês!A:B,2,0)</f>
        <v>Janeiro</v>
      </c>
      <c r="N1657" t="e">
        <f t="shared" si="103"/>
        <v>#VALUE!</v>
      </c>
    </row>
    <row r="1658" spans="1:14" ht="24.95" customHeight="1" x14ac:dyDescent="0.2">
      <c r="A1658" s="2"/>
      <c r="B1658" s="3"/>
      <c r="C1658" s="2"/>
      <c r="D1658" s="2"/>
      <c r="E1658" s="2"/>
      <c r="F1658" s="2"/>
      <c r="G1658" s="2"/>
      <c r="H1658" s="13"/>
      <c r="I1658" s="4"/>
      <c r="J1658" s="9">
        <f t="shared" si="100"/>
        <v>0</v>
      </c>
      <c r="K1658" s="9">
        <f t="shared" si="101"/>
        <v>0</v>
      </c>
      <c r="L1658">
        <f t="shared" si="102"/>
        <v>1</v>
      </c>
      <c r="M1658" t="str">
        <f>VLOOKUP(L1658,mês!A:B,2,0)</f>
        <v>Janeiro</v>
      </c>
      <c r="N1658" t="e">
        <f t="shared" si="103"/>
        <v>#VALUE!</v>
      </c>
    </row>
    <row r="1659" spans="1:14" ht="24.95" customHeight="1" x14ac:dyDescent="0.2">
      <c r="A1659" s="2"/>
      <c r="B1659" s="3"/>
      <c r="C1659" s="2"/>
      <c r="D1659" s="2"/>
      <c r="E1659" s="2"/>
      <c r="F1659" s="2"/>
      <c r="G1659" s="2"/>
      <c r="H1659" s="13"/>
      <c r="I1659" s="4"/>
      <c r="J1659" s="9">
        <f t="shared" si="100"/>
        <v>0</v>
      </c>
      <c r="K1659" s="9">
        <f t="shared" si="101"/>
        <v>0</v>
      </c>
      <c r="L1659">
        <f t="shared" si="102"/>
        <v>1</v>
      </c>
      <c r="M1659" t="str">
        <f>VLOOKUP(L1659,mês!A:B,2,0)</f>
        <v>Janeiro</v>
      </c>
      <c r="N1659" t="e">
        <f t="shared" si="103"/>
        <v>#VALUE!</v>
      </c>
    </row>
    <row r="1660" spans="1:14" ht="24.95" customHeight="1" x14ac:dyDescent="0.2">
      <c r="A1660" s="2"/>
      <c r="B1660" s="3"/>
      <c r="C1660" s="2"/>
      <c r="D1660" s="2"/>
      <c r="E1660" s="2"/>
      <c r="F1660" s="2"/>
      <c r="G1660" s="2"/>
      <c r="H1660" s="13"/>
      <c r="I1660" s="4"/>
      <c r="J1660" s="9">
        <f t="shared" si="100"/>
        <v>0</v>
      </c>
      <c r="K1660" s="9">
        <f t="shared" si="101"/>
        <v>0</v>
      </c>
      <c r="L1660">
        <f t="shared" si="102"/>
        <v>1</v>
      </c>
      <c r="M1660" t="str">
        <f>VLOOKUP(L1660,mês!A:B,2,0)</f>
        <v>Janeiro</v>
      </c>
      <c r="N1660" t="e">
        <f t="shared" si="103"/>
        <v>#VALUE!</v>
      </c>
    </row>
    <row r="1661" spans="1:14" ht="24.95" customHeight="1" x14ac:dyDescent="0.2">
      <c r="A1661" s="2"/>
      <c r="B1661" s="3"/>
      <c r="C1661" s="2"/>
      <c r="D1661" s="2"/>
      <c r="E1661" s="2"/>
      <c r="F1661" s="2"/>
      <c r="G1661" s="2"/>
      <c r="H1661" s="13"/>
      <c r="I1661" s="4"/>
      <c r="J1661" s="9">
        <f t="shared" si="100"/>
        <v>0</v>
      </c>
      <c r="K1661" s="9">
        <f t="shared" si="101"/>
        <v>0</v>
      </c>
      <c r="L1661">
        <f t="shared" si="102"/>
        <v>1</v>
      </c>
      <c r="M1661" t="str">
        <f>VLOOKUP(L1661,mês!A:B,2,0)</f>
        <v>Janeiro</v>
      </c>
      <c r="N1661" t="e">
        <f t="shared" si="103"/>
        <v>#VALUE!</v>
      </c>
    </row>
    <row r="1662" spans="1:14" ht="24.95" customHeight="1" x14ac:dyDescent="0.2">
      <c r="A1662" s="2"/>
      <c r="B1662" s="3"/>
      <c r="C1662" s="2"/>
      <c r="D1662" s="2"/>
      <c r="E1662" s="2"/>
      <c r="F1662" s="2"/>
      <c r="G1662" s="2"/>
      <c r="H1662" s="13"/>
      <c r="I1662" s="4"/>
      <c r="J1662" s="9">
        <f t="shared" si="100"/>
        <v>0</v>
      </c>
      <c r="K1662" s="9">
        <f t="shared" si="101"/>
        <v>0</v>
      </c>
      <c r="L1662">
        <f t="shared" si="102"/>
        <v>1</v>
      </c>
      <c r="M1662" t="str">
        <f>VLOOKUP(L1662,mês!A:B,2,0)</f>
        <v>Janeiro</v>
      </c>
      <c r="N1662" t="e">
        <f t="shared" si="103"/>
        <v>#VALUE!</v>
      </c>
    </row>
    <row r="1663" spans="1:14" ht="24.95" customHeight="1" x14ac:dyDescent="0.2">
      <c r="A1663" s="2"/>
      <c r="B1663" s="3"/>
      <c r="C1663" s="2"/>
      <c r="D1663" s="2"/>
      <c r="E1663" s="2"/>
      <c r="F1663" s="2"/>
      <c r="G1663" s="2"/>
      <c r="H1663" s="13"/>
      <c r="I1663" s="4"/>
      <c r="J1663" s="9">
        <f t="shared" si="100"/>
        <v>0</v>
      </c>
      <c r="K1663" s="9">
        <f t="shared" si="101"/>
        <v>0</v>
      </c>
      <c r="L1663">
        <f t="shared" si="102"/>
        <v>1</v>
      </c>
      <c r="M1663" t="str">
        <f>VLOOKUP(L1663,mês!A:B,2,0)</f>
        <v>Janeiro</v>
      </c>
      <c r="N1663" t="e">
        <f t="shared" si="103"/>
        <v>#VALUE!</v>
      </c>
    </row>
    <row r="1664" spans="1:14" ht="24.95" customHeight="1" x14ac:dyDescent="0.2">
      <c r="A1664" s="2"/>
      <c r="B1664" s="3"/>
      <c r="C1664" s="2"/>
      <c r="D1664" s="2"/>
      <c r="E1664" s="2"/>
      <c r="F1664" s="2"/>
      <c r="G1664" s="2"/>
      <c r="H1664" s="13"/>
      <c r="I1664" s="4"/>
      <c r="J1664" s="9">
        <f t="shared" si="100"/>
        <v>0</v>
      </c>
      <c r="K1664" s="9">
        <f t="shared" si="101"/>
        <v>0</v>
      </c>
      <c r="L1664">
        <f t="shared" si="102"/>
        <v>1</v>
      </c>
      <c r="M1664" t="str">
        <f>VLOOKUP(L1664,mês!A:B,2,0)</f>
        <v>Janeiro</v>
      </c>
      <c r="N1664" t="e">
        <f t="shared" si="103"/>
        <v>#VALUE!</v>
      </c>
    </row>
    <row r="1665" spans="1:14" ht="24.95" customHeight="1" x14ac:dyDescent="0.2">
      <c r="A1665" s="2"/>
      <c r="B1665" s="3"/>
      <c r="C1665" s="2"/>
      <c r="D1665" s="2"/>
      <c r="E1665" s="2"/>
      <c r="F1665" s="2"/>
      <c r="G1665" s="2"/>
      <c r="H1665" s="13"/>
      <c r="I1665" s="4"/>
      <c r="J1665" s="9">
        <f t="shared" si="100"/>
        <v>0</v>
      </c>
      <c r="K1665" s="9">
        <f t="shared" si="101"/>
        <v>0</v>
      </c>
      <c r="L1665">
        <f t="shared" si="102"/>
        <v>1</v>
      </c>
      <c r="M1665" t="str">
        <f>VLOOKUP(L1665,mês!A:B,2,0)</f>
        <v>Janeiro</v>
      </c>
      <c r="N1665" t="e">
        <f t="shared" si="103"/>
        <v>#VALUE!</v>
      </c>
    </row>
    <row r="1666" spans="1:14" ht="24.95" customHeight="1" x14ac:dyDescent="0.2">
      <c r="A1666" s="2"/>
      <c r="B1666" s="3"/>
      <c r="C1666" s="2"/>
      <c r="D1666" s="2"/>
      <c r="E1666" s="2"/>
      <c r="F1666" s="2"/>
      <c r="G1666" s="2"/>
      <c r="H1666" s="13"/>
      <c r="I1666" s="4"/>
      <c r="J1666" s="9">
        <f t="shared" ref="J1666:J1729" si="104">IF(G1666="Não",0,H1666)</f>
        <v>0</v>
      </c>
      <c r="K1666" s="9">
        <f t="shared" ref="K1666:K1729" si="105">IF(G1666="Não",H1666,0)</f>
        <v>0</v>
      </c>
      <c r="L1666">
        <f t="shared" ref="L1666:L1729" si="106">MONTH(B1666)</f>
        <v>1</v>
      </c>
      <c r="M1666" t="str">
        <f>VLOOKUP(L1666,mês!A:B,2,0)</f>
        <v>Janeiro</v>
      </c>
      <c r="N1666" t="e">
        <f t="shared" ref="N1666:N1729" si="107">LEFT(A1666,SEARCH("-",A1666)-1)</f>
        <v>#VALUE!</v>
      </c>
    </row>
    <row r="1667" spans="1:14" ht="24.95" customHeight="1" x14ac:dyDescent="0.2">
      <c r="A1667" s="2"/>
      <c r="B1667" s="3"/>
      <c r="C1667" s="2"/>
      <c r="D1667" s="2"/>
      <c r="E1667" s="2"/>
      <c r="F1667" s="2"/>
      <c r="G1667" s="2"/>
      <c r="H1667" s="13"/>
      <c r="I1667" s="4"/>
      <c r="J1667" s="9">
        <f t="shared" si="104"/>
        <v>0</v>
      </c>
      <c r="K1667" s="9">
        <f t="shared" si="105"/>
        <v>0</v>
      </c>
      <c r="L1667">
        <f t="shared" si="106"/>
        <v>1</v>
      </c>
      <c r="M1667" t="str">
        <f>VLOOKUP(L1667,mês!A:B,2,0)</f>
        <v>Janeiro</v>
      </c>
      <c r="N1667" t="e">
        <f t="shared" si="107"/>
        <v>#VALUE!</v>
      </c>
    </row>
    <row r="1668" spans="1:14" ht="24.95" customHeight="1" x14ac:dyDescent="0.2">
      <c r="A1668" s="2"/>
      <c r="B1668" s="3"/>
      <c r="C1668" s="2"/>
      <c r="D1668" s="2"/>
      <c r="E1668" s="2"/>
      <c r="F1668" s="2"/>
      <c r="G1668" s="2"/>
      <c r="H1668" s="2"/>
      <c r="I1668" s="4"/>
      <c r="J1668" s="9">
        <f t="shared" si="104"/>
        <v>0</v>
      </c>
      <c r="K1668" s="9">
        <f t="shared" si="105"/>
        <v>0</v>
      </c>
      <c r="L1668">
        <f t="shared" si="106"/>
        <v>1</v>
      </c>
      <c r="M1668" t="str">
        <f>VLOOKUP(L1668,mês!A:B,2,0)</f>
        <v>Janeiro</v>
      </c>
      <c r="N1668" t="e">
        <f t="shared" si="107"/>
        <v>#VALUE!</v>
      </c>
    </row>
    <row r="1669" spans="1:14" ht="24.95" customHeight="1" x14ac:dyDescent="0.2">
      <c r="A1669" s="2"/>
      <c r="B1669" s="3"/>
      <c r="C1669" s="2"/>
      <c r="D1669" s="2"/>
      <c r="E1669" s="2"/>
      <c r="F1669" s="2"/>
      <c r="G1669" s="2"/>
      <c r="H1669" s="13"/>
      <c r="I1669" s="4"/>
      <c r="J1669" s="9">
        <f t="shared" si="104"/>
        <v>0</v>
      </c>
      <c r="K1669" s="9">
        <f t="shared" si="105"/>
        <v>0</v>
      </c>
      <c r="L1669">
        <f t="shared" si="106"/>
        <v>1</v>
      </c>
      <c r="M1669" t="str">
        <f>VLOOKUP(L1669,mês!A:B,2,0)</f>
        <v>Janeiro</v>
      </c>
      <c r="N1669" t="e">
        <f t="shared" si="107"/>
        <v>#VALUE!</v>
      </c>
    </row>
    <row r="1670" spans="1:14" ht="24.95" customHeight="1" x14ac:dyDescent="0.2">
      <c r="A1670" s="2"/>
      <c r="B1670" s="3"/>
      <c r="C1670" s="2"/>
      <c r="D1670" s="2"/>
      <c r="E1670" s="2"/>
      <c r="F1670" s="2"/>
      <c r="G1670" s="2"/>
      <c r="H1670" s="13"/>
      <c r="I1670" s="4"/>
      <c r="J1670" s="9">
        <f t="shared" si="104"/>
        <v>0</v>
      </c>
      <c r="K1670" s="9">
        <f t="shared" si="105"/>
        <v>0</v>
      </c>
      <c r="L1670">
        <f t="shared" si="106"/>
        <v>1</v>
      </c>
      <c r="M1670" t="str">
        <f>VLOOKUP(L1670,mês!A:B,2,0)</f>
        <v>Janeiro</v>
      </c>
      <c r="N1670" t="e">
        <f t="shared" si="107"/>
        <v>#VALUE!</v>
      </c>
    </row>
    <row r="1671" spans="1:14" ht="24.95" customHeight="1" x14ac:dyDescent="0.2">
      <c r="A1671" s="2"/>
      <c r="B1671" s="3"/>
      <c r="C1671" s="2"/>
      <c r="D1671" s="2"/>
      <c r="E1671" s="2"/>
      <c r="F1671" s="2"/>
      <c r="G1671" s="2"/>
      <c r="H1671" s="2"/>
      <c r="I1671" s="4"/>
      <c r="J1671" s="9">
        <f t="shared" si="104"/>
        <v>0</v>
      </c>
      <c r="K1671" s="9">
        <f t="shared" si="105"/>
        <v>0</v>
      </c>
      <c r="L1671">
        <f t="shared" si="106"/>
        <v>1</v>
      </c>
      <c r="M1671" t="str">
        <f>VLOOKUP(L1671,mês!A:B,2,0)</f>
        <v>Janeiro</v>
      </c>
      <c r="N1671" t="e">
        <f t="shared" si="107"/>
        <v>#VALUE!</v>
      </c>
    </row>
    <row r="1672" spans="1:14" ht="24.95" customHeight="1" x14ac:dyDescent="0.2">
      <c r="A1672" s="2"/>
      <c r="B1672" s="3"/>
      <c r="C1672" s="2"/>
      <c r="D1672" s="2"/>
      <c r="E1672" s="2"/>
      <c r="F1672" s="2"/>
      <c r="G1672" s="2"/>
      <c r="H1672" s="2"/>
      <c r="I1672" s="4"/>
      <c r="J1672" s="9">
        <f t="shared" si="104"/>
        <v>0</v>
      </c>
      <c r="K1672" s="9">
        <f t="shared" si="105"/>
        <v>0</v>
      </c>
      <c r="L1672">
        <f t="shared" si="106"/>
        <v>1</v>
      </c>
      <c r="M1672" t="str">
        <f>VLOOKUP(L1672,mês!A:B,2,0)</f>
        <v>Janeiro</v>
      </c>
      <c r="N1672" t="e">
        <f t="shared" si="107"/>
        <v>#VALUE!</v>
      </c>
    </row>
    <row r="1673" spans="1:14" ht="24.95" customHeight="1" x14ac:dyDescent="0.2">
      <c r="A1673" s="2"/>
      <c r="B1673" s="3"/>
      <c r="C1673" s="2"/>
      <c r="D1673" s="2"/>
      <c r="E1673" s="2"/>
      <c r="F1673" s="2"/>
      <c r="G1673" s="2"/>
      <c r="H1673" s="2"/>
      <c r="I1673" s="4"/>
      <c r="J1673" s="9">
        <f t="shared" si="104"/>
        <v>0</v>
      </c>
      <c r="K1673" s="9">
        <f t="shared" si="105"/>
        <v>0</v>
      </c>
      <c r="L1673">
        <f t="shared" si="106"/>
        <v>1</v>
      </c>
      <c r="M1673" t="str">
        <f>VLOOKUP(L1673,mês!A:B,2,0)</f>
        <v>Janeiro</v>
      </c>
      <c r="N1673" t="e">
        <f t="shared" si="107"/>
        <v>#VALUE!</v>
      </c>
    </row>
    <row r="1674" spans="1:14" ht="24.95" customHeight="1" x14ac:dyDescent="0.2">
      <c r="A1674" s="2"/>
      <c r="B1674" s="3"/>
      <c r="C1674" s="2"/>
      <c r="D1674" s="2"/>
      <c r="E1674" s="2"/>
      <c r="F1674" s="2"/>
      <c r="G1674" s="2"/>
      <c r="H1674" s="2"/>
      <c r="I1674" s="4"/>
      <c r="J1674" s="9">
        <f t="shared" si="104"/>
        <v>0</v>
      </c>
      <c r="K1674" s="9">
        <f t="shared" si="105"/>
        <v>0</v>
      </c>
      <c r="L1674">
        <f t="shared" si="106"/>
        <v>1</v>
      </c>
      <c r="M1674" t="str">
        <f>VLOOKUP(L1674,mês!A:B,2,0)</f>
        <v>Janeiro</v>
      </c>
      <c r="N1674" t="e">
        <f t="shared" si="107"/>
        <v>#VALUE!</v>
      </c>
    </row>
    <row r="1675" spans="1:14" ht="24.95" customHeight="1" x14ac:dyDescent="0.2">
      <c r="A1675" s="2"/>
      <c r="B1675" s="3"/>
      <c r="C1675" s="2"/>
      <c r="D1675" s="2"/>
      <c r="E1675" s="2"/>
      <c r="F1675" s="2"/>
      <c r="G1675" s="2"/>
      <c r="H1675" s="2"/>
      <c r="I1675" s="4"/>
      <c r="J1675" s="9">
        <f t="shared" si="104"/>
        <v>0</v>
      </c>
      <c r="K1675" s="9">
        <f t="shared" si="105"/>
        <v>0</v>
      </c>
      <c r="L1675">
        <f t="shared" si="106"/>
        <v>1</v>
      </c>
      <c r="M1675" t="str">
        <f>VLOOKUP(L1675,mês!A:B,2,0)</f>
        <v>Janeiro</v>
      </c>
      <c r="N1675" t="e">
        <f t="shared" si="107"/>
        <v>#VALUE!</v>
      </c>
    </row>
    <row r="1676" spans="1:14" ht="24.95" customHeight="1" x14ac:dyDescent="0.2">
      <c r="A1676" s="2"/>
      <c r="B1676" s="3"/>
      <c r="C1676" s="2"/>
      <c r="D1676" s="2"/>
      <c r="E1676" s="2"/>
      <c r="F1676" s="2"/>
      <c r="G1676" s="2"/>
      <c r="H1676" s="2"/>
      <c r="I1676" s="4"/>
      <c r="J1676" s="9">
        <f t="shared" si="104"/>
        <v>0</v>
      </c>
      <c r="K1676" s="9">
        <f t="shared" si="105"/>
        <v>0</v>
      </c>
      <c r="L1676">
        <f t="shared" si="106"/>
        <v>1</v>
      </c>
      <c r="M1676" t="str">
        <f>VLOOKUP(L1676,mês!A:B,2,0)</f>
        <v>Janeiro</v>
      </c>
      <c r="N1676" t="e">
        <f t="shared" si="107"/>
        <v>#VALUE!</v>
      </c>
    </row>
    <row r="1677" spans="1:14" ht="24.95" customHeight="1" x14ac:dyDescent="0.2">
      <c r="A1677" s="2"/>
      <c r="B1677" s="3"/>
      <c r="C1677" s="2"/>
      <c r="D1677" s="2"/>
      <c r="E1677" s="2"/>
      <c r="F1677" s="2"/>
      <c r="G1677" s="2"/>
      <c r="H1677" s="2"/>
      <c r="I1677" s="4"/>
      <c r="J1677" s="9">
        <f t="shared" si="104"/>
        <v>0</v>
      </c>
      <c r="K1677" s="9">
        <f t="shared" si="105"/>
        <v>0</v>
      </c>
      <c r="L1677">
        <f t="shared" si="106"/>
        <v>1</v>
      </c>
      <c r="M1677" t="str">
        <f>VLOOKUP(L1677,mês!A:B,2,0)</f>
        <v>Janeiro</v>
      </c>
      <c r="N1677" t="e">
        <f t="shared" si="107"/>
        <v>#VALUE!</v>
      </c>
    </row>
    <row r="1678" spans="1:14" ht="24.95" customHeight="1" x14ac:dyDescent="0.2">
      <c r="A1678" s="2"/>
      <c r="B1678" s="3"/>
      <c r="C1678" s="2"/>
      <c r="D1678" s="2"/>
      <c r="E1678" s="2"/>
      <c r="F1678" s="2"/>
      <c r="G1678" s="2"/>
      <c r="H1678" s="2"/>
      <c r="I1678" s="4"/>
      <c r="J1678" s="9">
        <f t="shared" si="104"/>
        <v>0</v>
      </c>
      <c r="K1678" s="9">
        <f t="shared" si="105"/>
        <v>0</v>
      </c>
      <c r="L1678">
        <f t="shared" si="106"/>
        <v>1</v>
      </c>
      <c r="M1678" t="str">
        <f>VLOOKUP(L1678,mês!A:B,2,0)</f>
        <v>Janeiro</v>
      </c>
      <c r="N1678" t="e">
        <f t="shared" si="107"/>
        <v>#VALUE!</v>
      </c>
    </row>
    <row r="1679" spans="1:14" ht="24.95" customHeight="1" x14ac:dyDescent="0.2">
      <c r="A1679" s="2"/>
      <c r="B1679" s="3"/>
      <c r="C1679" s="2"/>
      <c r="D1679" s="2"/>
      <c r="E1679" s="2"/>
      <c r="F1679" s="2"/>
      <c r="G1679" s="2"/>
      <c r="H1679" s="2"/>
      <c r="I1679" s="4"/>
      <c r="J1679" s="9">
        <f t="shared" si="104"/>
        <v>0</v>
      </c>
      <c r="K1679" s="9">
        <f t="shared" si="105"/>
        <v>0</v>
      </c>
      <c r="L1679">
        <f t="shared" si="106"/>
        <v>1</v>
      </c>
      <c r="M1679" t="str">
        <f>VLOOKUP(L1679,mês!A:B,2,0)</f>
        <v>Janeiro</v>
      </c>
      <c r="N1679" t="e">
        <f t="shared" si="107"/>
        <v>#VALUE!</v>
      </c>
    </row>
    <row r="1680" spans="1:14" ht="24.95" customHeight="1" x14ac:dyDescent="0.2">
      <c r="A1680" s="2"/>
      <c r="B1680" s="3"/>
      <c r="C1680" s="2"/>
      <c r="D1680" s="2"/>
      <c r="E1680" s="2"/>
      <c r="F1680" s="2"/>
      <c r="G1680" s="2"/>
      <c r="H1680" s="2"/>
      <c r="I1680" s="4"/>
      <c r="J1680" s="9">
        <f t="shared" si="104"/>
        <v>0</v>
      </c>
      <c r="K1680" s="9">
        <f t="shared" si="105"/>
        <v>0</v>
      </c>
      <c r="L1680">
        <f t="shared" si="106"/>
        <v>1</v>
      </c>
      <c r="M1680" t="str">
        <f>VLOOKUP(L1680,mês!A:B,2,0)</f>
        <v>Janeiro</v>
      </c>
      <c r="N1680" t="e">
        <f t="shared" si="107"/>
        <v>#VALUE!</v>
      </c>
    </row>
    <row r="1681" spans="1:14" ht="24.95" customHeight="1" x14ac:dyDescent="0.2">
      <c r="A1681" s="2"/>
      <c r="B1681" s="3"/>
      <c r="C1681" s="2"/>
      <c r="D1681" s="2"/>
      <c r="E1681" s="2"/>
      <c r="F1681" s="2"/>
      <c r="G1681" s="2"/>
      <c r="H1681" s="2"/>
      <c r="I1681" s="4"/>
      <c r="J1681" s="9">
        <f t="shared" si="104"/>
        <v>0</v>
      </c>
      <c r="K1681" s="9">
        <f t="shared" si="105"/>
        <v>0</v>
      </c>
      <c r="L1681">
        <f t="shared" si="106"/>
        <v>1</v>
      </c>
      <c r="M1681" t="str">
        <f>VLOOKUP(L1681,mês!A:B,2,0)</f>
        <v>Janeiro</v>
      </c>
      <c r="N1681" t="e">
        <f t="shared" si="107"/>
        <v>#VALUE!</v>
      </c>
    </row>
    <row r="1682" spans="1:14" ht="24.95" customHeight="1" x14ac:dyDescent="0.2">
      <c r="A1682" s="2"/>
      <c r="B1682" s="3"/>
      <c r="C1682" s="2"/>
      <c r="D1682" s="2"/>
      <c r="E1682" s="2"/>
      <c r="F1682" s="2"/>
      <c r="G1682" s="2"/>
      <c r="H1682" s="2"/>
      <c r="I1682" s="4"/>
      <c r="J1682" s="9">
        <f t="shared" si="104"/>
        <v>0</v>
      </c>
      <c r="K1682" s="9">
        <f t="shared" si="105"/>
        <v>0</v>
      </c>
      <c r="L1682">
        <f t="shared" si="106"/>
        <v>1</v>
      </c>
      <c r="M1682" t="str">
        <f>VLOOKUP(L1682,mês!A:B,2,0)</f>
        <v>Janeiro</v>
      </c>
      <c r="N1682" t="e">
        <f t="shared" si="107"/>
        <v>#VALUE!</v>
      </c>
    </row>
    <row r="1683" spans="1:14" ht="24.95" customHeight="1" x14ac:dyDescent="0.2">
      <c r="A1683" s="2"/>
      <c r="B1683" s="3"/>
      <c r="C1683" s="2"/>
      <c r="D1683" s="2"/>
      <c r="E1683" s="2"/>
      <c r="F1683" s="2"/>
      <c r="G1683" s="2"/>
      <c r="H1683" s="2"/>
      <c r="I1683" s="4"/>
      <c r="J1683" s="9">
        <f t="shared" si="104"/>
        <v>0</v>
      </c>
      <c r="K1683" s="9">
        <f t="shared" si="105"/>
        <v>0</v>
      </c>
      <c r="L1683">
        <f t="shared" si="106"/>
        <v>1</v>
      </c>
      <c r="M1683" t="str">
        <f>VLOOKUP(L1683,mês!A:B,2,0)</f>
        <v>Janeiro</v>
      </c>
      <c r="N1683" t="e">
        <f t="shared" si="107"/>
        <v>#VALUE!</v>
      </c>
    </row>
    <row r="1684" spans="1:14" ht="24.95" customHeight="1" x14ac:dyDescent="0.2">
      <c r="A1684" s="2"/>
      <c r="B1684" s="3"/>
      <c r="C1684" s="2"/>
      <c r="D1684" s="2"/>
      <c r="E1684" s="2"/>
      <c r="F1684" s="2"/>
      <c r="G1684" s="2"/>
      <c r="H1684" s="2"/>
      <c r="I1684" s="4"/>
      <c r="J1684" s="9">
        <f t="shared" si="104"/>
        <v>0</v>
      </c>
      <c r="K1684" s="9">
        <f t="shared" si="105"/>
        <v>0</v>
      </c>
      <c r="L1684">
        <f t="shared" si="106"/>
        <v>1</v>
      </c>
      <c r="M1684" t="str">
        <f>VLOOKUP(L1684,mês!A:B,2,0)</f>
        <v>Janeiro</v>
      </c>
      <c r="N1684" t="e">
        <f t="shared" si="107"/>
        <v>#VALUE!</v>
      </c>
    </row>
    <row r="1685" spans="1:14" ht="24.95" customHeight="1" x14ac:dyDescent="0.2">
      <c r="A1685" s="2"/>
      <c r="B1685" s="3"/>
      <c r="C1685" s="2"/>
      <c r="D1685" s="2"/>
      <c r="E1685" s="2"/>
      <c r="F1685" s="2"/>
      <c r="G1685" s="2"/>
      <c r="H1685" s="2"/>
      <c r="I1685" s="4"/>
      <c r="J1685" s="9">
        <f t="shared" si="104"/>
        <v>0</v>
      </c>
      <c r="K1685" s="9">
        <f t="shared" si="105"/>
        <v>0</v>
      </c>
      <c r="L1685">
        <f t="shared" si="106"/>
        <v>1</v>
      </c>
      <c r="M1685" t="str">
        <f>VLOOKUP(L1685,mês!A:B,2,0)</f>
        <v>Janeiro</v>
      </c>
      <c r="N1685" t="e">
        <f t="shared" si="107"/>
        <v>#VALUE!</v>
      </c>
    </row>
    <row r="1686" spans="1:14" ht="24.95" customHeight="1" x14ac:dyDescent="0.2">
      <c r="A1686" s="2"/>
      <c r="B1686" s="3"/>
      <c r="C1686" s="2"/>
      <c r="D1686" s="2"/>
      <c r="E1686" s="2"/>
      <c r="F1686" s="2"/>
      <c r="G1686" s="2"/>
      <c r="H1686" s="2"/>
      <c r="I1686" s="4"/>
      <c r="J1686" s="9">
        <f t="shared" si="104"/>
        <v>0</v>
      </c>
      <c r="K1686" s="9">
        <f t="shared" si="105"/>
        <v>0</v>
      </c>
      <c r="L1686">
        <f t="shared" si="106"/>
        <v>1</v>
      </c>
      <c r="M1686" t="str">
        <f>VLOOKUP(L1686,mês!A:B,2,0)</f>
        <v>Janeiro</v>
      </c>
      <c r="N1686" t="e">
        <f t="shared" si="107"/>
        <v>#VALUE!</v>
      </c>
    </row>
    <row r="1687" spans="1:14" ht="24.95" customHeight="1" x14ac:dyDescent="0.2">
      <c r="A1687" s="2"/>
      <c r="B1687" s="3"/>
      <c r="C1687" s="2"/>
      <c r="D1687" s="2"/>
      <c r="E1687" s="2"/>
      <c r="F1687" s="2"/>
      <c r="G1687" s="2"/>
      <c r="H1687" s="13"/>
      <c r="I1687" s="4"/>
      <c r="J1687" s="9">
        <f t="shared" si="104"/>
        <v>0</v>
      </c>
      <c r="K1687" s="9">
        <f t="shared" si="105"/>
        <v>0</v>
      </c>
      <c r="L1687">
        <f t="shared" si="106"/>
        <v>1</v>
      </c>
      <c r="M1687" t="str">
        <f>VLOOKUP(L1687,mês!A:B,2,0)</f>
        <v>Janeiro</v>
      </c>
      <c r="N1687" t="e">
        <f t="shared" si="107"/>
        <v>#VALUE!</v>
      </c>
    </row>
    <row r="1688" spans="1:14" ht="24.95" customHeight="1" x14ac:dyDescent="0.2">
      <c r="A1688" s="2"/>
      <c r="B1688" s="3"/>
      <c r="C1688" s="2"/>
      <c r="D1688" s="2"/>
      <c r="E1688" s="2"/>
      <c r="F1688" s="2"/>
      <c r="G1688" s="2"/>
      <c r="H1688" s="13"/>
      <c r="I1688" s="4"/>
      <c r="J1688" s="9">
        <f t="shared" si="104"/>
        <v>0</v>
      </c>
      <c r="K1688" s="9">
        <f t="shared" si="105"/>
        <v>0</v>
      </c>
      <c r="L1688">
        <f t="shared" si="106"/>
        <v>1</v>
      </c>
      <c r="M1688" t="str">
        <f>VLOOKUP(L1688,mês!A:B,2,0)</f>
        <v>Janeiro</v>
      </c>
      <c r="N1688" t="e">
        <f t="shared" si="107"/>
        <v>#VALUE!</v>
      </c>
    </row>
    <row r="1689" spans="1:14" ht="24.95" customHeight="1" x14ac:dyDescent="0.2">
      <c r="A1689" s="2"/>
      <c r="B1689" s="3"/>
      <c r="C1689" s="2"/>
      <c r="D1689" s="2"/>
      <c r="E1689" s="2"/>
      <c r="F1689" s="2"/>
      <c r="G1689" s="2"/>
      <c r="H1689" s="13"/>
      <c r="I1689" s="4"/>
      <c r="J1689" s="9">
        <f t="shared" si="104"/>
        <v>0</v>
      </c>
      <c r="K1689" s="9">
        <f t="shared" si="105"/>
        <v>0</v>
      </c>
      <c r="L1689">
        <f t="shared" si="106"/>
        <v>1</v>
      </c>
      <c r="M1689" t="str">
        <f>VLOOKUP(L1689,mês!A:B,2,0)</f>
        <v>Janeiro</v>
      </c>
      <c r="N1689" t="e">
        <f t="shared" si="107"/>
        <v>#VALUE!</v>
      </c>
    </row>
    <row r="1690" spans="1:14" ht="24.95" customHeight="1" x14ac:dyDescent="0.2">
      <c r="A1690" s="2"/>
      <c r="B1690" s="3"/>
      <c r="C1690" s="2"/>
      <c r="D1690" s="2"/>
      <c r="E1690" s="2"/>
      <c r="F1690" s="2"/>
      <c r="G1690" s="2"/>
      <c r="H1690" s="13"/>
      <c r="I1690" s="4"/>
      <c r="J1690" s="9">
        <f t="shared" si="104"/>
        <v>0</v>
      </c>
      <c r="K1690" s="9">
        <f t="shared" si="105"/>
        <v>0</v>
      </c>
      <c r="L1690">
        <f t="shared" si="106"/>
        <v>1</v>
      </c>
      <c r="M1690" t="str">
        <f>VLOOKUP(L1690,mês!A:B,2,0)</f>
        <v>Janeiro</v>
      </c>
      <c r="N1690" t="e">
        <f t="shared" si="107"/>
        <v>#VALUE!</v>
      </c>
    </row>
    <row r="1691" spans="1:14" ht="24.95" customHeight="1" x14ac:dyDescent="0.2">
      <c r="A1691" s="2"/>
      <c r="B1691" s="3"/>
      <c r="C1691" s="2"/>
      <c r="D1691" s="2"/>
      <c r="E1691" s="2"/>
      <c r="F1691" s="2"/>
      <c r="G1691" s="2"/>
      <c r="H1691" s="13"/>
      <c r="I1691" s="4"/>
      <c r="J1691" s="9">
        <f t="shared" si="104"/>
        <v>0</v>
      </c>
      <c r="K1691" s="9">
        <f t="shared" si="105"/>
        <v>0</v>
      </c>
      <c r="L1691">
        <f t="shared" si="106"/>
        <v>1</v>
      </c>
      <c r="M1691" t="str">
        <f>VLOOKUP(L1691,mês!A:B,2,0)</f>
        <v>Janeiro</v>
      </c>
      <c r="N1691" t="e">
        <f t="shared" si="107"/>
        <v>#VALUE!</v>
      </c>
    </row>
    <row r="1692" spans="1:14" ht="24.95" customHeight="1" x14ac:dyDescent="0.2">
      <c r="A1692" s="2"/>
      <c r="B1692" s="3"/>
      <c r="C1692" s="2"/>
      <c r="D1692" s="2"/>
      <c r="E1692" s="2"/>
      <c r="F1692" s="2"/>
      <c r="G1692" s="2"/>
      <c r="H1692" s="13"/>
      <c r="I1692" s="4"/>
      <c r="J1692" s="9">
        <f t="shared" si="104"/>
        <v>0</v>
      </c>
      <c r="K1692" s="9">
        <f t="shared" si="105"/>
        <v>0</v>
      </c>
      <c r="L1692">
        <f t="shared" si="106"/>
        <v>1</v>
      </c>
      <c r="M1692" t="str">
        <f>VLOOKUP(L1692,mês!A:B,2,0)</f>
        <v>Janeiro</v>
      </c>
      <c r="N1692" t="e">
        <f t="shared" si="107"/>
        <v>#VALUE!</v>
      </c>
    </row>
    <row r="1693" spans="1:14" ht="24.95" customHeight="1" x14ac:dyDescent="0.2">
      <c r="A1693" s="2"/>
      <c r="B1693" s="3"/>
      <c r="C1693" s="2"/>
      <c r="D1693" s="2"/>
      <c r="E1693" s="2"/>
      <c r="F1693" s="2"/>
      <c r="G1693" s="2"/>
      <c r="H1693" s="2"/>
      <c r="I1693" s="4"/>
      <c r="J1693" s="9">
        <f t="shared" si="104"/>
        <v>0</v>
      </c>
      <c r="K1693" s="9">
        <f t="shared" si="105"/>
        <v>0</v>
      </c>
      <c r="L1693">
        <f t="shared" si="106"/>
        <v>1</v>
      </c>
      <c r="M1693" t="str">
        <f>VLOOKUP(L1693,mês!A:B,2,0)</f>
        <v>Janeiro</v>
      </c>
      <c r="N1693" t="e">
        <f t="shared" si="107"/>
        <v>#VALUE!</v>
      </c>
    </row>
    <row r="1694" spans="1:14" ht="24.95" customHeight="1" x14ac:dyDescent="0.2">
      <c r="A1694" s="2"/>
      <c r="B1694" s="3"/>
      <c r="C1694" s="2"/>
      <c r="D1694" s="2"/>
      <c r="E1694" s="2"/>
      <c r="F1694" s="2"/>
      <c r="G1694" s="2"/>
      <c r="H1694" s="2"/>
      <c r="I1694" s="4"/>
      <c r="J1694" s="9">
        <f t="shared" si="104"/>
        <v>0</v>
      </c>
      <c r="K1694" s="9">
        <f t="shared" si="105"/>
        <v>0</v>
      </c>
      <c r="L1694">
        <f t="shared" si="106"/>
        <v>1</v>
      </c>
      <c r="M1694" t="str">
        <f>VLOOKUP(L1694,mês!A:B,2,0)</f>
        <v>Janeiro</v>
      </c>
      <c r="N1694" t="e">
        <f t="shared" si="107"/>
        <v>#VALUE!</v>
      </c>
    </row>
    <row r="1695" spans="1:14" ht="24.95" customHeight="1" x14ac:dyDescent="0.2">
      <c r="A1695" s="2"/>
      <c r="B1695" s="3"/>
      <c r="C1695" s="2"/>
      <c r="D1695" s="2"/>
      <c r="E1695" s="2"/>
      <c r="F1695" s="2"/>
      <c r="G1695" s="2"/>
      <c r="H1695" s="2"/>
      <c r="I1695" s="4"/>
      <c r="J1695" s="9">
        <f t="shared" si="104"/>
        <v>0</v>
      </c>
      <c r="K1695" s="9">
        <f t="shared" si="105"/>
        <v>0</v>
      </c>
      <c r="L1695">
        <f t="shared" si="106"/>
        <v>1</v>
      </c>
      <c r="M1695" t="str">
        <f>VLOOKUP(L1695,mês!A:B,2,0)</f>
        <v>Janeiro</v>
      </c>
      <c r="N1695" t="e">
        <f t="shared" si="107"/>
        <v>#VALUE!</v>
      </c>
    </row>
    <row r="1696" spans="1:14" ht="24.95" customHeight="1" x14ac:dyDescent="0.2">
      <c r="A1696" s="2"/>
      <c r="B1696" s="3"/>
      <c r="C1696" s="2"/>
      <c r="D1696" s="2"/>
      <c r="E1696" s="2"/>
      <c r="F1696" s="2"/>
      <c r="G1696" s="2"/>
      <c r="H1696" s="2"/>
      <c r="I1696" s="4"/>
      <c r="J1696" s="9">
        <f t="shared" si="104"/>
        <v>0</v>
      </c>
      <c r="K1696" s="9">
        <f t="shared" si="105"/>
        <v>0</v>
      </c>
      <c r="L1696">
        <f t="shared" si="106"/>
        <v>1</v>
      </c>
      <c r="M1696" t="str">
        <f>VLOOKUP(L1696,mês!A:B,2,0)</f>
        <v>Janeiro</v>
      </c>
      <c r="N1696" t="e">
        <f t="shared" si="107"/>
        <v>#VALUE!</v>
      </c>
    </row>
    <row r="1697" spans="1:14" ht="24.95" customHeight="1" x14ac:dyDescent="0.2">
      <c r="A1697" s="2"/>
      <c r="B1697" s="3"/>
      <c r="C1697" s="2"/>
      <c r="D1697" s="2"/>
      <c r="E1697" s="2"/>
      <c r="F1697" s="2"/>
      <c r="G1697" s="2"/>
      <c r="H1697" s="2"/>
      <c r="I1697" s="4"/>
      <c r="J1697" s="9">
        <f t="shared" si="104"/>
        <v>0</v>
      </c>
      <c r="K1697" s="9">
        <f t="shared" si="105"/>
        <v>0</v>
      </c>
      <c r="L1697">
        <f t="shared" si="106"/>
        <v>1</v>
      </c>
      <c r="M1697" t="str">
        <f>VLOOKUP(L1697,mês!A:B,2,0)</f>
        <v>Janeiro</v>
      </c>
      <c r="N1697" t="e">
        <f t="shared" si="107"/>
        <v>#VALUE!</v>
      </c>
    </row>
    <row r="1698" spans="1:14" ht="24.95" customHeight="1" x14ac:dyDescent="0.2">
      <c r="A1698" s="2"/>
      <c r="B1698" s="3"/>
      <c r="C1698" s="2"/>
      <c r="D1698" s="2"/>
      <c r="E1698" s="2"/>
      <c r="F1698" s="2"/>
      <c r="G1698" s="2"/>
      <c r="H1698" s="2"/>
      <c r="I1698" s="4"/>
      <c r="J1698" s="9">
        <f t="shared" si="104"/>
        <v>0</v>
      </c>
      <c r="K1698" s="9">
        <f t="shared" si="105"/>
        <v>0</v>
      </c>
      <c r="L1698">
        <f t="shared" si="106"/>
        <v>1</v>
      </c>
      <c r="M1698" t="str">
        <f>VLOOKUP(L1698,mês!A:B,2,0)</f>
        <v>Janeiro</v>
      </c>
      <c r="N1698" t="e">
        <f t="shared" si="107"/>
        <v>#VALUE!</v>
      </c>
    </row>
    <row r="1699" spans="1:14" ht="24.95" customHeight="1" x14ac:dyDescent="0.2">
      <c r="A1699" s="2"/>
      <c r="B1699" s="3"/>
      <c r="C1699" s="2"/>
      <c r="D1699" s="2"/>
      <c r="E1699" s="2"/>
      <c r="F1699" s="2"/>
      <c r="G1699" s="2"/>
      <c r="H1699" s="2"/>
      <c r="I1699" s="4"/>
      <c r="J1699" s="9">
        <f t="shared" si="104"/>
        <v>0</v>
      </c>
      <c r="K1699" s="9">
        <f t="shared" si="105"/>
        <v>0</v>
      </c>
      <c r="L1699">
        <f t="shared" si="106"/>
        <v>1</v>
      </c>
      <c r="M1699" t="str">
        <f>VLOOKUP(L1699,mês!A:B,2,0)</f>
        <v>Janeiro</v>
      </c>
      <c r="N1699" t="e">
        <f t="shared" si="107"/>
        <v>#VALUE!</v>
      </c>
    </row>
    <row r="1700" spans="1:14" ht="24.95" customHeight="1" x14ac:dyDescent="0.2">
      <c r="A1700" s="2"/>
      <c r="B1700" s="3"/>
      <c r="C1700" s="2"/>
      <c r="D1700" s="2"/>
      <c r="E1700" s="2"/>
      <c r="F1700" s="2"/>
      <c r="G1700" s="2"/>
      <c r="H1700" s="2"/>
      <c r="I1700" s="4"/>
      <c r="J1700" s="9">
        <f t="shared" si="104"/>
        <v>0</v>
      </c>
      <c r="K1700" s="9">
        <f t="shared" si="105"/>
        <v>0</v>
      </c>
      <c r="L1700">
        <f t="shared" si="106"/>
        <v>1</v>
      </c>
      <c r="M1700" t="str">
        <f>VLOOKUP(L1700,mês!A:B,2,0)</f>
        <v>Janeiro</v>
      </c>
      <c r="N1700" t="e">
        <f t="shared" si="107"/>
        <v>#VALUE!</v>
      </c>
    </row>
    <row r="1701" spans="1:14" ht="24.95" customHeight="1" x14ac:dyDescent="0.2">
      <c r="A1701" s="2"/>
      <c r="B1701" s="3"/>
      <c r="C1701" s="2"/>
      <c r="D1701" s="2"/>
      <c r="E1701" s="2"/>
      <c r="F1701" s="2"/>
      <c r="G1701" s="2"/>
      <c r="H1701" s="2"/>
      <c r="I1701" s="4"/>
      <c r="J1701" s="9">
        <f t="shared" si="104"/>
        <v>0</v>
      </c>
      <c r="K1701" s="9">
        <f t="shared" si="105"/>
        <v>0</v>
      </c>
      <c r="L1701">
        <f t="shared" si="106"/>
        <v>1</v>
      </c>
      <c r="M1701" t="str">
        <f>VLOOKUP(L1701,mês!A:B,2,0)</f>
        <v>Janeiro</v>
      </c>
      <c r="N1701" t="e">
        <f t="shared" si="107"/>
        <v>#VALUE!</v>
      </c>
    </row>
    <row r="1702" spans="1:14" ht="24.95" customHeight="1" x14ac:dyDescent="0.2">
      <c r="A1702" s="2"/>
      <c r="B1702" s="3"/>
      <c r="C1702" s="2"/>
      <c r="D1702" s="2"/>
      <c r="E1702" s="2"/>
      <c r="F1702" s="2"/>
      <c r="G1702" s="2"/>
      <c r="H1702" s="2"/>
      <c r="I1702" s="4"/>
      <c r="J1702" s="9">
        <f t="shared" si="104"/>
        <v>0</v>
      </c>
      <c r="K1702" s="9">
        <f t="shared" si="105"/>
        <v>0</v>
      </c>
      <c r="L1702">
        <f t="shared" si="106"/>
        <v>1</v>
      </c>
      <c r="M1702" t="str">
        <f>VLOOKUP(L1702,mês!A:B,2,0)</f>
        <v>Janeiro</v>
      </c>
      <c r="N1702" t="e">
        <f t="shared" si="107"/>
        <v>#VALUE!</v>
      </c>
    </row>
    <row r="1703" spans="1:14" ht="24.95" customHeight="1" x14ac:dyDescent="0.2">
      <c r="A1703" s="2"/>
      <c r="B1703" s="3"/>
      <c r="C1703" s="2"/>
      <c r="D1703" s="2"/>
      <c r="E1703" s="2"/>
      <c r="F1703" s="2"/>
      <c r="G1703" s="2"/>
      <c r="H1703" s="2"/>
      <c r="I1703" s="4"/>
      <c r="J1703" s="9">
        <f t="shared" si="104"/>
        <v>0</v>
      </c>
      <c r="K1703" s="9">
        <f t="shared" si="105"/>
        <v>0</v>
      </c>
      <c r="L1703">
        <f t="shared" si="106"/>
        <v>1</v>
      </c>
      <c r="M1703" t="str">
        <f>VLOOKUP(L1703,mês!A:B,2,0)</f>
        <v>Janeiro</v>
      </c>
      <c r="N1703" t="e">
        <f t="shared" si="107"/>
        <v>#VALUE!</v>
      </c>
    </row>
    <row r="1704" spans="1:14" ht="24.95" customHeight="1" x14ac:dyDescent="0.2">
      <c r="A1704" s="2"/>
      <c r="B1704" s="3"/>
      <c r="C1704" s="2"/>
      <c r="D1704" s="2"/>
      <c r="E1704" s="2"/>
      <c r="F1704" s="2"/>
      <c r="G1704" s="2"/>
      <c r="H1704" s="2"/>
      <c r="I1704" s="4"/>
      <c r="J1704" s="9">
        <f t="shared" si="104"/>
        <v>0</v>
      </c>
      <c r="K1704" s="9">
        <f t="shared" si="105"/>
        <v>0</v>
      </c>
      <c r="L1704">
        <f t="shared" si="106"/>
        <v>1</v>
      </c>
      <c r="M1704" t="str">
        <f>VLOOKUP(L1704,mês!A:B,2,0)</f>
        <v>Janeiro</v>
      </c>
      <c r="N1704" t="e">
        <f t="shared" si="107"/>
        <v>#VALUE!</v>
      </c>
    </row>
    <row r="1705" spans="1:14" ht="24.95" customHeight="1" x14ac:dyDescent="0.2">
      <c r="A1705" s="2"/>
      <c r="B1705" s="3"/>
      <c r="C1705" s="2"/>
      <c r="D1705" s="2"/>
      <c r="E1705" s="2"/>
      <c r="F1705" s="2"/>
      <c r="G1705" s="2"/>
      <c r="H1705" s="2"/>
      <c r="I1705" s="4"/>
      <c r="J1705" s="9">
        <f t="shared" si="104"/>
        <v>0</v>
      </c>
      <c r="K1705" s="9">
        <f t="shared" si="105"/>
        <v>0</v>
      </c>
      <c r="L1705">
        <f t="shared" si="106"/>
        <v>1</v>
      </c>
      <c r="M1705" t="str">
        <f>VLOOKUP(L1705,mês!A:B,2,0)</f>
        <v>Janeiro</v>
      </c>
      <c r="N1705" t="e">
        <f t="shared" si="107"/>
        <v>#VALUE!</v>
      </c>
    </row>
    <row r="1706" spans="1:14" ht="24.95" customHeight="1" x14ac:dyDescent="0.2">
      <c r="A1706" s="2"/>
      <c r="B1706" s="3"/>
      <c r="C1706" s="2"/>
      <c r="D1706" s="2"/>
      <c r="E1706" s="2"/>
      <c r="F1706" s="2"/>
      <c r="G1706" s="2"/>
      <c r="H1706" s="2"/>
      <c r="I1706" s="4"/>
      <c r="J1706" s="9">
        <f t="shared" si="104"/>
        <v>0</v>
      </c>
      <c r="K1706" s="9">
        <f t="shared" si="105"/>
        <v>0</v>
      </c>
      <c r="L1706">
        <f t="shared" si="106"/>
        <v>1</v>
      </c>
      <c r="M1706" t="str">
        <f>VLOOKUP(L1706,mês!A:B,2,0)</f>
        <v>Janeiro</v>
      </c>
      <c r="N1706" t="e">
        <f t="shared" si="107"/>
        <v>#VALUE!</v>
      </c>
    </row>
    <row r="1707" spans="1:14" ht="24.95" customHeight="1" x14ac:dyDescent="0.2">
      <c r="A1707" s="2"/>
      <c r="B1707" s="3"/>
      <c r="C1707" s="2"/>
      <c r="D1707" s="2"/>
      <c r="E1707" s="2"/>
      <c r="F1707" s="2"/>
      <c r="G1707" s="2"/>
      <c r="H1707" s="2"/>
      <c r="I1707" s="4"/>
      <c r="J1707" s="9">
        <f t="shared" si="104"/>
        <v>0</v>
      </c>
      <c r="K1707" s="9">
        <f t="shared" si="105"/>
        <v>0</v>
      </c>
      <c r="L1707">
        <f t="shared" si="106"/>
        <v>1</v>
      </c>
      <c r="M1707" t="str">
        <f>VLOOKUP(L1707,mês!A:B,2,0)</f>
        <v>Janeiro</v>
      </c>
      <c r="N1707" t="e">
        <f t="shared" si="107"/>
        <v>#VALUE!</v>
      </c>
    </row>
    <row r="1708" spans="1:14" ht="24.95" customHeight="1" x14ac:dyDescent="0.2">
      <c r="A1708" s="2"/>
      <c r="B1708" s="3"/>
      <c r="C1708" s="2"/>
      <c r="D1708" s="2"/>
      <c r="E1708" s="4"/>
      <c r="F1708" s="2"/>
      <c r="G1708" s="2"/>
      <c r="H1708" s="2"/>
      <c r="I1708" s="4"/>
      <c r="J1708" s="9">
        <f t="shared" si="104"/>
        <v>0</v>
      </c>
      <c r="K1708" s="9">
        <f t="shared" si="105"/>
        <v>0</v>
      </c>
      <c r="L1708">
        <f t="shared" si="106"/>
        <v>1</v>
      </c>
      <c r="M1708" t="str">
        <f>VLOOKUP(L1708,mês!A:B,2,0)</f>
        <v>Janeiro</v>
      </c>
      <c r="N1708" t="e">
        <f t="shared" si="107"/>
        <v>#VALUE!</v>
      </c>
    </row>
    <row r="1709" spans="1:14" ht="24.95" customHeight="1" x14ac:dyDescent="0.2">
      <c r="A1709" s="2"/>
      <c r="B1709" s="3"/>
      <c r="C1709" s="2"/>
      <c r="D1709" s="2"/>
      <c r="E1709" s="4"/>
      <c r="F1709" s="2"/>
      <c r="G1709" s="2"/>
      <c r="H1709" s="2"/>
      <c r="I1709" s="4"/>
      <c r="J1709" s="9">
        <f t="shared" si="104"/>
        <v>0</v>
      </c>
      <c r="K1709" s="9">
        <f t="shared" si="105"/>
        <v>0</v>
      </c>
      <c r="L1709">
        <f t="shared" si="106"/>
        <v>1</v>
      </c>
      <c r="M1709" t="str">
        <f>VLOOKUP(L1709,mês!A:B,2,0)</f>
        <v>Janeiro</v>
      </c>
      <c r="N1709" t="e">
        <f t="shared" si="107"/>
        <v>#VALUE!</v>
      </c>
    </row>
    <row r="1710" spans="1:14" ht="24.95" customHeight="1" x14ac:dyDescent="0.2">
      <c r="A1710" s="2"/>
      <c r="B1710" s="3"/>
      <c r="C1710" s="2"/>
      <c r="D1710" s="2"/>
      <c r="E1710" s="4"/>
      <c r="F1710" s="2"/>
      <c r="G1710" s="2"/>
      <c r="H1710" s="2"/>
      <c r="I1710" s="4"/>
      <c r="J1710" s="9">
        <f t="shared" si="104"/>
        <v>0</v>
      </c>
      <c r="K1710" s="9">
        <f t="shared" si="105"/>
        <v>0</v>
      </c>
      <c r="L1710">
        <f t="shared" si="106"/>
        <v>1</v>
      </c>
      <c r="M1710" t="str">
        <f>VLOOKUP(L1710,mês!A:B,2,0)</f>
        <v>Janeiro</v>
      </c>
      <c r="N1710" t="e">
        <f t="shared" si="107"/>
        <v>#VALUE!</v>
      </c>
    </row>
    <row r="1711" spans="1:14" ht="24.95" customHeight="1" x14ac:dyDescent="0.2">
      <c r="A1711" s="2"/>
      <c r="B1711" s="3"/>
      <c r="C1711" s="2"/>
      <c r="D1711" s="2"/>
      <c r="E1711" s="2"/>
      <c r="F1711" s="2"/>
      <c r="G1711" s="2"/>
      <c r="H1711" s="2"/>
      <c r="I1711" s="4"/>
      <c r="J1711" s="9">
        <f t="shared" si="104"/>
        <v>0</v>
      </c>
      <c r="K1711" s="9">
        <f t="shared" si="105"/>
        <v>0</v>
      </c>
      <c r="L1711">
        <f t="shared" si="106"/>
        <v>1</v>
      </c>
      <c r="M1711" t="str">
        <f>VLOOKUP(L1711,mês!A:B,2,0)</f>
        <v>Janeiro</v>
      </c>
      <c r="N1711" t="e">
        <f t="shared" si="107"/>
        <v>#VALUE!</v>
      </c>
    </row>
    <row r="1712" spans="1:14" ht="24.95" customHeight="1" x14ac:dyDescent="0.2">
      <c r="A1712" s="2"/>
      <c r="B1712" s="3"/>
      <c r="C1712" s="2"/>
      <c r="D1712" s="2"/>
      <c r="E1712" s="4"/>
      <c r="F1712" s="2"/>
      <c r="G1712" s="2"/>
      <c r="H1712" s="2"/>
      <c r="I1712" s="4"/>
      <c r="J1712" s="9">
        <f t="shared" si="104"/>
        <v>0</v>
      </c>
      <c r="K1712" s="9">
        <f t="shared" si="105"/>
        <v>0</v>
      </c>
      <c r="L1712">
        <f t="shared" si="106"/>
        <v>1</v>
      </c>
      <c r="M1712" t="str">
        <f>VLOOKUP(L1712,mês!A:B,2,0)</f>
        <v>Janeiro</v>
      </c>
      <c r="N1712" t="e">
        <f t="shared" si="107"/>
        <v>#VALUE!</v>
      </c>
    </row>
    <row r="1713" spans="1:14" ht="24.95" customHeight="1" x14ac:dyDescent="0.2">
      <c r="A1713" s="2"/>
      <c r="B1713" s="3"/>
      <c r="C1713" s="2"/>
      <c r="D1713" s="2"/>
      <c r="E1713" s="4"/>
      <c r="F1713" s="2"/>
      <c r="G1713" s="2"/>
      <c r="H1713" s="2"/>
      <c r="I1713" s="4"/>
      <c r="J1713" s="9">
        <f t="shared" si="104"/>
        <v>0</v>
      </c>
      <c r="K1713" s="9">
        <f t="shared" si="105"/>
        <v>0</v>
      </c>
      <c r="L1713">
        <f t="shared" si="106"/>
        <v>1</v>
      </c>
      <c r="M1713" t="str">
        <f>VLOOKUP(L1713,mês!A:B,2,0)</f>
        <v>Janeiro</v>
      </c>
      <c r="N1713" t="e">
        <f t="shared" si="107"/>
        <v>#VALUE!</v>
      </c>
    </row>
    <row r="1714" spans="1:14" ht="24.95" customHeight="1" x14ac:dyDescent="0.2">
      <c r="A1714" s="2"/>
      <c r="B1714" s="3"/>
      <c r="C1714" s="2"/>
      <c r="D1714" s="2"/>
      <c r="E1714" s="4"/>
      <c r="F1714" s="2"/>
      <c r="G1714" s="2"/>
      <c r="H1714" s="2"/>
      <c r="I1714" s="4"/>
      <c r="J1714" s="9">
        <f t="shared" si="104"/>
        <v>0</v>
      </c>
      <c r="K1714" s="9">
        <f t="shared" si="105"/>
        <v>0</v>
      </c>
      <c r="L1714">
        <f t="shared" si="106"/>
        <v>1</v>
      </c>
      <c r="M1714" t="str">
        <f>VLOOKUP(L1714,mês!A:B,2,0)</f>
        <v>Janeiro</v>
      </c>
      <c r="N1714" t="e">
        <f t="shared" si="107"/>
        <v>#VALUE!</v>
      </c>
    </row>
    <row r="1715" spans="1:14" ht="24.95" customHeight="1" x14ac:dyDescent="0.2">
      <c r="A1715" s="2"/>
      <c r="B1715" s="3"/>
      <c r="C1715" s="2"/>
      <c r="D1715" s="2"/>
      <c r="E1715" s="2"/>
      <c r="F1715" s="2"/>
      <c r="G1715" s="2"/>
      <c r="H1715" s="2"/>
      <c r="I1715" s="4"/>
      <c r="J1715" s="9">
        <f t="shared" si="104"/>
        <v>0</v>
      </c>
      <c r="K1715" s="9">
        <f t="shared" si="105"/>
        <v>0</v>
      </c>
      <c r="L1715">
        <f t="shared" si="106"/>
        <v>1</v>
      </c>
      <c r="M1715" t="str">
        <f>VLOOKUP(L1715,mês!A:B,2,0)</f>
        <v>Janeiro</v>
      </c>
      <c r="N1715" t="e">
        <f t="shared" si="107"/>
        <v>#VALUE!</v>
      </c>
    </row>
    <row r="1716" spans="1:14" ht="24.95" customHeight="1" x14ac:dyDescent="0.2">
      <c r="A1716" s="2"/>
      <c r="B1716" s="3"/>
      <c r="C1716" s="2"/>
      <c r="D1716" s="2"/>
      <c r="E1716" s="2"/>
      <c r="F1716" s="2"/>
      <c r="G1716" s="2"/>
      <c r="H1716" s="2"/>
      <c r="I1716" s="4"/>
      <c r="J1716" s="9">
        <f t="shared" si="104"/>
        <v>0</v>
      </c>
      <c r="K1716" s="9">
        <f t="shared" si="105"/>
        <v>0</v>
      </c>
      <c r="L1716">
        <f t="shared" si="106"/>
        <v>1</v>
      </c>
      <c r="M1716" t="str">
        <f>VLOOKUP(L1716,mês!A:B,2,0)</f>
        <v>Janeiro</v>
      </c>
      <c r="N1716" t="e">
        <f t="shared" si="107"/>
        <v>#VALUE!</v>
      </c>
    </row>
    <row r="1717" spans="1:14" ht="24.95" customHeight="1" x14ac:dyDescent="0.2">
      <c r="A1717" s="2"/>
      <c r="B1717" s="3"/>
      <c r="C1717" s="2"/>
      <c r="D1717" s="2"/>
      <c r="E1717" s="2"/>
      <c r="F1717" s="2"/>
      <c r="G1717" s="2"/>
      <c r="H1717" s="2"/>
      <c r="I1717" s="4"/>
      <c r="J1717" s="9">
        <f t="shared" si="104"/>
        <v>0</v>
      </c>
      <c r="K1717" s="9">
        <f t="shared" si="105"/>
        <v>0</v>
      </c>
      <c r="L1717">
        <f t="shared" si="106"/>
        <v>1</v>
      </c>
      <c r="M1717" t="str">
        <f>VLOOKUP(L1717,mês!A:B,2,0)</f>
        <v>Janeiro</v>
      </c>
      <c r="N1717" t="e">
        <f t="shared" si="107"/>
        <v>#VALUE!</v>
      </c>
    </row>
    <row r="1718" spans="1:14" ht="24.95" customHeight="1" x14ac:dyDescent="0.2">
      <c r="A1718" s="2"/>
      <c r="B1718" s="3"/>
      <c r="C1718" s="2"/>
      <c r="D1718" s="2"/>
      <c r="E1718" s="2"/>
      <c r="F1718" s="2"/>
      <c r="G1718" s="2"/>
      <c r="H1718" s="2"/>
      <c r="I1718" s="4"/>
      <c r="J1718" s="9">
        <f t="shared" si="104"/>
        <v>0</v>
      </c>
      <c r="K1718" s="9">
        <f t="shared" si="105"/>
        <v>0</v>
      </c>
      <c r="L1718">
        <f t="shared" si="106"/>
        <v>1</v>
      </c>
      <c r="M1718" t="str">
        <f>VLOOKUP(L1718,mês!A:B,2,0)</f>
        <v>Janeiro</v>
      </c>
      <c r="N1718" t="e">
        <f t="shared" si="107"/>
        <v>#VALUE!</v>
      </c>
    </row>
    <row r="1719" spans="1:14" ht="24.95" customHeight="1" x14ac:dyDescent="0.2">
      <c r="A1719" s="2"/>
      <c r="B1719" s="3"/>
      <c r="C1719" s="2"/>
      <c r="D1719" s="2"/>
      <c r="E1719" s="2"/>
      <c r="F1719" s="2"/>
      <c r="G1719" s="2"/>
      <c r="H1719" s="2"/>
      <c r="I1719" s="4"/>
      <c r="J1719" s="9">
        <f t="shared" si="104"/>
        <v>0</v>
      </c>
      <c r="K1719" s="9">
        <f t="shared" si="105"/>
        <v>0</v>
      </c>
      <c r="L1719">
        <f t="shared" si="106"/>
        <v>1</v>
      </c>
      <c r="M1719" t="str">
        <f>VLOOKUP(L1719,mês!A:B,2,0)</f>
        <v>Janeiro</v>
      </c>
      <c r="N1719" t="e">
        <f t="shared" si="107"/>
        <v>#VALUE!</v>
      </c>
    </row>
    <row r="1720" spans="1:14" ht="24.95" customHeight="1" x14ac:dyDescent="0.2">
      <c r="A1720" s="2"/>
      <c r="B1720" s="3"/>
      <c r="C1720" s="2"/>
      <c r="D1720" s="2"/>
      <c r="E1720" s="2"/>
      <c r="F1720" s="2"/>
      <c r="G1720" s="2"/>
      <c r="H1720" s="2"/>
      <c r="I1720" s="4"/>
      <c r="J1720" s="9">
        <f t="shared" si="104"/>
        <v>0</v>
      </c>
      <c r="K1720" s="9">
        <f t="shared" si="105"/>
        <v>0</v>
      </c>
      <c r="L1720">
        <f t="shared" si="106"/>
        <v>1</v>
      </c>
      <c r="M1720" t="str">
        <f>VLOOKUP(L1720,mês!A:B,2,0)</f>
        <v>Janeiro</v>
      </c>
      <c r="N1720" t="e">
        <f t="shared" si="107"/>
        <v>#VALUE!</v>
      </c>
    </row>
    <row r="1721" spans="1:14" ht="24.95" customHeight="1" x14ac:dyDescent="0.2">
      <c r="A1721" s="2"/>
      <c r="B1721" s="3"/>
      <c r="C1721" s="2"/>
      <c r="D1721" s="2"/>
      <c r="E1721" s="2"/>
      <c r="F1721" s="2"/>
      <c r="G1721" s="2"/>
      <c r="H1721" s="2"/>
      <c r="I1721" s="4"/>
      <c r="J1721" s="9">
        <f t="shared" si="104"/>
        <v>0</v>
      </c>
      <c r="K1721" s="9">
        <f t="shared" si="105"/>
        <v>0</v>
      </c>
      <c r="L1721">
        <f t="shared" si="106"/>
        <v>1</v>
      </c>
      <c r="M1721" t="str">
        <f>VLOOKUP(L1721,mês!A:B,2,0)</f>
        <v>Janeiro</v>
      </c>
      <c r="N1721" t="e">
        <f t="shared" si="107"/>
        <v>#VALUE!</v>
      </c>
    </row>
    <row r="1722" spans="1:14" ht="24.95" customHeight="1" x14ac:dyDescent="0.2">
      <c r="A1722" s="2"/>
      <c r="B1722" s="3"/>
      <c r="C1722" s="2"/>
      <c r="D1722" s="2"/>
      <c r="E1722" s="4"/>
      <c r="F1722" s="2"/>
      <c r="G1722" s="2"/>
      <c r="H1722" s="2"/>
      <c r="I1722" s="4"/>
      <c r="J1722" s="9">
        <f t="shared" si="104"/>
        <v>0</v>
      </c>
      <c r="K1722" s="9">
        <f t="shared" si="105"/>
        <v>0</v>
      </c>
      <c r="L1722">
        <f t="shared" si="106"/>
        <v>1</v>
      </c>
      <c r="M1722" t="str">
        <f>VLOOKUP(L1722,mês!A:B,2,0)</f>
        <v>Janeiro</v>
      </c>
      <c r="N1722" t="e">
        <f t="shared" si="107"/>
        <v>#VALUE!</v>
      </c>
    </row>
    <row r="1723" spans="1:14" ht="24.95" customHeight="1" x14ac:dyDescent="0.2">
      <c r="A1723" s="2"/>
      <c r="B1723" s="3"/>
      <c r="C1723" s="2"/>
      <c r="D1723" s="2"/>
      <c r="E1723" s="4"/>
      <c r="F1723" s="2"/>
      <c r="G1723" s="2"/>
      <c r="H1723" s="2"/>
      <c r="I1723" s="4"/>
      <c r="J1723" s="9">
        <f t="shared" si="104"/>
        <v>0</v>
      </c>
      <c r="K1723" s="9">
        <f t="shared" si="105"/>
        <v>0</v>
      </c>
      <c r="L1723">
        <f t="shared" si="106"/>
        <v>1</v>
      </c>
      <c r="M1723" t="str">
        <f>VLOOKUP(L1723,mês!A:B,2,0)</f>
        <v>Janeiro</v>
      </c>
      <c r="N1723" t="e">
        <f t="shared" si="107"/>
        <v>#VALUE!</v>
      </c>
    </row>
    <row r="1724" spans="1:14" ht="24.95" customHeight="1" x14ac:dyDescent="0.2">
      <c r="A1724" s="2"/>
      <c r="B1724" s="3"/>
      <c r="C1724" s="2"/>
      <c r="D1724" s="2"/>
      <c r="E1724" s="4"/>
      <c r="F1724" s="2"/>
      <c r="G1724" s="2"/>
      <c r="H1724" s="2"/>
      <c r="I1724" s="4"/>
      <c r="J1724" s="9">
        <f t="shared" si="104"/>
        <v>0</v>
      </c>
      <c r="K1724" s="9">
        <f t="shared" si="105"/>
        <v>0</v>
      </c>
      <c r="L1724">
        <f t="shared" si="106"/>
        <v>1</v>
      </c>
      <c r="M1724" t="str">
        <f>VLOOKUP(L1724,mês!A:B,2,0)</f>
        <v>Janeiro</v>
      </c>
      <c r="N1724" t="e">
        <f t="shared" si="107"/>
        <v>#VALUE!</v>
      </c>
    </row>
    <row r="1725" spans="1:14" ht="24.95" customHeight="1" x14ac:dyDescent="0.2">
      <c r="A1725" s="2"/>
      <c r="B1725" s="3"/>
      <c r="C1725" s="2"/>
      <c r="D1725" s="2"/>
      <c r="E1725" s="2"/>
      <c r="F1725" s="2"/>
      <c r="G1725" s="2"/>
      <c r="H1725" s="2"/>
      <c r="I1725" s="4"/>
      <c r="J1725" s="9">
        <f t="shared" si="104"/>
        <v>0</v>
      </c>
      <c r="K1725" s="9">
        <f t="shared" si="105"/>
        <v>0</v>
      </c>
      <c r="L1725">
        <f t="shared" si="106"/>
        <v>1</v>
      </c>
      <c r="M1725" t="str">
        <f>VLOOKUP(L1725,mês!A:B,2,0)</f>
        <v>Janeiro</v>
      </c>
      <c r="N1725" t="e">
        <f t="shared" si="107"/>
        <v>#VALUE!</v>
      </c>
    </row>
    <row r="1726" spans="1:14" ht="24.95" customHeight="1" x14ac:dyDescent="0.2">
      <c r="A1726" s="2"/>
      <c r="B1726" s="3"/>
      <c r="C1726" s="2"/>
      <c r="D1726" s="2"/>
      <c r="E1726" s="4"/>
      <c r="F1726" s="2"/>
      <c r="G1726" s="2"/>
      <c r="H1726" s="2"/>
      <c r="I1726" s="4"/>
      <c r="J1726" s="9">
        <f t="shared" si="104"/>
        <v>0</v>
      </c>
      <c r="K1726" s="9">
        <f t="shared" si="105"/>
        <v>0</v>
      </c>
      <c r="L1726">
        <f t="shared" si="106"/>
        <v>1</v>
      </c>
      <c r="M1726" t="str">
        <f>VLOOKUP(L1726,mês!A:B,2,0)</f>
        <v>Janeiro</v>
      </c>
      <c r="N1726" t="e">
        <f t="shared" si="107"/>
        <v>#VALUE!</v>
      </c>
    </row>
    <row r="1727" spans="1:14" ht="24.95" customHeight="1" x14ac:dyDescent="0.2">
      <c r="A1727" s="2"/>
      <c r="B1727" s="3"/>
      <c r="C1727" s="2"/>
      <c r="D1727" s="2"/>
      <c r="E1727" s="4"/>
      <c r="F1727" s="2"/>
      <c r="G1727" s="2"/>
      <c r="H1727" s="2"/>
      <c r="I1727" s="4"/>
      <c r="J1727" s="9">
        <f t="shared" si="104"/>
        <v>0</v>
      </c>
      <c r="K1727" s="9">
        <f t="shared" si="105"/>
        <v>0</v>
      </c>
      <c r="L1727">
        <f t="shared" si="106"/>
        <v>1</v>
      </c>
      <c r="M1727" t="str">
        <f>VLOOKUP(L1727,mês!A:B,2,0)</f>
        <v>Janeiro</v>
      </c>
      <c r="N1727" t="e">
        <f t="shared" si="107"/>
        <v>#VALUE!</v>
      </c>
    </row>
    <row r="1728" spans="1:14" ht="24.95" customHeight="1" x14ac:dyDescent="0.2">
      <c r="A1728" s="2"/>
      <c r="B1728" s="3"/>
      <c r="C1728" s="2"/>
      <c r="D1728" s="2"/>
      <c r="E1728" s="2"/>
      <c r="F1728" s="2"/>
      <c r="G1728" s="2"/>
      <c r="H1728" s="2"/>
      <c r="I1728" s="4"/>
      <c r="J1728" s="9">
        <f t="shared" si="104"/>
        <v>0</v>
      </c>
      <c r="K1728" s="9">
        <f t="shared" si="105"/>
        <v>0</v>
      </c>
      <c r="L1728">
        <f t="shared" si="106"/>
        <v>1</v>
      </c>
      <c r="M1728" t="str">
        <f>VLOOKUP(L1728,mês!A:B,2,0)</f>
        <v>Janeiro</v>
      </c>
      <c r="N1728" t="e">
        <f t="shared" si="107"/>
        <v>#VALUE!</v>
      </c>
    </row>
    <row r="1729" spans="1:14" ht="24.95" customHeight="1" x14ac:dyDescent="0.2">
      <c r="A1729" s="2"/>
      <c r="B1729" s="3"/>
      <c r="C1729" s="2"/>
      <c r="D1729" s="2"/>
      <c r="E1729" s="2"/>
      <c r="F1729" s="2"/>
      <c r="G1729" s="2"/>
      <c r="H1729" s="2"/>
      <c r="I1729" s="4"/>
      <c r="J1729" s="9">
        <f t="shared" si="104"/>
        <v>0</v>
      </c>
      <c r="K1729" s="9">
        <f t="shared" si="105"/>
        <v>0</v>
      </c>
      <c r="L1729">
        <f t="shared" si="106"/>
        <v>1</v>
      </c>
      <c r="M1729" t="str">
        <f>VLOOKUP(L1729,mês!A:B,2,0)</f>
        <v>Janeiro</v>
      </c>
      <c r="N1729" t="e">
        <f t="shared" si="107"/>
        <v>#VALUE!</v>
      </c>
    </row>
    <row r="1730" spans="1:14" ht="24.95" customHeight="1" x14ac:dyDescent="0.2">
      <c r="A1730" s="2"/>
      <c r="B1730" s="3"/>
      <c r="C1730" s="2"/>
      <c r="D1730" s="2"/>
      <c r="E1730" s="4"/>
      <c r="F1730" s="2"/>
      <c r="G1730" s="2"/>
      <c r="H1730" s="2"/>
      <c r="I1730" s="4"/>
      <c r="J1730" s="9">
        <f t="shared" ref="J1730:J1793" si="108">IF(G1730="Não",0,H1730)</f>
        <v>0</v>
      </c>
      <c r="K1730" s="9">
        <f t="shared" ref="K1730:K1793" si="109">IF(G1730="Não",H1730,0)</f>
        <v>0</v>
      </c>
      <c r="L1730">
        <f t="shared" ref="L1730:L1793" si="110">MONTH(B1730)</f>
        <v>1</v>
      </c>
      <c r="M1730" t="str">
        <f>VLOOKUP(L1730,mês!A:B,2,0)</f>
        <v>Janeiro</v>
      </c>
      <c r="N1730" t="e">
        <f t="shared" ref="N1730:N1793" si="111">LEFT(A1730,SEARCH("-",A1730)-1)</f>
        <v>#VALUE!</v>
      </c>
    </row>
    <row r="1731" spans="1:14" ht="24.95" customHeight="1" x14ac:dyDescent="0.2">
      <c r="A1731" s="2"/>
      <c r="B1731" s="3"/>
      <c r="C1731" s="2"/>
      <c r="D1731" s="2"/>
      <c r="E1731" s="2"/>
      <c r="F1731" s="2"/>
      <c r="G1731" s="2"/>
      <c r="H1731" s="2"/>
      <c r="I1731" s="4"/>
      <c r="J1731" s="9">
        <f t="shared" si="108"/>
        <v>0</v>
      </c>
      <c r="K1731" s="9">
        <f t="shared" si="109"/>
        <v>0</v>
      </c>
      <c r="L1731">
        <f t="shared" si="110"/>
        <v>1</v>
      </c>
      <c r="M1731" t="str">
        <f>VLOOKUP(L1731,mês!A:B,2,0)</f>
        <v>Janeiro</v>
      </c>
      <c r="N1731" t="e">
        <f t="shared" si="111"/>
        <v>#VALUE!</v>
      </c>
    </row>
    <row r="1732" spans="1:14" ht="24.95" customHeight="1" x14ac:dyDescent="0.2">
      <c r="A1732" s="2"/>
      <c r="B1732" s="3"/>
      <c r="C1732" s="2"/>
      <c r="D1732" s="2"/>
      <c r="E1732" s="2"/>
      <c r="F1732" s="2"/>
      <c r="G1732" s="2"/>
      <c r="H1732" s="2"/>
      <c r="I1732" s="4"/>
      <c r="J1732" s="9">
        <f t="shared" si="108"/>
        <v>0</v>
      </c>
      <c r="K1732" s="9">
        <f t="shared" si="109"/>
        <v>0</v>
      </c>
      <c r="L1732">
        <f t="shared" si="110"/>
        <v>1</v>
      </c>
      <c r="M1732" t="str">
        <f>VLOOKUP(L1732,mês!A:B,2,0)</f>
        <v>Janeiro</v>
      </c>
      <c r="N1732" t="e">
        <f t="shared" si="111"/>
        <v>#VALUE!</v>
      </c>
    </row>
    <row r="1733" spans="1:14" ht="24.95" customHeight="1" x14ac:dyDescent="0.2">
      <c r="A1733" s="2"/>
      <c r="B1733" s="3"/>
      <c r="C1733" s="2"/>
      <c r="D1733" s="2"/>
      <c r="E1733" s="4"/>
      <c r="F1733" s="2"/>
      <c r="G1733" s="2"/>
      <c r="H1733" s="2"/>
      <c r="I1733" s="4"/>
      <c r="J1733" s="9">
        <f t="shared" si="108"/>
        <v>0</v>
      </c>
      <c r="K1733" s="9">
        <f t="shared" si="109"/>
        <v>0</v>
      </c>
      <c r="L1733">
        <f t="shared" si="110"/>
        <v>1</v>
      </c>
      <c r="M1733" t="str">
        <f>VLOOKUP(L1733,mês!A:B,2,0)</f>
        <v>Janeiro</v>
      </c>
      <c r="N1733" t="e">
        <f t="shared" si="111"/>
        <v>#VALUE!</v>
      </c>
    </row>
    <row r="1734" spans="1:14" ht="24.95" customHeight="1" x14ac:dyDescent="0.2">
      <c r="A1734" s="2"/>
      <c r="B1734" s="3"/>
      <c r="C1734" s="2"/>
      <c r="D1734" s="2"/>
      <c r="E1734" s="4"/>
      <c r="F1734" s="2"/>
      <c r="G1734" s="2"/>
      <c r="H1734" s="2"/>
      <c r="I1734" s="4"/>
      <c r="J1734" s="9">
        <f t="shared" si="108"/>
        <v>0</v>
      </c>
      <c r="K1734" s="9">
        <f t="shared" si="109"/>
        <v>0</v>
      </c>
      <c r="L1734">
        <f t="shared" si="110"/>
        <v>1</v>
      </c>
      <c r="M1734" t="str">
        <f>VLOOKUP(L1734,mês!A:B,2,0)</f>
        <v>Janeiro</v>
      </c>
      <c r="N1734" t="e">
        <f t="shared" si="111"/>
        <v>#VALUE!</v>
      </c>
    </row>
    <row r="1735" spans="1:14" ht="24.95" customHeight="1" x14ac:dyDescent="0.2">
      <c r="A1735" s="2"/>
      <c r="B1735" s="3"/>
      <c r="C1735" s="2"/>
      <c r="D1735" s="2"/>
      <c r="E1735" s="2"/>
      <c r="F1735" s="2"/>
      <c r="G1735" s="2"/>
      <c r="H1735" s="2"/>
      <c r="I1735" s="4"/>
      <c r="J1735" s="9">
        <f t="shared" si="108"/>
        <v>0</v>
      </c>
      <c r="K1735" s="9">
        <f t="shared" si="109"/>
        <v>0</v>
      </c>
      <c r="L1735">
        <f t="shared" si="110"/>
        <v>1</v>
      </c>
      <c r="M1735" t="str">
        <f>VLOOKUP(L1735,mês!A:B,2,0)</f>
        <v>Janeiro</v>
      </c>
      <c r="N1735" t="e">
        <f t="shared" si="111"/>
        <v>#VALUE!</v>
      </c>
    </row>
    <row r="1736" spans="1:14" ht="24.95" customHeight="1" x14ac:dyDescent="0.2">
      <c r="A1736" s="2"/>
      <c r="B1736" s="3"/>
      <c r="C1736" s="2"/>
      <c r="D1736" s="2"/>
      <c r="E1736" s="2"/>
      <c r="F1736" s="2"/>
      <c r="G1736" s="2"/>
      <c r="H1736" s="2"/>
      <c r="I1736" s="4"/>
      <c r="J1736" s="9">
        <f t="shared" si="108"/>
        <v>0</v>
      </c>
      <c r="K1736" s="9">
        <f t="shared" si="109"/>
        <v>0</v>
      </c>
      <c r="L1736">
        <f t="shared" si="110"/>
        <v>1</v>
      </c>
      <c r="M1736" t="str">
        <f>VLOOKUP(L1736,mês!A:B,2,0)</f>
        <v>Janeiro</v>
      </c>
      <c r="N1736" t="e">
        <f t="shared" si="111"/>
        <v>#VALUE!</v>
      </c>
    </row>
    <row r="1737" spans="1:14" ht="24.95" customHeight="1" x14ac:dyDescent="0.2">
      <c r="A1737" s="2"/>
      <c r="B1737" s="3"/>
      <c r="C1737" s="2"/>
      <c r="D1737" s="2"/>
      <c r="E1737" s="2"/>
      <c r="F1737" s="2"/>
      <c r="G1737" s="2"/>
      <c r="H1737" s="2"/>
      <c r="I1737" s="4"/>
      <c r="J1737" s="9">
        <f t="shared" si="108"/>
        <v>0</v>
      </c>
      <c r="K1737" s="9">
        <f t="shared" si="109"/>
        <v>0</v>
      </c>
      <c r="L1737">
        <f t="shared" si="110"/>
        <v>1</v>
      </c>
      <c r="M1737" t="str">
        <f>VLOOKUP(L1737,mês!A:B,2,0)</f>
        <v>Janeiro</v>
      </c>
      <c r="N1737" t="e">
        <f t="shared" si="111"/>
        <v>#VALUE!</v>
      </c>
    </row>
    <row r="1738" spans="1:14" ht="24.95" customHeight="1" x14ac:dyDescent="0.2">
      <c r="A1738" s="2"/>
      <c r="B1738" s="3"/>
      <c r="C1738" s="2"/>
      <c r="D1738" s="2"/>
      <c r="E1738" s="2"/>
      <c r="F1738" s="2"/>
      <c r="G1738" s="2"/>
      <c r="H1738" s="2"/>
      <c r="I1738" s="4"/>
      <c r="J1738" s="9">
        <f t="shared" si="108"/>
        <v>0</v>
      </c>
      <c r="K1738" s="9">
        <f t="shared" si="109"/>
        <v>0</v>
      </c>
      <c r="L1738">
        <f t="shared" si="110"/>
        <v>1</v>
      </c>
      <c r="M1738" t="str">
        <f>VLOOKUP(L1738,mês!A:B,2,0)</f>
        <v>Janeiro</v>
      </c>
      <c r="N1738" t="e">
        <f t="shared" si="111"/>
        <v>#VALUE!</v>
      </c>
    </row>
    <row r="1739" spans="1:14" ht="24.95" customHeight="1" x14ac:dyDescent="0.2">
      <c r="A1739" s="2"/>
      <c r="B1739" s="3"/>
      <c r="C1739" s="2"/>
      <c r="D1739" s="2"/>
      <c r="E1739" s="2"/>
      <c r="F1739" s="2"/>
      <c r="G1739" s="2"/>
      <c r="H1739" s="2"/>
      <c r="I1739" s="4"/>
      <c r="J1739" s="9">
        <f t="shared" si="108"/>
        <v>0</v>
      </c>
      <c r="K1739" s="9">
        <f t="shared" si="109"/>
        <v>0</v>
      </c>
      <c r="L1739">
        <f t="shared" si="110"/>
        <v>1</v>
      </c>
      <c r="M1739" t="str">
        <f>VLOOKUP(L1739,mês!A:B,2,0)</f>
        <v>Janeiro</v>
      </c>
      <c r="N1739" t="e">
        <f t="shared" si="111"/>
        <v>#VALUE!</v>
      </c>
    </row>
    <row r="1740" spans="1:14" ht="24.95" customHeight="1" x14ac:dyDescent="0.2">
      <c r="A1740" s="2"/>
      <c r="B1740" s="3"/>
      <c r="C1740" s="2"/>
      <c r="D1740" s="2"/>
      <c r="E1740" s="2"/>
      <c r="F1740" s="2"/>
      <c r="G1740" s="2"/>
      <c r="H1740" s="2"/>
      <c r="I1740" s="4"/>
      <c r="J1740" s="9">
        <f t="shared" si="108"/>
        <v>0</v>
      </c>
      <c r="K1740" s="9">
        <f t="shared" si="109"/>
        <v>0</v>
      </c>
      <c r="L1740">
        <f t="shared" si="110"/>
        <v>1</v>
      </c>
      <c r="M1740" t="str">
        <f>VLOOKUP(L1740,mês!A:B,2,0)</f>
        <v>Janeiro</v>
      </c>
      <c r="N1740" t="e">
        <f t="shared" si="111"/>
        <v>#VALUE!</v>
      </c>
    </row>
    <row r="1741" spans="1:14" ht="24.95" customHeight="1" x14ac:dyDescent="0.2">
      <c r="A1741" s="2"/>
      <c r="B1741" s="3"/>
      <c r="C1741" s="2"/>
      <c r="D1741" s="2"/>
      <c r="E1741" s="2"/>
      <c r="F1741" s="2"/>
      <c r="G1741" s="2"/>
      <c r="H1741" s="2"/>
      <c r="I1741" s="4"/>
      <c r="J1741" s="9">
        <f t="shared" si="108"/>
        <v>0</v>
      </c>
      <c r="K1741" s="9">
        <f t="shared" si="109"/>
        <v>0</v>
      </c>
      <c r="L1741">
        <f t="shared" si="110"/>
        <v>1</v>
      </c>
      <c r="M1741" t="str">
        <f>VLOOKUP(L1741,mês!A:B,2,0)</f>
        <v>Janeiro</v>
      </c>
      <c r="N1741" t="e">
        <f t="shared" si="111"/>
        <v>#VALUE!</v>
      </c>
    </row>
    <row r="1742" spans="1:14" ht="24.95" customHeight="1" x14ac:dyDescent="0.2">
      <c r="A1742" s="2"/>
      <c r="B1742" s="3"/>
      <c r="C1742" s="2"/>
      <c r="D1742" s="2"/>
      <c r="E1742" s="2"/>
      <c r="F1742" s="2"/>
      <c r="G1742" s="2"/>
      <c r="H1742" s="2"/>
      <c r="I1742" s="4"/>
      <c r="J1742" s="9">
        <f t="shared" si="108"/>
        <v>0</v>
      </c>
      <c r="K1742" s="9">
        <f t="shared" si="109"/>
        <v>0</v>
      </c>
      <c r="L1742">
        <f t="shared" si="110"/>
        <v>1</v>
      </c>
      <c r="M1742" t="str">
        <f>VLOOKUP(L1742,mês!A:B,2,0)</f>
        <v>Janeiro</v>
      </c>
      <c r="N1742" t="e">
        <f t="shared" si="111"/>
        <v>#VALUE!</v>
      </c>
    </row>
    <row r="1743" spans="1:14" ht="24.95" customHeight="1" x14ac:dyDescent="0.2">
      <c r="A1743" s="2"/>
      <c r="B1743" s="3"/>
      <c r="C1743" s="2"/>
      <c r="D1743" s="2"/>
      <c r="E1743" s="2"/>
      <c r="F1743" s="2"/>
      <c r="G1743" s="2"/>
      <c r="H1743" s="2"/>
      <c r="I1743" s="4"/>
      <c r="J1743" s="9">
        <f t="shared" si="108"/>
        <v>0</v>
      </c>
      <c r="K1743" s="9">
        <f t="shared" si="109"/>
        <v>0</v>
      </c>
      <c r="L1743">
        <f t="shared" si="110"/>
        <v>1</v>
      </c>
      <c r="M1743" t="str">
        <f>VLOOKUP(L1743,mês!A:B,2,0)</f>
        <v>Janeiro</v>
      </c>
      <c r="N1743" t="e">
        <f t="shared" si="111"/>
        <v>#VALUE!</v>
      </c>
    </row>
    <row r="1744" spans="1:14" ht="24.95" customHeight="1" x14ac:dyDescent="0.2">
      <c r="A1744" s="2"/>
      <c r="B1744" s="3"/>
      <c r="C1744" s="2"/>
      <c r="D1744" s="2"/>
      <c r="E1744" s="2"/>
      <c r="F1744" s="2"/>
      <c r="G1744" s="2"/>
      <c r="H1744" s="2"/>
      <c r="I1744" s="4"/>
      <c r="J1744" s="9">
        <f t="shared" si="108"/>
        <v>0</v>
      </c>
      <c r="K1744" s="9">
        <f t="shared" si="109"/>
        <v>0</v>
      </c>
      <c r="L1744">
        <f t="shared" si="110"/>
        <v>1</v>
      </c>
      <c r="M1744" t="str">
        <f>VLOOKUP(L1744,mês!A:B,2,0)</f>
        <v>Janeiro</v>
      </c>
      <c r="N1744" t="e">
        <f t="shared" si="111"/>
        <v>#VALUE!</v>
      </c>
    </row>
    <row r="1745" spans="1:14" ht="24.95" customHeight="1" x14ac:dyDescent="0.2">
      <c r="A1745" s="2"/>
      <c r="B1745" s="3"/>
      <c r="C1745" s="2"/>
      <c r="D1745" s="2"/>
      <c r="E1745" s="2"/>
      <c r="F1745" s="2"/>
      <c r="G1745" s="2"/>
      <c r="H1745" s="2"/>
      <c r="I1745" s="4"/>
      <c r="J1745" s="9">
        <f t="shared" si="108"/>
        <v>0</v>
      </c>
      <c r="K1745" s="9">
        <f t="shared" si="109"/>
        <v>0</v>
      </c>
      <c r="L1745">
        <f t="shared" si="110"/>
        <v>1</v>
      </c>
      <c r="M1745" t="str">
        <f>VLOOKUP(L1745,mês!A:B,2,0)</f>
        <v>Janeiro</v>
      </c>
      <c r="N1745" t="e">
        <f t="shared" si="111"/>
        <v>#VALUE!</v>
      </c>
    </row>
    <row r="1746" spans="1:14" ht="24.95" customHeight="1" x14ac:dyDescent="0.2">
      <c r="A1746" s="2"/>
      <c r="B1746" s="3"/>
      <c r="C1746" s="2"/>
      <c r="D1746" s="2"/>
      <c r="E1746" s="2"/>
      <c r="F1746" s="2"/>
      <c r="G1746" s="2"/>
      <c r="H1746" s="2"/>
      <c r="I1746" s="4"/>
      <c r="J1746" s="9">
        <f t="shared" si="108"/>
        <v>0</v>
      </c>
      <c r="K1746" s="9">
        <f t="shared" si="109"/>
        <v>0</v>
      </c>
      <c r="L1746">
        <f t="shared" si="110"/>
        <v>1</v>
      </c>
      <c r="M1746" t="str">
        <f>VLOOKUP(L1746,mês!A:B,2,0)</f>
        <v>Janeiro</v>
      </c>
      <c r="N1746" t="e">
        <f t="shared" si="111"/>
        <v>#VALUE!</v>
      </c>
    </row>
    <row r="1747" spans="1:14" ht="24.95" customHeight="1" x14ac:dyDescent="0.2">
      <c r="A1747" s="2"/>
      <c r="B1747" s="3"/>
      <c r="C1747" s="2"/>
      <c r="D1747" s="2"/>
      <c r="E1747" s="2"/>
      <c r="F1747" s="2"/>
      <c r="G1747" s="2"/>
      <c r="H1747" s="2"/>
      <c r="I1747" s="4"/>
      <c r="J1747" s="9">
        <f t="shared" si="108"/>
        <v>0</v>
      </c>
      <c r="K1747" s="9">
        <f t="shared" si="109"/>
        <v>0</v>
      </c>
      <c r="L1747">
        <f t="shared" si="110"/>
        <v>1</v>
      </c>
      <c r="M1747" t="str">
        <f>VLOOKUP(L1747,mês!A:B,2,0)</f>
        <v>Janeiro</v>
      </c>
      <c r="N1747" t="e">
        <f t="shared" si="111"/>
        <v>#VALUE!</v>
      </c>
    </row>
    <row r="1748" spans="1:14" ht="24.95" customHeight="1" x14ac:dyDescent="0.2">
      <c r="A1748" s="2"/>
      <c r="B1748" s="3"/>
      <c r="C1748" s="2"/>
      <c r="D1748" s="2"/>
      <c r="E1748" s="2"/>
      <c r="F1748" s="2"/>
      <c r="G1748" s="2"/>
      <c r="H1748" s="2"/>
      <c r="I1748" s="4"/>
      <c r="J1748" s="9">
        <f t="shared" si="108"/>
        <v>0</v>
      </c>
      <c r="K1748" s="9">
        <f t="shared" si="109"/>
        <v>0</v>
      </c>
      <c r="L1748">
        <f t="shared" si="110"/>
        <v>1</v>
      </c>
      <c r="M1748" t="str">
        <f>VLOOKUP(L1748,mês!A:B,2,0)</f>
        <v>Janeiro</v>
      </c>
      <c r="N1748" t="e">
        <f t="shared" si="111"/>
        <v>#VALUE!</v>
      </c>
    </row>
    <row r="1749" spans="1:14" ht="24.95" customHeight="1" x14ac:dyDescent="0.2">
      <c r="A1749" s="2"/>
      <c r="B1749" s="3"/>
      <c r="C1749" s="2"/>
      <c r="D1749" s="2"/>
      <c r="E1749" s="2"/>
      <c r="F1749" s="2"/>
      <c r="G1749" s="2"/>
      <c r="H1749" s="2"/>
      <c r="I1749" s="4"/>
      <c r="J1749" s="9">
        <f t="shared" si="108"/>
        <v>0</v>
      </c>
      <c r="K1749" s="9">
        <f t="shared" si="109"/>
        <v>0</v>
      </c>
      <c r="L1749">
        <f t="shared" si="110"/>
        <v>1</v>
      </c>
      <c r="M1749" t="str">
        <f>VLOOKUP(L1749,mês!A:B,2,0)</f>
        <v>Janeiro</v>
      </c>
      <c r="N1749" t="e">
        <f t="shared" si="111"/>
        <v>#VALUE!</v>
      </c>
    </row>
    <row r="1750" spans="1:14" ht="24.95" customHeight="1" x14ac:dyDescent="0.2">
      <c r="A1750" s="2"/>
      <c r="B1750" s="3"/>
      <c r="C1750" s="2"/>
      <c r="D1750" s="2"/>
      <c r="E1750" s="4"/>
      <c r="F1750" s="2"/>
      <c r="G1750" s="2"/>
      <c r="H1750" s="2"/>
      <c r="I1750" s="4"/>
      <c r="J1750" s="9">
        <f t="shared" si="108"/>
        <v>0</v>
      </c>
      <c r="K1750" s="9">
        <f t="shared" si="109"/>
        <v>0</v>
      </c>
      <c r="L1750">
        <f t="shared" si="110"/>
        <v>1</v>
      </c>
      <c r="M1750" t="str">
        <f>VLOOKUP(L1750,mês!A:B,2,0)</f>
        <v>Janeiro</v>
      </c>
      <c r="N1750" t="e">
        <f t="shared" si="111"/>
        <v>#VALUE!</v>
      </c>
    </row>
    <row r="1751" spans="1:14" ht="24.95" customHeight="1" x14ac:dyDescent="0.2">
      <c r="A1751" s="2"/>
      <c r="B1751" s="3"/>
      <c r="C1751" s="2"/>
      <c r="D1751" s="2"/>
      <c r="E1751" s="2"/>
      <c r="F1751" s="2"/>
      <c r="G1751" s="2"/>
      <c r="H1751" s="2"/>
      <c r="I1751" s="4"/>
      <c r="J1751" s="9">
        <f t="shared" si="108"/>
        <v>0</v>
      </c>
      <c r="K1751" s="9">
        <f t="shared" si="109"/>
        <v>0</v>
      </c>
      <c r="L1751">
        <f t="shared" si="110"/>
        <v>1</v>
      </c>
      <c r="M1751" t="str">
        <f>VLOOKUP(L1751,mês!A:B,2,0)</f>
        <v>Janeiro</v>
      </c>
      <c r="N1751" t="e">
        <f t="shared" si="111"/>
        <v>#VALUE!</v>
      </c>
    </row>
    <row r="1752" spans="1:14" ht="24.95" customHeight="1" x14ac:dyDescent="0.2">
      <c r="A1752" s="2"/>
      <c r="B1752" s="3"/>
      <c r="C1752" s="2"/>
      <c r="D1752" s="2"/>
      <c r="E1752" s="2"/>
      <c r="F1752" s="2"/>
      <c r="G1752" s="2"/>
      <c r="H1752" s="2"/>
      <c r="I1752" s="4"/>
      <c r="J1752" s="9">
        <f t="shared" si="108"/>
        <v>0</v>
      </c>
      <c r="K1752" s="9">
        <f t="shared" si="109"/>
        <v>0</v>
      </c>
      <c r="L1752">
        <f t="shared" si="110"/>
        <v>1</v>
      </c>
      <c r="M1752" t="str">
        <f>VLOOKUP(L1752,mês!A:B,2,0)</f>
        <v>Janeiro</v>
      </c>
      <c r="N1752" t="e">
        <f t="shared" si="111"/>
        <v>#VALUE!</v>
      </c>
    </row>
    <row r="1753" spans="1:14" ht="24.95" customHeight="1" x14ac:dyDescent="0.2">
      <c r="A1753" s="2"/>
      <c r="B1753" s="3"/>
      <c r="C1753" s="2"/>
      <c r="D1753" s="2"/>
      <c r="E1753" s="2"/>
      <c r="F1753" s="2"/>
      <c r="G1753" s="2"/>
      <c r="H1753" s="2"/>
      <c r="I1753" s="4"/>
      <c r="J1753" s="9">
        <f t="shared" si="108"/>
        <v>0</v>
      </c>
      <c r="K1753" s="9">
        <f t="shared" si="109"/>
        <v>0</v>
      </c>
      <c r="L1753">
        <f t="shared" si="110"/>
        <v>1</v>
      </c>
      <c r="M1753" t="str">
        <f>VLOOKUP(L1753,mês!A:B,2,0)</f>
        <v>Janeiro</v>
      </c>
      <c r="N1753" t="e">
        <f t="shared" si="111"/>
        <v>#VALUE!</v>
      </c>
    </row>
    <row r="1754" spans="1:14" ht="24.95" customHeight="1" x14ac:dyDescent="0.2">
      <c r="A1754" s="2"/>
      <c r="B1754" s="3"/>
      <c r="C1754" s="2"/>
      <c r="D1754" s="2"/>
      <c r="E1754" s="2"/>
      <c r="F1754" s="2"/>
      <c r="G1754" s="2"/>
      <c r="H1754" s="2"/>
      <c r="I1754" s="4"/>
      <c r="J1754" s="9">
        <f t="shared" si="108"/>
        <v>0</v>
      </c>
      <c r="K1754" s="9">
        <f t="shared" si="109"/>
        <v>0</v>
      </c>
      <c r="L1754">
        <f t="shared" si="110"/>
        <v>1</v>
      </c>
      <c r="M1754" t="str">
        <f>VLOOKUP(L1754,mês!A:B,2,0)</f>
        <v>Janeiro</v>
      </c>
      <c r="N1754" t="e">
        <f t="shared" si="111"/>
        <v>#VALUE!</v>
      </c>
    </row>
    <row r="1755" spans="1:14" ht="24.95" customHeight="1" x14ac:dyDescent="0.2">
      <c r="A1755" s="2"/>
      <c r="B1755" s="3"/>
      <c r="C1755" s="2"/>
      <c r="D1755" s="2"/>
      <c r="E1755" s="4"/>
      <c r="F1755" s="2"/>
      <c r="G1755" s="2"/>
      <c r="H1755" s="2"/>
      <c r="I1755" s="4"/>
      <c r="J1755" s="9">
        <f t="shared" si="108"/>
        <v>0</v>
      </c>
      <c r="K1755" s="9">
        <f t="shared" si="109"/>
        <v>0</v>
      </c>
      <c r="L1755">
        <f t="shared" si="110"/>
        <v>1</v>
      </c>
      <c r="M1755" t="str">
        <f>VLOOKUP(L1755,mês!A:B,2,0)</f>
        <v>Janeiro</v>
      </c>
      <c r="N1755" t="e">
        <f t="shared" si="111"/>
        <v>#VALUE!</v>
      </c>
    </row>
    <row r="1756" spans="1:14" ht="24.95" customHeight="1" x14ac:dyDescent="0.2">
      <c r="A1756" s="2"/>
      <c r="B1756" s="3"/>
      <c r="C1756" s="2"/>
      <c r="D1756" s="2"/>
      <c r="E1756" s="2"/>
      <c r="F1756" s="2"/>
      <c r="G1756" s="2"/>
      <c r="H1756" s="2"/>
      <c r="I1756" s="4"/>
      <c r="J1756" s="9">
        <f t="shared" si="108"/>
        <v>0</v>
      </c>
      <c r="K1756" s="9">
        <f t="shared" si="109"/>
        <v>0</v>
      </c>
      <c r="L1756">
        <f t="shared" si="110"/>
        <v>1</v>
      </c>
      <c r="M1756" t="str">
        <f>VLOOKUP(L1756,mês!A:B,2,0)</f>
        <v>Janeiro</v>
      </c>
      <c r="N1756" t="e">
        <f t="shared" si="111"/>
        <v>#VALUE!</v>
      </c>
    </row>
    <row r="1757" spans="1:14" ht="24.95" customHeight="1" x14ac:dyDescent="0.2">
      <c r="A1757" s="2"/>
      <c r="B1757" s="3"/>
      <c r="C1757" s="2"/>
      <c r="D1757" s="2"/>
      <c r="E1757" s="2"/>
      <c r="F1757" s="2"/>
      <c r="G1757" s="2"/>
      <c r="H1757" s="2"/>
      <c r="I1757" s="4"/>
      <c r="J1757" s="9">
        <f t="shared" si="108"/>
        <v>0</v>
      </c>
      <c r="K1757" s="9">
        <f t="shared" si="109"/>
        <v>0</v>
      </c>
      <c r="L1757">
        <f t="shared" si="110"/>
        <v>1</v>
      </c>
      <c r="M1757" t="str">
        <f>VLOOKUP(L1757,mês!A:B,2,0)</f>
        <v>Janeiro</v>
      </c>
      <c r="N1757" t="e">
        <f t="shared" si="111"/>
        <v>#VALUE!</v>
      </c>
    </row>
    <row r="1758" spans="1:14" ht="24.95" customHeight="1" x14ac:dyDescent="0.2">
      <c r="A1758" s="2"/>
      <c r="B1758" s="3"/>
      <c r="C1758" s="2"/>
      <c r="D1758" s="2"/>
      <c r="E1758" s="2"/>
      <c r="F1758" s="2"/>
      <c r="G1758" s="2"/>
      <c r="H1758" s="2"/>
      <c r="I1758" s="4"/>
      <c r="J1758" s="9">
        <f t="shared" si="108"/>
        <v>0</v>
      </c>
      <c r="K1758" s="9">
        <f t="shared" si="109"/>
        <v>0</v>
      </c>
      <c r="L1758">
        <f t="shared" si="110"/>
        <v>1</v>
      </c>
      <c r="M1758" t="str">
        <f>VLOOKUP(L1758,mês!A:B,2,0)</f>
        <v>Janeiro</v>
      </c>
      <c r="N1758" t="e">
        <f t="shared" si="111"/>
        <v>#VALUE!</v>
      </c>
    </row>
    <row r="1759" spans="1:14" ht="24.95" customHeight="1" x14ac:dyDescent="0.2">
      <c r="A1759" s="2"/>
      <c r="B1759" s="3"/>
      <c r="C1759" s="2"/>
      <c r="D1759" s="2"/>
      <c r="E1759" s="2"/>
      <c r="F1759" s="2"/>
      <c r="G1759" s="2"/>
      <c r="H1759" s="2"/>
      <c r="I1759" s="4"/>
      <c r="J1759" s="9">
        <f t="shared" si="108"/>
        <v>0</v>
      </c>
      <c r="K1759" s="9">
        <f t="shared" si="109"/>
        <v>0</v>
      </c>
      <c r="L1759">
        <f t="shared" si="110"/>
        <v>1</v>
      </c>
      <c r="M1759" t="str">
        <f>VLOOKUP(L1759,mês!A:B,2,0)</f>
        <v>Janeiro</v>
      </c>
      <c r="N1759" t="e">
        <f t="shared" si="111"/>
        <v>#VALUE!</v>
      </c>
    </row>
    <row r="1760" spans="1:14" ht="24.95" customHeight="1" x14ac:dyDescent="0.2">
      <c r="A1760" s="2"/>
      <c r="B1760" s="3"/>
      <c r="C1760" s="2"/>
      <c r="D1760" s="2"/>
      <c r="E1760" s="2"/>
      <c r="F1760" s="2"/>
      <c r="G1760" s="2"/>
      <c r="H1760" s="2"/>
      <c r="I1760" s="4"/>
      <c r="J1760" s="9">
        <f t="shared" si="108"/>
        <v>0</v>
      </c>
      <c r="K1760" s="9">
        <f t="shared" si="109"/>
        <v>0</v>
      </c>
      <c r="L1760">
        <f t="shared" si="110"/>
        <v>1</v>
      </c>
      <c r="M1760" t="str">
        <f>VLOOKUP(L1760,mês!A:B,2,0)</f>
        <v>Janeiro</v>
      </c>
      <c r="N1760" t="e">
        <f t="shared" si="111"/>
        <v>#VALUE!</v>
      </c>
    </row>
    <row r="1761" spans="1:14" ht="24.95" customHeight="1" x14ac:dyDescent="0.2">
      <c r="A1761" s="2"/>
      <c r="B1761" s="3"/>
      <c r="C1761" s="2"/>
      <c r="D1761" s="2"/>
      <c r="E1761" s="4"/>
      <c r="F1761" s="2"/>
      <c r="G1761" s="2"/>
      <c r="H1761" s="2"/>
      <c r="I1761" s="4"/>
      <c r="J1761" s="9">
        <f t="shared" si="108"/>
        <v>0</v>
      </c>
      <c r="K1761" s="9">
        <f t="shared" si="109"/>
        <v>0</v>
      </c>
      <c r="L1761">
        <f t="shared" si="110"/>
        <v>1</v>
      </c>
      <c r="M1761" t="str">
        <f>VLOOKUP(L1761,mês!A:B,2,0)</f>
        <v>Janeiro</v>
      </c>
      <c r="N1761" t="e">
        <f t="shared" si="111"/>
        <v>#VALUE!</v>
      </c>
    </row>
    <row r="1762" spans="1:14" ht="24.95" customHeight="1" x14ac:dyDescent="0.2">
      <c r="A1762" s="2"/>
      <c r="B1762" s="3"/>
      <c r="C1762" s="2"/>
      <c r="D1762" s="2"/>
      <c r="E1762" s="4"/>
      <c r="F1762" s="2"/>
      <c r="G1762" s="2"/>
      <c r="H1762" s="2"/>
      <c r="I1762" s="4"/>
      <c r="J1762" s="9">
        <f t="shared" si="108"/>
        <v>0</v>
      </c>
      <c r="K1762" s="9">
        <f t="shared" si="109"/>
        <v>0</v>
      </c>
      <c r="L1762">
        <f t="shared" si="110"/>
        <v>1</v>
      </c>
      <c r="M1762" t="str">
        <f>VLOOKUP(L1762,mês!A:B,2,0)</f>
        <v>Janeiro</v>
      </c>
      <c r="N1762" t="e">
        <f t="shared" si="111"/>
        <v>#VALUE!</v>
      </c>
    </row>
    <row r="1763" spans="1:14" ht="24.95" customHeight="1" x14ac:dyDescent="0.2">
      <c r="A1763" s="2"/>
      <c r="B1763" s="3"/>
      <c r="C1763" s="2"/>
      <c r="D1763" s="2"/>
      <c r="E1763" s="2"/>
      <c r="F1763" s="2"/>
      <c r="G1763" s="2"/>
      <c r="H1763" s="2"/>
      <c r="I1763" s="4"/>
      <c r="J1763" s="9">
        <f t="shared" si="108"/>
        <v>0</v>
      </c>
      <c r="K1763" s="9">
        <f t="shared" si="109"/>
        <v>0</v>
      </c>
      <c r="L1763">
        <f t="shared" si="110"/>
        <v>1</v>
      </c>
      <c r="M1763" t="str">
        <f>VLOOKUP(L1763,mês!A:B,2,0)</f>
        <v>Janeiro</v>
      </c>
      <c r="N1763" t="e">
        <f t="shared" si="111"/>
        <v>#VALUE!</v>
      </c>
    </row>
    <row r="1764" spans="1:14" ht="24.95" customHeight="1" x14ac:dyDescent="0.2">
      <c r="A1764" s="2"/>
      <c r="B1764" s="3"/>
      <c r="C1764" s="2"/>
      <c r="D1764" s="2"/>
      <c r="E1764" s="2"/>
      <c r="F1764" s="2"/>
      <c r="G1764" s="2"/>
      <c r="H1764" s="2"/>
      <c r="I1764" s="4"/>
      <c r="J1764" s="9">
        <f t="shared" si="108"/>
        <v>0</v>
      </c>
      <c r="K1764" s="9">
        <f t="shared" si="109"/>
        <v>0</v>
      </c>
      <c r="L1764">
        <f t="shared" si="110"/>
        <v>1</v>
      </c>
      <c r="M1764" t="str">
        <f>VLOOKUP(L1764,mês!A:B,2,0)</f>
        <v>Janeiro</v>
      </c>
      <c r="N1764" t="e">
        <f t="shared" si="111"/>
        <v>#VALUE!</v>
      </c>
    </row>
    <row r="1765" spans="1:14" ht="24.95" customHeight="1" x14ac:dyDescent="0.2">
      <c r="A1765" s="2"/>
      <c r="B1765" s="3"/>
      <c r="C1765" s="2"/>
      <c r="D1765" s="2"/>
      <c r="E1765" s="2"/>
      <c r="F1765" s="2"/>
      <c r="G1765" s="2"/>
      <c r="H1765" s="2"/>
      <c r="I1765" s="4"/>
      <c r="J1765" s="9">
        <f t="shared" si="108"/>
        <v>0</v>
      </c>
      <c r="K1765" s="9">
        <f t="shared" si="109"/>
        <v>0</v>
      </c>
      <c r="L1765">
        <f t="shared" si="110"/>
        <v>1</v>
      </c>
      <c r="M1765" t="str">
        <f>VLOOKUP(L1765,mês!A:B,2,0)</f>
        <v>Janeiro</v>
      </c>
      <c r="N1765" t="e">
        <f t="shared" si="111"/>
        <v>#VALUE!</v>
      </c>
    </row>
    <row r="1766" spans="1:14" ht="24.95" customHeight="1" x14ac:dyDescent="0.2">
      <c r="A1766" s="2"/>
      <c r="B1766" s="3"/>
      <c r="C1766" s="2"/>
      <c r="D1766" s="2"/>
      <c r="E1766" s="4"/>
      <c r="F1766" s="2"/>
      <c r="G1766" s="2"/>
      <c r="H1766" s="2"/>
      <c r="I1766" s="4"/>
      <c r="J1766" s="9">
        <f t="shared" si="108"/>
        <v>0</v>
      </c>
      <c r="K1766" s="9">
        <f t="shared" si="109"/>
        <v>0</v>
      </c>
      <c r="L1766">
        <f t="shared" si="110"/>
        <v>1</v>
      </c>
      <c r="M1766" t="str">
        <f>VLOOKUP(L1766,mês!A:B,2,0)</f>
        <v>Janeiro</v>
      </c>
      <c r="N1766" t="e">
        <f t="shared" si="111"/>
        <v>#VALUE!</v>
      </c>
    </row>
    <row r="1767" spans="1:14" ht="24.95" customHeight="1" x14ac:dyDescent="0.2">
      <c r="A1767" s="2"/>
      <c r="B1767" s="3"/>
      <c r="C1767" s="2"/>
      <c r="D1767" s="2"/>
      <c r="E1767" s="2"/>
      <c r="F1767" s="2"/>
      <c r="G1767" s="2"/>
      <c r="H1767" s="2"/>
      <c r="I1767" s="4"/>
      <c r="J1767" s="9">
        <f t="shared" si="108"/>
        <v>0</v>
      </c>
      <c r="K1767" s="9">
        <f t="shared" si="109"/>
        <v>0</v>
      </c>
      <c r="L1767">
        <f t="shared" si="110"/>
        <v>1</v>
      </c>
      <c r="M1767" t="str">
        <f>VLOOKUP(L1767,mês!A:B,2,0)</f>
        <v>Janeiro</v>
      </c>
      <c r="N1767" t="e">
        <f t="shared" si="111"/>
        <v>#VALUE!</v>
      </c>
    </row>
    <row r="1768" spans="1:14" ht="24.95" customHeight="1" x14ac:dyDescent="0.2">
      <c r="A1768" s="2"/>
      <c r="B1768" s="3"/>
      <c r="C1768" s="2"/>
      <c r="D1768" s="2"/>
      <c r="E1768" s="2"/>
      <c r="F1768" s="2"/>
      <c r="G1768" s="2"/>
      <c r="H1768" s="2"/>
      <c r="I1768" s="4"/>
      <c r="J1768" s="9">
        <f t="shared" si="108"/>
        <v>0</v>
      </c>
      <c r="K1768" s="9">
        <f t="shared" si="109"/>
        <v>0</v>
      </c>
      <c r="L1768">
        <f t="shared" si="110"/>
        <v>1</v>
      </c>
      <c r="M1768" t="str">
        <f>VLOOKUP(L1768,mês!A:B,2,0)</f>
        <v>Janeiro</v>
      </c>
      <c r="N1768" t="e">
        <f t="shared" si="111"/>
        <v>#VALUE!</v>
      </c>
    </row>
    <row r="1769" spans="1:14" ht="24.95" customHeight="1" x14ac:dyDescent="0.2">
      <c r="A1769" s="2"/>
      <c r="B1769" s="3"/>
      <c r="C1769" s="2"/>
      <c r="D1769" s="2"/>
      <c r="E1769" s="2"/>
      <c r="F1769" s="2"/>
      <c r="G1769" s="2"/>
      <c r="H1769" s="13"/>
      <c r="I1769" s="4"/>
      <c r="J1769" s="9">
        <f t="shared" si="108"/>
        <v>0</v>
      </c>
      <c r="K1769" s="9">
        <f t="shared" si="109"/>
        <v>0</v>
      </c>
      <c r="L1769">
        <f t="shared" si="110"/>
        <v>1</v>
      </c>
      <c r="M1769" t="str">
        <f>VLOOKUP(L1769,mês!A:B,2,0)</f>
        <v>Janeiro</v>
      </c>
      <c r="N1769" t="e">
        <f t="shared" si="111"/>
        <v>#VALUE!</v>
      </c>
    </row>
    <row r="1770" spans="1:14" ht="24.95" customHeight="1" x14ac:dyDescent="0.2">
      <c r="A1770" s="2"/>
      <c r="B1770" s="3"/>
      <c r="C1770" s="2"/>
      <c r="D1770" s="2"/>
      <c r="E1770" s="2"/>
      <c r="F1770" s="2"/>
      <c r="G1770" s="2"/>
      <c r="H1770" s="13"/>
      <c r="I1770" s="4"/>
      <c r="J1770" s="9">
        <f t="shared" si="108"/>
        <v>0</v>
      </c>
      <c r="K1770" s="9">
        <f t="shared" si="109"/>
        <v>0</v>
      </c>
      <c r="L1770">
        <f t="shared" si="110"/>
        <v>1</v>
      </c>
      <c r="M1770" t="str">
        <f>VLOOKUP(L1770,mês!A:B,2,0)</f>
        <v>Janeiro</v>
      </c>
      <c r="N1770" t="e">
        <f t="shared" si="111"/>
        <v>#VALUE!</v>
      </c>
    </row>
    <row r="1771" spans="1:14" ht="24.95" customHeight="1" x14ac:dyDescent="0.2">
      <c r="A1771" s="2"/>
      <c r="B1771" s="3"/>
      <c r="C1771" s="2"/>
      <c r="D1771" s="2"/>
      <c r="E1771" s="2"/>
      <c r="F1771" s="2"/>
      <c r="G1771" s="2"/>
      <c r="H1771" s="13"/>
      <c r="I1771" s="4"/>
      <c r="J1771" s="9">
        <f t="shared" si="108"/>
        <v>0</v>
      </c>
      <c r="K1771" s="9">
        <f t="shared" si="109"/>
        <v>0</v>
      </c>
      <c r="L1771">
        <f t="shared" si="110"/>
        <v>1</v>
      </c>
      <c r="M1771" t="str">
        <f>VLOOKUP(L1771,mês!A:B,2,0)</f>
        <v>Janeiro</v>
      </c>
      <c r="N1771" t="e">
        <f t="shared" si="111"/>
        <v>#VALUE!</v>
      </c>
    </row>
    <row r="1772" spans="1:14" ht="24.95" customHeight="1" x14ac:dyDescent="0.2">
      <c r="A1772" s="2"/>
      <c r="B1772" s="3"/>
      <c r="C1772" s="2"/>
      <c r="D1772" s="2"/>
      <c r="E1772" s="2"/>
      <c r="F1772" s="2"/>
      <c r="G1772" s="2"/>
      <c r="H1772" s="2"/>
      <c r="I1772" s="4"/>
      <c r="J1772" s="9">
        <f t="shared" si="108"/>
        <v>0</v>
      </c>
      <c r="K1772" s="9">
        <f t="shared" si="109"/>
        <v>0</v>
      </c>
      <c r="L1772">
        <f t="shared" si="110"/>
        <v>1</v>
      </c>
      <c r="M1772" t="str">
        <f>VLOOKUP(L1772,mês!A:B,2,0)</f>
        <v>Janeiro</v>
      </c>
      <c r="N1772" t="e">
        <f t="shared" si="111"/>
        <v>#VALUE!</v>
      </c>
    </row>
    <row r="1773" spans="1:14" ht="24.95" customHeight="1" x14ac:dyDescent="0.2">
      <c r="A1773" s="2"/>
      <c r="B1773" s="3"/>
      <c r="C1773" s="2"/>
      <c r="D1773" s="2"/>
      <c r="E1773" s="2"/>
      <c r="F1773" s="2"/>
      <c r="G1773" s="2"/>
      <c r="H1773" s="13"/>
      <c r="I1773" s="4"/>
      <c r="J1773" s="9">
        <f t="shared" si="108"/>
        <v>0</v>
      </c>
      <c r="K1773" s="9">
        <f t="shared" si="109"/>
        <v>0</v>
      </c>
      <c r="L1773">
        <f t="shared" si="110"/>
        <v>1</v>
      </c>
      <c r="M1773" t="str">
        <f>VLOOKUP(L1773,mês!A:B,2,0)</f>
        <v>Janeiro</v>
      </c>
      <c r="N1773" t="e">
        <f t="shared" si="111"/>
        <v>#VALUE!</v>
      </c>
    </row>
    <row r="1774" spans="1:14" ht="24.95" customHeight="1" x14ac:dyDescent="0.2">
      <c r="A1774" s="2"/>
      <c r="B1774" s="3"/>
      <c r="C1774" s="2"/>
      <c r="D1774" s="2"/>
      <c r="E1774" s="2"/>
      <c r="F1774" s="2"/>
      <c r="G1774" s="2"/>
      <c r="H1774" s="13"/>
      <c r="I1774" s="4"/>
      <c r="J1774" s="9">
        <f t="shared" si="108"/>
        <v>0</v>
      </c>
      <c r="K1774" s="9">
        <f t="shared" si="109"/>
        <v>0</v>
      </c>
      <c r="L1774">
        <f t="shared" si="110"/>
        <v>1</v>
      </c>
      <c r="M1774" t="str">
        <f>VLOOKUP(L1774,mês!A:B,2,0)</f>
        <v>Janeiro</v>
      </c>
      <c r="N1774" t="e">
        <f t="shared" si="111"/>
        <v>#VALUE!</v>
      </c>
    </row>
    <row r="1775" spans="1:14" ht="24.95" customHeight="1" x14ac:dyDescent="0.2">
      <c r="A1775" s="2"/>
      <c r="B1775" s="3"/>
      <c r="C1775" s="2"/>
      <c r="D1775" s="2"/>
      <c r="E1775" s="4"/>
      <c r="F1775" s="2"/>
      <c r="G1775" s="2"/>
      <c r="H1775" s="2"/>
      <c r="I1775" s="4"/>
      <c r="J1775" s="9">
        <f t="shared" si="108"/>
        <v>0</v>
      </c>
      <c r="K1775" s="9">
        <f t="shared" si="109"/>
        <v>0</v>
      </c>
      <c r="L1775">
        <f t="shared" si="110"/>
        <v>1</v>
      </c>
      <c r="M1775" t="str">
        <f>VLOOKUP(L1775,mês!A:B,2,0)</f>
        <v>Janeiro</v>
      </c>
      <c r="N1775" t="e">
        <f t="shared" si="111"/>
        <v>#VALUE!</v>
      </c>
    </row>
    <row r="1776" spans="1:14" ht="24.95" customHeight="1" x14ac:dyDescent="0.2">
      <c r="A1776" s="2"/>
      <c r="B1776" s="3"/>
      <c r="C1776" s="2"/>
      <c r="D1776" s="2"/>
      <c r="E1776" s="4"/>
      <c r="F1776" s="2"/>
      <c r="G1776" s="2"/>
      <c r="H1776" s="2"/>
      <c r="I1776" s="4"/>
      <c r="J1776" s="9">
        <f t="shared" si="108"/>
        <v>0</v>
      </c>
      <c r="K1776" s="9">
        <f t="shared" si="109"/>
        <v>0</v>
      </c>
      <c r="L1776">
        <f t="shared" si="110"/>
        <v>1</v>
      </c>
      <c r="M1776" t="str">
        <f>VLOOKUP(L1776,mês!A:B,2,0)</f>
        <v>Janeiro</v>
      </c>
      <c r="N1776" t="e">
        <f t="shared" si="111"/>
        <v>#VALUE!</v>
      </c>
    </row>
    <row r="1777" spans="1:14" ht="24.95" customHeight="1" x14ac:dyDescent="0.2">
      <c r="A1777" s="2"/>
      <c r="B1777" s="3"/>
      <c r="C1777" s="2"/>
      <c r="D1777" s="2"/>
      <c r="E1777" s="2"/>
      <c r="F1777" s="2"/>
      <c r="G1777" s="2"/>
      <c r="H1777" s="2"/>
      <c r="I1777" s="4"/>
      <c r="J1777" s="9">
        <f t="shared" si="108"/>
        <v>0</v>
      </c>
      <c r="K1777" s="9">
        <f t="shared" si="109"/>
        <v>0</v>
      </c>
      <c r="L1777">
        <f t="shared" si="110"/>
        <v>1</v>
      </c>
      <c r="M1777" t="str">
        <f>VLOOKUP(L1777,mês!A:B,2,0)</f>
        <v>Janeiro</v>
      </c>
      <c r="N1777" t="e">
        <f t="shared" si="111"/>
        <v>#VALUE!</v>
      </c>
    </row>
    <row r="1778" spans="1:14" ht="24.95" customHeight="1" x14ac:dyDescent="0.2">
      <c r="A1778" s="2"/>
      <c r="B1778" s="3"/>
      <c r="C1778" s="2"/>
      <c r="D1778" s="2"/>
      <c r="E1778" s="2"/>
      <c r="F1778" s="2"/>
      <c r="G1778" s="2"/>
      <c r="H1778" s="2"/>
      <c r="I1778" s="4"/>
      <c r="J1778" s="9">
        <f t="shared" si="108"/>
        <v>0</v>
      </c>
      <c r="K1778" s="9">
        <f t="shared" si="109"/>
        <v>0</v>
      </c>
      <c r="L1778">
        <f t="shared" si="110"/>
        <v>1</v>
      </c>
      <c r="M1778" t="str">
        <f>VLOOKUP(L1778,mês!A:B,2,0)</f>
        <v>Janeiro</v>
      </c>
      <c r="N1778" t="e">
        <f t="shared" si="111"/>
        <v>#VALUE!</v>
      </c>
    </row>
    <row r="1779" spans="1:14" ht="24.95" customHeight="1" x14ac:dyDescent="0.2">
      <c r="A1779" s="2"/>
      <c r="B1779" s="3"/>
      <c r="C1779" s="2"/>
      <c r="D1779" s="2"/>
      <c r="E1779" s="2"/>
      <c r="F1779" s="2"/>
      <c r="G1779" s="2"/>
      <c r="H1779" s="2"/>
      <c r="I1779" s="4"/>
      <c r="J1779" s="9">
        <f t="shared" si="108"/>
        <v>0</v>
      </c>
      <c r="K1779" s="9">
        <f t="shared" si="109"/>
        <v>0</v>
      </c>
      <c r="L1779">
        <f t="shared" si="110"/>
        <v>1</v>
      </c>
      <c r="M1779" t="str">
        <f>VLOOKUP(L1779,mês!A:B,2,0)</f>
        <v>Janeiro</v>
      </c>
      <c r="N1779" t="e">
        <f t="shared" si="111"/>
        <v>#VALUE!</v>
      </c>
    </row>
    <row r="1780" spans="1:14" ht="24.95" customHeight="1" x14ac:dyDescent="0.2">
      <c r="A1780" s="2"/>
      <c r="B1780" s="3"/>
      <c r="C1780" s="2"/>
      <c r="D1780" s="2"/>
      <c r="E1780" s="2"/>
      <c r="F1780" s="2"/>
      <c r="G1780" s="2"/>
      <c r="H1780" s="2"/>
      <c r="I1780" s="4"/>
      <c r="J1780" s="9">
        <f t="shared" si="108"/>
        <v>0</v>
      </c>
      <c r="K1780" s="9">
        <f t="shared" si="109"/>
        <v>0</v>
      </c>
      <c r="L1780">
        <f t="shared" si="110"/>
        <v>1</v>
      </c>
      <c r="M1780" t="str">
        <f>VLOOKUP(L1780,mês!A:B,2,0)</f>
        <v>Janeiro</v>
      </c>
      <c r="N1780" t="e">
        <f t="shared" si="111"/>
        <v>#VALUE!</v>
      </c>
    </row>
    <row r="1781" spans="1:14" ht="24.95" customHeight="1" x14ac:dyDescent="0.2">
      <c r="A1781" s="2"/>
      <c r="B1781" s="3"/>
      <c r="C1781" s="2"/>
      <c r="D1781" s="2"/>
      <c r="E1781" s="2"/>
      <c r="F1781" s="2"/>
      <c r="G1781" s="2"/>
      <c r="H1781" s="2"/>
      <c r="I1781" s="4"/>
      <c r="J1781" s="9">
        <f t="shared" si="108"/>
        <v>0</v>
      </c>
      <c r="K1781" s="9">
        <f t="shared" si="109"/>
        <v>0</v>
      </c>
      <c r="L1781">
        <f t="shared" si="110"/>
        <v>1</v>
      </c>
      <c r="M1781" t="str">
        <f>VLOOKUP(L1781,mês!A:B,2,0)</f>
        <v>Janeiro</v>
      </c>
      <c r="N1781" t="e">
        <f t="shared" si="111"/>
        <v>#VALUE!</v>
      </c>
    </row>
    <row r="1782" spans="1:14" ht="24.95" customHeight="1" x14ac:dyDescent="0.2">
      <c r="A1782" s="2"/>
      <c r="B1782" s="3"/>
      <c r="C1782" s="2"/>
      <c r="D1782" s="2"/>
      <c r="E1782" s="2"/>
      <c r="F1782" s="2"/>
      <c r="G1782" s="2"/>
      <c r="H1782" s="2"/>
      <c r="I1782" s="4"/>
      <c r="J1782" s="9">
        <f t="shared" si="108"/>
        <v>0</v>
      </c>
      <c r="K1782" s="9">
        <f t="shared" si="109"/>
        <v>0</v>
      </c>
      <c r="L1782">
        <f t="shared" si="110"/>
        <v>1</v>
      </c>
      <c r="M1782" t="str">
        <f>VLOOKUP(L1782,mês!A:B,2,0)</f>
        <v>Janeiro</v>
      </c>
      <c r="N1782" t="e">
        <f t="shared" si="111"/>
        <v>#VALUE!</v>
      </c>
    </row>
    <row r="1783" spans="1:14" ht="24.95" customHeight="1" x14ac:dyDescent="0.2">
      <c r="A1783" s="2"/>
      <c r="B1783" s="3"/>
      <c r="C1783" s="2"/>
      <c r="D1783" s="2"/>
      <c r="E1783" s="2"/>
      <c r="F1783" s="2"/>
      <c r="G1783" s="2"/>
      <c r="H1783" s="2"/>
      <c r="I1783" s="4"/>
      <c r="J1783" s="9">
        <f t="shared" si="108"/>
        <v>0</v>
      </c>
      <c r="K1783" s="9">
        <f t="shared" si="109"/>
        <v>0</v>
      </c>
      <c r="L1783">
        <f t="shared" si="110"/>
        <v>1</v>
      </c>
      <c r="M1783" t="str">
        <f>VLOOKUP(L1783,mês!A:B,2,0)</f>
        <v>Janeiro</v>
      </c>
      <c r="N1783" t="e">
        <f t="shared" si="111"/>
        <v>#VALUE!</v>
      </c>
    </row>
    <row r="1784" spans="1:14" ht="24.95" customHeight="1" x14ac:dyDescent="0.2">
      <c r="A1784" s="2"/>
      <c r="B1784" s="3"/>
      <c r="C1784" s="2"/>
      <c r="D1784" s="2"/>
      <c r="E1784" s="2"/>
      <c r="F1784" s="2"/>
      <c r="G1784" s="2"/>
      <c r="H1784" s="2"/>
      <c r="I1784" s="4"/>
      <c r="J1784" s="9">
        <f t="shared" si="108"/>
        <v>0</v>
      </c>
      <c r="K1784" s="9">
        <f t="shared" si="109"/>
        <v>0</v>
      </c>
      <c r="L1784">
        <f t="shared" si="110"/>
        <v>1</v>
      </c>
      <c r="M1784" t="str">
        <f>VLOOKUP(L1784,mês!A:B,2,0)</f>
        <v>Janeiro</v>
      </c>
      <c r="N1784" t="e">
        <f t="shared" si="111"/>
        <v>#VALUE!</v>
      </c>
    </row>
    <row r="1785" spans="1:14" ht="24.95" customHeight="1" x14ac:dyDescent="0.2">
      <c r="A1785" s="2"/>
      <c r="B1785" s="3"/>
      <c r="C1785" s="2"/>
      <c r="D1785" s="2"/>
      <c r="E1785" s="2"/>
      <c r="F1785" s="2"/>
      <c r="G1785" s="2"/>
      <c r="H1785" s="2"/>
      <c r="I1785" s="4"/>
      <c r="J1785" s="9">
        <f t="shared" si="108"/>
        <v>0</v>
      </c>
      <c r="K1785" s="9">
        <f t="shared" si="109"/>
        <v>0</v>
      </c>
      <c r="L1785">
        <f t="shared" si="110"/>
        <v>1</v>
      </c>
      <c r="M1785" t="str">
        <f>VLOOKUP(L1785,mês!A:B,2,0)</f>
        <v>Janeiro</v>
      </c>
      <c r="N1785" t="e">
        <f t="shared" si="111"/>
        <v>#VALUE!</v>
      </c>
    </row>
    <row r="1786" spans="1:14" ht="24.95" customHeight="1" x14ac:dyDescent="0.2">
      <c r="A1786" s="2"/>
      <c r="B1786" s="3"/>
      <c r="C1786" s="2"/>
      <c r="D1786" s="2"/>
      <c r="E1786" s="2"/>
      <c r="F1786" s="2"/>
      <c r="G1786" s="2"/>
      <c r="H1786" s="2"/>
      <c r="I1786" s="4"/>
      <c r="J1786" s="9">
        <f t="shared" si="108"/>
        <v>0</v>
      </c>
      <c r="K1786" s="9">
        <f t="shared" si="109"/>
        <v>0</v>
      </c>
      <c r="L1786">
        <f t="shared" si="110"/>
        <v>1</v>
      </c>
      <c r="M1786" t="str">
        <f>VLOOKUP(L1786,mês!A:B,2,0)</f>
        <v>Janeiro</v>
      </c>
      <c r="N1786" t="e">
        <f t="shared" si="111"/>
        <v>#VALUE!</v>
      </c>
    </row>
    <row r="1787" spans="1:14" ht="24.95" customHeight="1" x14ac:dyDescent="0.2">
      <c r="A1787" s="2"/>
      <c r="B1787" s="3"/>
      <c r="C1787" s="2"/>
      <c r="D1787" s="2"/>
      <c r="E1787" s="2"/>
      <c r="F1787" s="2"/>
      <c r="G1787" s="2"/>
      <c r="H1787" s="2"/>
      <c r="I1787" s="4"/>
      <c r="J1787" s="9">
        <f t="shared" si="108"/>
        <v>0</v>
      </c>
      <c r="K1787" s="9">
        <f t="shared" si="109"/>
        <v>0</v>
      </c>
      <c r="L1787">
        <f t="shared" si="110"/>
        <v>1</v>
      </c>
      <c r="M1787" t="str">
        <f>VLOOKUP(L1787,mês!A:B,2,0)</f>
        <v>Janeiro</v>
      </c>
      <c r="N1787" t="e">
        <f t="shared" si="111"/>
        <v>#VALUE!</v>
      </c>
    </row>
    <row r="1788" spans="1:14" ht="24.95" customHeight="1" x14ac:dyDescent="0.2">
      <c r="A1788" s="2"/>
      <c r="B1788" s="3"/>
      <c r="C1788" s="2"/>
      <c r="D1788" s="2"/>
      <c r="E1788" s="4"/>
      <c r="F1788" s="2"/>
      <c r="G1788" s="2"/>
      <c r="H1788" s="2"/>
      <c r="I1788" s="4"/>
      <c r="J1788" s="9">
        <f t="shared" si="108"/>
        <v>0</v>
      </c>
      <c r="K1788" s="9">
        <f t="shared" si="109"/>
        <v>0</v>
      </c>
      <c r="L1788">
        <f t="shared" si="110"/>
        <v>1</v>
      </c>
      <c r="M1788" t="str">
        <f>VLOOKUP(L1788,mês!A:B,2,0)</f>
        <v>Janeiro</v>
      </c>
      <c r="N1788" t="e">
        <f t="shared" si="111"/>
        <v>#VALUE!</v>
      </c>
    </row>
    <row r="1789" spans="1:14" ht="24.95" customHeight="1" x14ac:dyDescent="0.2">
      <c r="A1789" s="2"/>
      <c r="B1789" s="3"/>
      <c r="C1789" s="2"/>
      <c r="D1789" s="2"/>
      <c r="E1789" s="4"/>
      <c r="F1789" s="2"/>
      <c r="G1789" s="2"/>
      <c r="H1789" s="2"/>
      <c r="I1789" s="4"/>
      <c r="J1789" s="9">
        <f t="shared" si="108"/>
        <v>0</v>
      </c>
      <c r="K1789" s="9">
        <f t="shared" si="109"/>
        <v>0</v>
      </c>
      <c r="L1789">
        <f t="shared" si="110"/>
        <v>1</v>
      </c>
      <c r="M1789" t="str">
        <f>VLOOKUP(L1789,mês!A:B,2,0)</f>
        <v>Janeiro</v>
      </c>
      <c r="N1789" t="e">
        <f t="shared" si="111"/>
        <v>#VALUE!</v>
      </c>
    </row>
    <row r="1790" spans="1:14" ht="24.95" customHeight="1" x14ac:dyDescent="0.2">
      <c r="A1790" s="2"/>
      <c r="B1790" s="3"/>
      <c r="C1790" s="2"/>
      <c r="D1790" s="2"/>
      <c r="E1790" s="4"/>
      <c r="F1790" s="2"/>
      <c r="G1790" s="2"/>
      <c r="H1790" s="2"/>
      <c r="I1790" s="4"/>
      <c r="J1790" s="9">
        <f t="shared" si="108"/>
        <v>0</v>
      </c>
      <c r="K1790" s="9">
        <f t="shared" si="109"/>
        <v>0</v>
      </c>
      <c r="L1790">
        <f t="shared" si="110"/>
        <v>1</v>
      </c>
      <c r="M1790" t="str">
        <f>VLOOKUP(L1790,mês!A:B,2,0)</f>
        <v>Janeiro</v>
      </c>
      <c r="N1790" t="e">
        <f t="shared" si="111"/>
        <v>#VALUE!</v>
      </c>
    </row>
    <row r="1791" spans="1:14" ht="24.95" customHeight="1" x14ac:dyDescent="0.2">
      <c r="A1791" s="2"/>
      <c r="B1791" s="3"/>
      <c r="C1791" s="2"/>
      <c r="D1791" s="2"/>
      <c r="E1791" s="4"/>
      <c r="F1791" s="2"/>
      <c r="G1791" s="2"/>
      <c r="H1791" s="2"/>
      <c r="I1791" s="4"/>
      <c r="J1791" s="9">
        <f t="shared" si="108"/>
        <v>0</v>
      </c>
      <c r="K1791" s="9">
        <f t="shared" si="109"/>
        <v>0</v>
      </c>
      <c r="L1791">
        <f t="shared" si="110"/>
        <v>1</v>
      </c>
      <c r="M1791" t="str">
        <f>VLOOKUP(L1791,mês!A:B,2,0)</f>
        <v>Janeiro</v>
      </c>
      <c r="N1791" t="e">
        <f t="shared" si="111"/>
        <v>#VALUE!</v>
      </c>
    </row>
    <row r="1792" spans="1:14" ht="24.95" customHeight="1" x14ac:dyDescent="0.2">
      <c r="A1792" s="2"/>
      <c r="B1792" s="3"/>
      <c r="C1792" s="2"/>
      <c r="D1792" s="2"/>
      <c r="E1792" s="2"/>
      <c r="F1792" s="2"/>
      <c r="G1792" s="2"/>
      <c r="H1792" s="2"/>
      <c r="I1792" s="4"/>
      <c r="J1792" s="9">
        <f t="shared" si="108"/>
        <v>0</v>
      </c>
      <c r="K1792" s="9">
        <f t="shared" si="109"/>
        <v>0</v>
      </c>
      <c r="L1792">
        <f t="shared" si="110"/>
        <v>1</v>
      </c>
      <c r="M1792" t="str">
        <f>VLOOKUP(L1792,mês!A:B,2,0)</f>
        <v>Janeiro</v>
      </c>
      <c r="N1792" t="e">
        <f t="shared" si="111"/>
        <v>#VALUE!</v>
      </c>
    </row>
    <row r="1793" spans="1:14" ht="24.95" customHeight="1" x14ac:dyDescent="0.2">
      <c r="A1793" s="2"/>
      <c r="B1793" s="3"/>
      <c r="C1793" s="2"/>
      <c r="D1793" s="2"/>
      <c r="E1793" s="2"/>
      <c r="F1793" s="2"/>
      <c r="G1793" s="2"/>
      <c r="H1793" s="2"/>
      <c r="I1793" s="4"/>
      <c r="J1793" s="9">
        <f t="shared" si="108"/>
        <v>0</v>
      </c>
      <c r="K1793" s="9">
        <f t="shared" si="109"/>
        <v>0</v>
      </c>
      <c r="L1793">
        <f t="shared" si="110"/>
        <v>1</v>
      </c>
      <c r="M1793" t="str">
        <f>VLOOKUP(L1793,mês!A:B,2,0)</f>
        <v>Janeiro</v>
      </c>
      <c r="N1793" t="e">
        <f t="shared" si="111"/>
        <v>#VALUE!</v>
      </c>
    </row>
    <row r="1794" spans="1:14" ht="24.95" customHeight="1" x14ac:dyDescent="0.2">
      <c r="A1794" s="2"/>
      <c r="B1794" s="3"/>
      <c r="C1794" s="2"/>
      <c r="D1794" s="2"/>
      <c r="E1794" s="2"/>
      <c r="F1794" s="2"/>
      <c r="G1794" s="2"/>
      <c r="H1794" s="2"/>
      <c r="I1794" s="4"/>
      <c r="J1794" s="9">
        <f t="shared" ref="J1794:J1857" si="112">IF(G1794="Não",0,H1794)</f>
        <v>0</v>
      </c>
      <c r="K1794" s="9">
        <f t="shared" ref="K1794:K1857" si="113">IF(G1794="Não",H1794,0)</f>
        <v>0</v>
      </c>
      <c r="L1794">
        <f t="shared" ref="L1794:L1857" si="114">MONTH(B1794)</f>
        <v>1</v>
      </c>
      <c r="M1794" t="str">
        <f>VLOOKUP(L1794,mês!A:B,2,0)</f>
        <v>Janeiro</v>
      </c>
      <c r="N1794" t="e">
        <f t="shared" ref="N1794:N1857" si="115">LEFT(A1794,SEARCH("-",A1794)-1)</f>
        <v>#VALUE!</v>
      </c>
    </row>
    <row r="1795" spans="1:14" ht="24.95" customHeight="1" x14ac:dyDescent="0.2">
      <c r="A1795" s="2"/>
      <c r="B1795" s="3"/>
      <c r="C1795" s="2"/>
      <c r="D1795" s="2"/>
      <c r="E1795" s="2"/>
      <c r="F1795" s="2"/>
      <c r="G1795" s="2"/>
      <c r="H1795" s="2"/>
      <c r="I1795" s="4"/>
      <c r="J1795" s="9">
        <f t="shared" si="112"/>
        <v>0</v>
      </c>
      <c r="K1795" s="9">
        <f t="shared" si="113"/>
        <v>0</v>
      </c>
      <c r="L1795">
        <f t="shared" si="114"/>
        <v>1</v>
      </c>
      <c r="M1795" t="str">
        <f>VLOOKUP(L1795,mês!A:B,2,0)</f>
        <v>Janeiro</v>
      </c>
      <c r="N1795" t="e">
        <f t="shared" si="115"/>
        <v>#VALUE!</v>
      </c>
    </row>
    <row r="1796" spans="1:14" ht="24.95" customHeight="1" x14ac:dyDescent="0.2">
      <c r="A1796" s="2"/>
      <c r="B1796" s="3"/>
      <c r="C1796" s="2"/>
      <c r="D1796" s="2"/>
      <c r="E1796" s="2"/>
      <c r="F1796" s="2"/>
      <c r="G1796" s="2"/>
      <c r="H1796" s="2"/>
      <c r="I1796" s="4"/>
      <c r="J1796" s="9">
        <f t="shared" si="112"/>
        <v>0</v>
      </c>
      <c r="K1796" s="9">
        <f t="shared" si="113"/>
        <v>0</v>
      </c>
      <c r="L1796">
        <f t="shared" si="114"/>
        <v>1</v>
      </c>
      <c r="M1796" t="str">
        <f>VLOOKUP(L1796,mês!A:B,2,0)</f>
        <v>Janeiro</v>
      </c>
      <c r="N1796" t="e">
        <f t="shared" si="115"/>
        <v>#VALUE!</v>
      </c>
    </row>
    <row r="1797" spans="1:14" ht="24.95" customHeight="1" x14ac:dyDescent="0.2">
      <c r="A1797" s="2"/>
      <c r="B1797" s="3"/>
      <c r="C1797" s="2"/>
      <c r="D1797" s="2"/>
      <c r="E1797" s="2"/>
      <c r="F1797" s="2"/>
      <c r="G1797" s="2"/>
      <c r="H1797" s="2"/>
      <c r="I1797" s="4"/>
      <c r="J1797" s="9">
        <f t="shared" si="112"/>
        <v>0</v>
      </c>
      <c r="K1797" s="9">
        <f t="shared" si="113"/>
        <v>0</v>
      </c>
      <c r="L1797">
        <f t="shared" si="114"/>
        <v>1</v>
      </c>
      <c r="M1797" t="str">
        <f>VLOOKUP(L1797,mês!A:B,2,0)</f>
        <v>Janeiro</v>
      </c>
      <c r="N1797" t="e">
        <f t="shared" si="115"/>
        <v>#VALUE!</v>
      </c>
    </row>
    <row r="1798" spans="1:14" ht="24.95" customHeight="1" x14ac:dyDescent="0.2">
      <c r="A1798" s="2"/>
      <c r="B1798" s="3"/>
      <c r="C1798" s="2"/>
      <c r="D1798" s="2"/>
      <c r="E1798" s="2"/>
      <c r="F1798" s="2"/>
      <c r="G1798" s="2"/>
      <c r="H1798" s="2"/>
      <c r="I1798" s="4"/>
      <c r="J1798" s="9">
        <f t="shared" si="112"/>
        <v>0</v>
      </c>
      <c r="K1798" s="9">
        <f t="shared" si="113"/>
        <v>0</v>
      </c>
      <c r="L1798">
        <f t="shared" si="114"/>
        <v>1</v>
      </c>
      <c r="M1798" t="str">
        <f>VLOOKUP(L1798,mês!A:B,2,0)</f>
        <v>Janeiro</v>
      </c>
      <c r="N1798" t="e">
        <f t="shared" si="115"/>
        <v>#VALUE!</v>
      </c>
    </row>
    <row r="1799" spans="1:14" ht="24.95" customHeight="1" x14ac:dyDescent="0.2">
      <c r="A1799" s="2"/>
      <c r="B1799" s="3"/>
      <c r="C1799" s="2"/>
      <c r="D1799" s="2"/>
      <c r="E1799" s="2"/>
      <c r="F1799" s="2"/>
      <c r="G1799" s="2"/>
      <c r="H1799" s="2"/>
      <c r="I1799" s="4"/>
      <c r="J1799" s="9">
        <f t="shared" si="112"/>
        <v>0</v>
      </c>
      <c r="K1799" s="9">
        <f t="shared" si="113"/>
        <v>0</v>
      </c>
      <c r="L1799">
        <f t="shared" si="114"/>
        <v>1</v>
      </c>
      <c r="M1799" t="str">
        <f>VLOOKUP(L1799,mês!A:B,2,0)</f>
        <v>Janeiro</v>
      </c>
      <c r="N1799" t="e">
        <f t="shared" si="115"/>
        <v>#VALUE!</v>
      </c>
    </row>
    <row r="1800" spans="1:14" ht="24.95" customHeight="1" x14ac:dyDescent="0.2">
      <c r="A1800" s="2"/>
      <c r="B1800" s="3"/>
      <c r="C1800" s="2"/>
      <c r="D1800" s="2"/>
      <c r="E1800" s="2"/>
      <c r="F1800" s="2"/>
      <c r="G1800" s="2"/>
      <c r="H1800" s="2"/>
      <c r="I1800" s="4"/>
      <c r="J1800" s="9">
        <f t="shared" si="112"/>
        <v>0</v>
      </c>
      <c r="K1800" s="9">
        <f t="shared" si="113"/>
        <v>0</v>
      </c>
      <c r="L1800">
        <f t="shared" si="114"/>
        <v>1</v>
      </c>
      <c r="M1800" t="str">
        <f>VLOOKUP(L1800,mês!A:B,2,0)</f>
        <v>Janeiro</v>
      </c>
      <c r="N1800" t="e">
        <f t="shared" si="115"/>
        <v>#VALUE!</v>
      </c>
    </row>
    <row r="1801" spans="1:14" ht="24.95" customHeight="1" x14ac:dyDescent="0.2">
      <c r="A1801" s="2"/>
      <c r="B1801" s="3"/>
      <c r="C1801" s="2"/>
      <c r="D1801" s="2"/>
      <c r="E1801" s="2"/>
      <c r="F1801" s="2"/>
      <c r="G1801" s="2"/>
      <c r="H1801" s="2"/>
      <c r="I1801" s="4"/>
      <c r="J1801" s="9">
        <f t="shared" si="112"/>
        <v>0</v>
      </c>
      <c r="K1801" s="9">
        <f t="shared" si="113"/>
        <v>0</v>
      </c>
      <c r="L1801">
        <f t="shared" si="114"/>
        <v>1</v>
      </c>
      <c r="M1801" t="str">
        <f>VLOOKUP(L1801,mês!A:B,2,0)</f>
        <v>Janeiro</v>
      </c>
      <c r="N1801" t="e">
        <f t="shared" si="115"/>
        <v>#VALUE!</v>
      </c>
    </row>
    <row r="1802" spans="1:14" ht="24.95" customHeight="1" x14ac:dyDescent="0.2">
      <c r="A1802" s="2"/>
      <c r="B1802" s="3"/>
      <c r="C1802" s="2"/>
      <c r="D1802" s="2"/>
      <c r="E1802" s="2"/>
      <c r="F1802" s="2"/>
      <c r="G1802" s="2"/>
      <c r="H1802" s="2"/>
      <c r="I1802" s="4"/>
      <c r="J1802" s="9">
        <f t="shared" si="112"/>
        <v>0</v>
      </c>
      <c r="K1802" s="9">
        <f t="shared" si="113"/>
        <v>0</v>
      </c>
      <c r="L1802">
        <f t="shared" si="114"/>
        <v>1</v>
      </c>
      <c r="M1802" t="str">
        <f>VLOOKUP(L1802,mês!A:B,2,0)</f>
        <v>Janeiro</v>
      </c>
      <c r="N1802" t="e">
        <f t="shared" si="115"/>
        <v>#VALUE!</v>
      </c>
    </row>
    <row r="1803" spans="1:14" ht="24.95" customHeight="1" x14ac:dyDescent="0.2">
      <c r="A1803" s="2"/>
      <c r="B1803" s="3"/>
      <c r="C1803" s="2"/>
      <c r="D1803" s="2"/>
      <c r="E1803" s="2"/>
      <c r="F1803" s="2"/>
      <c r="G1803" s="2"/>
      <c r="H1803" s="2"/>
      <c r="I1803" s="4"/>
      <c r="J1803" s="9">
        <f t="shared" si="112"/>
        <v>0</v>
      </c>
      <c r="K1803" s="9">
        <f t="shared" si="113"/>
        <v>0</v>
      </c>
      <c r="L1803">
        <f t="shared" si="114"/>
        <v>1</v>
      </c>
      <c r="M1803" t="str">
        <f>VLOOKUP(L1803,mês!A:B,2,0)</f>
        <v>Janeiro</v>
      </c>
      <c r="N1803" t="e">
        <f t="shared" si="115"/>
        <v>#VALUE!</v>
      </c>
    </row>
    <row r="1804" spans="1:14" ht="24.95" customHeight="1" x14ac:dyDescent="0.2">
      <c r="A1804" s="2"/>
      <c r="B1804" s="3"/>
      <c r="C1804" s="2"/>
      <c r="D1804" s="2"/>
      <c r="E1804" s="2"/>
      <c r="F1804" s="2"/>
      <c r="G1804" s="2"/>
      <c r="H1804" s="2"/>
      <c r="I1804" s="4"/>
      <c r="J1804" s="9">
        <f t="shared" si="112"/>
        <v>0</v>
      </c>
      <c r="K1804" s="9">
        <f t="shared" si="113"/>
        <v>0</v>
      </c>
      <c r="L1804">
        <f t="shared" si="114"/>
        <v>1</v>
      </c>
      <c r="M1804" t="str">
        <f>VLOOKUP(L1804,mês!A:B,2,0)</f>
        <v>Janeiro</v>
      </c>
      <c r="N1804" t="e">
        <f t="shared" si="115"/>
        <v>#VALUE!</v>
      </c>
    </row>
    <row r="1805" spans="1:14" ht="24.95" customHeight="1" x14ac:dyDescent="0.2">
      <c r="A1805" s="2"/>
      <c r="B1805" s="3"/>
      <c r="C1805" s="2"/>
      <c r="D1805" s="2"/>
      <c r="E1805" s="2"/>
      <c r="F1805" s="2"/>
      <c r="G1805" s="2"/>
      <c r="H1805" s="2"/>
      <c r="I1805" s="4"/>
      <c r="J1805" s="9">
        <f t="shared" si="112"/>
        <v>0</v>
      </c>
      <c r="K1805" s="9">
        <f t="shared" si="113"/>
        <v>0</v>
      </c>
      <c r="L1805">
        <f t="shared" si="114"/>
        <v>1</v>
      </c>
      <c r="M1805" t="str">
        <f>VLOOKUP(L1805,mês!A:B,2,0)</f>
        <v>Janeiro</v>
      </c>
      <c r="N1805" t="e">
        <f t="shared" si="115"/>
        <v>#VALUE!</v>
      </c>
    </row>
    <row r="1806" spans="1:14" ht="24.95" customHeight="1" x14ac:dyDescent="0.2">
      <c r="A1806" s="2"/>
      <c r="B1806" s="3"/>
      <c r="C1806" s="2"/>
      <c r="D1806" s="2"/>
      <c r="E1806" s="2"/>
      <c r="F1806" s="2"/>
      <c r="G1806" s="2"/>
      <c r="H1806" s="2"/>
      <c r="I1806" s="4"/>
      <c r="J1806" s="9">
        <f t="shared" si="112"/>
        <v>0</v>
      </c>
      <c r="K1806" s="9">
        <f t="shared" si="113"/>
        <v>0</v>
      </c>
      <c r="L1806">
        <f t="shared" si="114"/>
        <v>1</v>
      </c>
      <c r="M1806" t="str">
        <f>VLOOKUP(L1806,mês!A:B,2,0)</f>
        <v>Janeiro</v>
      </c>
      <c r="N1806" t="e">
        <f t="shared" si="115"/>
        <v>#VALUE!</v>
      </c>
    </row>
    <row r="1807" spans="1:14" ht="24.95" customHeight="1" x14ac:dyDescent="0.2">
      <c r="A1807" s="2"/>
      <c r="B1807" s="3"/>
      <c r="C1807" s="2"/>
      <c r="D1807" s="2"/>
      <c r="E1807" s="2"/>
      <c r="F1807" s="2"/>
      <c r="G1807" s="2"/>
      <c r="H1807" s="13"/>
      <c r="I1807" s="4"/>
      <c r="J1807" s="9">
        <f t="shared" si="112"/>
        <v>0</v>
      </c>
      <c r="K1807" s="9">
        <f t="shared" si="113"/>
        <v>0</v>
      </c>
      <c r="L1807">
        <f t="shared" si="114"/>
        <v>1</v>
      </c>
      <c r="M1807" t="str">
        <f>VLOOKUP(L1807,mês!A:B,2,0)</f>
        <v>Janeiro</v>
      </c>
      <c r="N1807" t="e">
        <f t="shared" si="115"/>
        <v>#VALUE!</v>
      </c>
    </row>
    <row r="1808" spans="1:14" ht="24.95" customHeight="1" x14ac:dyDescent="0.2">
      <c r="A1808" s="2"/>
      <c r="B1808" s="3"/>
      <c r="C1808" s="2"/>
      <c r="D1808" s="2"/>
      <c r="E1808" s="2"/>
      <c r="F1808" s="2"/>
      <c r="G1808" s="2"/>
      <c r="H1808" s="13"/>
      <c r="I1808" s="4"/>
      <c r="J1808" s="9">
        <f t="shared" si="112"/>
        <v>0</v>
      </c>
      <c r="K1808" s="9">
        <f t="shared" si="113"/>
        <v>0</v>
      </c>
      <c r="L1808">
        <f t="shared" si="114"/>
        <v>1</v>
      </c>
      <c r="M1808" t="str">
        <f>VLOOKUP(L1808,mês!A:B,2,0)</f>
        <v>Janeiro</v>
      </c>
      <c r="N1808" t="e">
        <f t="shared" si="115"/>
        <v>#VALUE!</v>
      </c>
    </row>
    <row r="1809" spans="1:14" ht="24.95" customHeight="1" x14ac:dyDescent="0.2">
      <c r="A1809" s="2"/>
      <c r="B1809" s="3"/>
      <c r="C1809" s="2"/>
      <c r="D1809" s="2"/>
      <c r="E1809" s="2"/>
      <c r="F1809" s="2"/>
      <c r="G1809" s="2"/>
      <c r="H1809" s="2"/>
      <c r="I1809" s="4"/>
      <c r="J1809" s="9">
        <f t="shared" si="112"/>
        <v>0</v>
      </c>
      <c r="K1809" s="9">
        <f t="shared" si="113"/>
        <v>0</v>
      </c>
      <c r="L1809">
        <f t="shared" si="114"/>
        <v>1</v>
      </c>
      <c r="M1809" t="str">
        <f>VLOOKUP(L1809,mês!A:B,2,0)</f>
        <v>Janeiro</v>
      </c>
      <c r="N1809" t="e">
        <f t="shared" si="115"/>
        <v>#VALUE!</v>
      </c>
    </row>
    <row r="1810" spans="1:14" ht="24.95" customHeight="1" x14ac:dyDescent="0.2">
      <c r="A1810" s="2"/>
      <c r="B1810" s="3"/>
      <c r="C1810" s="2"/>
      <c r="D1810" s="2"/>
      <c r="E1810" s="2"/>
      <c r="F1810" s="2"/>
      <c r="G1810" s="2"/>
      <c r="H1810" s="2"/>
      <c r="I1810" s="4"/>
      <c r="J1810" s="9">
        <f t="shared" si="112"/>
        <v>0</v>
      </c>
      <c r="K1810" s="9">
        <f t="shared" si="113"/>
        <v>0</v>
      </c>
      <c r="L1810">
        <f t="shared" si="114"/>
        <v>1</v>
      </c>
      <c r="M1810" t="str">
        <f>VLOOKUP(L1810,mês!A:B,2,0)</f>
        <v>Janeiro</v>
      </c>
      <c r="N1810" t="e">
        <f t="shared" si="115"/>
        <v>#VALUE!</v>
      </c>
    </row>
    <row r="1811" spans="1:14" ht="24.95" customHeight="1" x14ac:dyDescent="0.2">
      <c r="A1811" s="2"/>
      <c r="B1811" s="3"/>
      <c r="C1811" s="2"/>
      <c r="D1811" s="2"/>
      <c r="E1811" s="2"/>
      <c r="F1811" s="2"/>
      <c r="G1811" s="2"/>
      <c r="H1811" s="2"/>
      <c r="I1811" s="4"/>
      <c r="J1811" s="9">
        <f t="shared" si="112"/>
        <v>0</v>
      </c>
      <c r="K1811" s="9">
        <f t="shared" si="113"/>
        <v>0</v>
      </c>
      <c r="L1811">
        <f t="shared" si="114"/>
        <v>1</v>
      </c>
      <c r="M1811" t="str">
        <f>VLOOKUP(L1811,mês!A:B,2,0)</f>
        <v>Janeiro</v>
      </c>
      <c r="N1811" t="e">
        <f t="shared" si="115"/>
        <v>#VALUE!</v>
      </c>
    </row>
    <row r="1812" spans="1:14" ht="24.95" customHeight="1" x14ac:dyDescent="0.2">
      <c r="A1812" s="2"/>
      <c r="B1812" s="3"/>
      <c r="C1812" s="2"/>
      <c r="D1812" s="2"/>
      <c r="E1812" s="2"/>
      <c r="F1812" s="2"/>
      <c r="G1812" s="2"/>
      <c r="H1812" s="13"/>
      <c r="I1812" s="4"/>
      <c r="J1812" s="9">
        <f t="shared" si="112"/>
        <v>0</v>
      </c>
      <c r="K1812" s="9">
        <f t="shared" si="113"/>
        <v>0</v>
      </c>
      <c r="L1812">
        <f t="shared" si="114"/>
        <v>1</v>
      </c>
      <c r="M1812" t="str">
        <f>VLOOKUP(L1812,mês!A:B,2,0)</f>
        <v>Janeiro</v>
      </c>
      <c r="N1812" t="e">
        <f t="shared" si="115"/>
        <v>#VALUE!</v>
      </c>
    </row>
    <row r="1813" spans="1:14" ht="24.95" customHeight="1" x14ac:dyDescent="0.2">
      <c r="A1813" s="2"/>
      <c r="B1813" s="3"/>
      <c r="C1813" s="2"/>
      <c r="D1813" s="2"/>
      <c r="E1813" s="2"/>
      <c r="F1813" s="2"/>
      <c r="G1813" s="2"/>
      <c r="H1813" s="2"/>
      <c r="I1813" s="4"/>
      <c r="J1813" s="9">
        <f t="shared" si="112"/>
        <v>0</v>
      </c>
      <c r="K1813" s="9">
        <f t="shared" si="113"/>
        <v>0</v>
      </c>
      <c r="L1813">
        <f t="shared" si="114"/>
        <v>1</v>
      </c>
      <c r="M1813" t="str">
        <f>VLOOKUP(L1813,mês!A:B,2,0)</f>
        <v>Janeiro</v>
      </c>
      <c r="N1813" t="e">
        <f t="shared" si="115"/>
        <v>#VALUE!</v>
      </c>
    </row>
    <row r="1814" spans="1:14" ht="24.95" customHeight="1" x14ac:dyDescent="0.2">
      <c r="A1814" s="2"/>
      <c r="B1814" s="3"/>
      <c r="C1814" s="2"/>
      <c r="D1814" s="2"/>
      <c r="E1814" s="2"/>
      <c r="F1814" s="2"/>
      <c r="G1814" s="2"/>
      <c r="H1814" s="2"/>
      <c r="I1814" s="4"/>
      <c r="J1814" s="9">
        <f t="shared" si="112"/>
        <v>0</v>
      </c>
      <c r="K1814" s="9">
        <f t="shared" si="113"/>
        <v>0</v>
      </c>
      <c r="L1814">
        <f t="shared" si="114"/>
        <v>1</v>
      </c>
      <c r="M1814" t="str">
        <f>VLOOKUP(L1814,mês!A:B,2,0)</f>
        <v>Janeiro</v>
      </c>
      <c r="N1814" t="e">
        <f t="shared" si="115"/>
        <v>#VALUE!</v>
      </c>
    </row>
    <row r="1815" spans="1:14" ht="24.95" customHeight="1" x14ac:dyDescent="0.2">
      <c r="A1815" s="2"/>
      <c r="B1815" s="3"/>
      <c r="C1815" s="2"/>
      <c r="D1815" s="2"/>
      <c r="E1815" s="2"/>
      <c r="F1815" s="2"/>
      <c r="G1815" s="2"/>
      <c r="H1815" s="2"/>
      <c r="I1815" s="4"/>
      <c r="J1815" s="9">
        <f t="shared" si="112"/>
        <v>0</v>
      </c>
      <c r="K1815" s="9">
        <f t="shared" si="113"/>
        <v>0</v>
      </c>
      <c r="L1815">
        <f t="shared" si="114"/>
        <v>1</v>
      </c>
      <c r="M1815" t="str">
        <f>VLOOKUP(L1815,mês!A:B,2,0)</f>
        <v>Janeiro</v>
      </c>
      <c r="N1815" t="e">
        <f t="shared" si="115"/>
        <v>#VALUE!</v>
      </c>
    </row>
    <row r="1816" spans="1:14" ht="24.95" customHeight="1" x14ac:dyDescent="0.2">
      <c r="A1816" s="2"/>
      <c r="B1816" s="3"/>
      <c r="C1816" s="2"/>
      <c r="D1816" s="2"/>
      <c r="E1816" s="2"/>
      <c r="F1816" s="2"/>
      <c r="G1816" s="2"/>
      <c r="H1816" s="2"/>
      <c r="I1816" s="4"/>
      <c r="J1816" s="9">
        <f t="shared" si="112"/>
        <v>0</v>
      </c>
      <c r="K1816" s="9">
        <f t="shared" si="113"/>
        <v>0</v>
      </c>
      <c r="L1816">
        <f t="shared" si="114"/>
        <v>1</v>
      </c>
      <c r="M1816" t="str">
        <f>VLOOKUP(L1816,mês!A:B,2,0)</f>
        <v>Janeiro</v>
      </c>
      <c r="N1816" t="e">
        <f t="shared" si="115"/>
        <v>#VALUE!</v>
      </c>
    </row>
    <row r="1817" spans="1:14" ht="24.95" customHeight="1" x14ac:dyDescent="0.2">
      <c r="A1817" s="2"/>
      <c r="B1817" s="3"/>
      <c r="C1817" s="2"/>
      <c r="D1817" s="2"/>
      <c r="E1817" s="2"/>
      <c r="F1817" s="2"/>
      <c r="G1817" s="2"/>
      <c r="H1817" s="2"/>
      <c r="I1817" s="4"/>
      <c r="J1817" s="9">
        <f t="shared" si="112"/>
        <v>0</v>
      </c>
      <c r="K1817" s="9">
        <f t="shared" si="113"/>
        <v>0</v>
      </c>
      <c r="L1817">
        <f t="shared" si="114"/>
        <v>1</v>
      </c>
      <c r="M1817" t="str">
        <f>VLOOKUP(L1817,mês!A:B,2,0)</f>
        <v>Janeiro</v>
      </c>
      <c r="N1817" t="e">
        <f t="shared" si="115"/>
        <v>#VALUE!</v>
      </c>
    </row>
    <row r="1818" spans="1:14" ht="24.95" customHeight="1" x14ac:dyDescent="0.2">
      <c r="A1818" s="2"/>
      <c r="B1818" s="3"/>
      <c r="C1818" s="2"/>
      <c r="D1818" s="2"/>
      <c r="E1818" s="2"/>
      <c r="F1818" s="2"/>
      <c r="G1818" s="2"/>
      <c r="H1818" s="2"/>
      <c r="I1818" s="4"/>
      <c r="J1818" s="9">
        <f t="shared" si="112"/>
        <v>0</v>
      </c>
      <c r="K1818" s="9">
        <f t="shared" si="113"/>
        <v>0</v>
      </c>
      <c r="L1818">
        <f t="shared" si="114"/>
        <v>1</v>
      </c>
      <c r="M1818" t="str">
        <f>VLOOKUP(L1818,mês!A:B,2,0)</f>
        <v>Janeiro</v>
      </c>
      <c r="N1818" t="e">
        <f t="shared" si="115"/>
        <v>#VALUE!</v>
      </c>
    </row>
    <row r="1819" spans="1:14" ht="24.95" customHeight="1" x14ac:dyDescent="0.2">
      <c r="A1819" s="2"/>
      <c r="B1819" s="3"/>
      <c r="C1819" s="2"/>
      <c r="D1819" s="2"/>
      <c r="E1819" s="2"/>
      <c r="F1819" s="2"/>
      <c r="G1819" s="2"/>
      <c r="H1819" s="2"/>
      <c r="I1819" s="4"/>
      <c r="J1819" s="9">
        <f t="shared" si="112"/>
        <v>0</v>
      </c>
      <c r="K1819" s="9">
        <f t="shared" si="113"/>
        <v>0</v>
      </c>
      <c r="L1819">
        <f t="shared" si="114"/>
        <v>1</v>
      </c>
      <c r="M1819" t="str">
        <f>VLOOKUP(L1819,mês!A:B,2,0)</f>
        <v>Janeiro</v>
      </c>
      <c r="N1819" t="e">
        <f t="shared" si="115"/>
        <v>#VALUE!</v>
      </c>
    </row>
    <row r="1820" spans="1:14" ht="24.95" customHeight="1" x14ac:dyDescent="0.2">
      <c r="A1820" s="2"/>
      <c r="B1820" s="3"/>
      <c r="C1820" s="2"/>
      <c r="D1820" s="2"/>
      <c r="E1820" s="2"/>
      <c r="F1820" s="2"/>
      <c r="G1820" s="2"/>
      <c r="H1820" s="2"/>
      <c r="I1820" s="4"/>
      <c r="J1820" s="9">
        <f t="shared" si="112"/>
        <v>0</v>
      </c>
      <c r="K1820" s="9">
        <f t="shared" si="113"/>
        <v>0</v>
      </c>
      <c r="L1820">
        <f t="shared" si="114"/>
        <v>1</v>
      </c>
      <c r="M1820" t="str">
        <f>VLOOKUP(L1820,mês!A:B,2,0)</f>
        <v>Janeiro</v>
      </c>
      <c r="N1820" t="e">
        <f t="shared" si="115"/>
        <v>#VALUE!</v>
      </c>
    </row>
    <row r="1821" spans="1:14" ht="24.95" customHeight="1" x14ac:dyDescent="0.2">
      <c r="A1821" s="2"/>
      <c r="B1821" s="3"/>
      <c r="C1821" s="2"/>
      <c r="D1821" s="2"/>
      <c r="E1821" s="2"/>
      <c r="F1821" s="2"/>
      <c r="G1821" s="2"/>
      <c r="H1821" s="13"/>
      <c r="I1821" s="4"/>
      <c r="J1821" s="9">
        <f t="shared" si="112"/>
        <v>0</v>
      </c>
      <c r="K1821" s="9">
        <f t="shared" si="113"/>
        <v>0</v>
      </c>
      <c r="L1821">
        <f t="shared" si="114"/>
        <v>1</v>
      </c>
      <c r="M1821" t="str">
        <f>VLOOKUP(L1821,mês!A:B,2,0)</f>
        <v>Janeiro</v>
      </c>
      <c r="N1821" t="e">
        <f t="shared" si="115"/>
        <v>#VALUE!</v>
      </c>
    </row>
    <row r="1822" spans="1:14" ht="24.95" customHeight="1" x14ac:dyDescent="0.2">
      <c r="A1822" s="2"/>
      <c r="B1822" s="3"/>
      <c r="C1822" s="2"/>
      <c r="D1822" s="2"/>
      <c r="E1822" s="2"/>
      <c r="F1822" s="2"/>
      <c r="G1822" s="2"/>
      <c r="H1822" s="2"/>
      <c r="I1822" s="4"/>
      <c r="J1822" s="9">
        <f t="shared" si="112"/>
        <v>0</v>
      </c>
      <c r="K1822" s="9">
        <f t="shared" si="113"/>
        <v>0</v>
      </c>
      <c r="L1822">
        <f t="shared" si="114"/>
        <v>1</v>
      </c>
      <c r="M1822" t="str">
        <f>VLOOKUP(L1822,mês!A:B,2,0)</f>
        <v>Janeiro</v>
      </c>
      <c r="N1822" t="e">
        <f t="shared" si="115"/>
        <v>#VALUE!</v>
      </c>
    </row>
    <row r="1823" spans="1:14" ht="24.95" customHeight="1" x14ac:dyDescent="0.2">
      <c r="A1823" s="2"/>
      <c r="B1823" s="3"/>
      <c r="C1823" s="2"/>
      <c r="D1823" s="2"/>
      <c r="E1823" s="2"/>
      <c r="F1823" s="2"/>
      <c r="G1823" s="2"/>
      <c r="H1823" s="2"/>
      <c r="I1823" s="4"/>
      <c r="J1823" s="9">
        <f t="shared" si="112"/>
        <v>0</v>
      </c>
      <c r="K1823" s="9">
        <f t="shared" si="113"/>
        <v>0</v>
      </c>
      <c r="L1823">
        <f t="shared" si="114"/>
        <v>1</v>
      </c>
      <c r="M1823" t="str">
        <f>VLOOKUP(L1823,mês!A:B,2,0)</f>
        <v>Janeiro</v>
      </c>
      <c r="N1823" t="e">
        <f t="shared" si="115"/>
        <v>#VALUE!</v>
      </c>
    </row>
    <row r="1824" spans="1:14" ht="24.95" customHeight="1" x14ac:dyDescent="0.2">
      <c r="A1824" s="2"/>
      <c r="B1824" s="3"/>
      <c r="C1824" s="2"/>
      <c r="D1824" s="2"/>
      <c r="E1824" s="2"/>
      <c r="F1824" s="2"/>
      <c r="G1824" s="2"/>
      <c r="H1824" s="2"/>
      <c r="I1824" s="4"/>
      <c r="J1824" s="9">
        <f t="shared" si="112"/>
        <v>0</v>
      </c>
      <c r="K1824" s="9">
        <f t="shared" si="113"/>
        <v>0</v>
      </c>
      <c r="L1824">
        <f t="shared" si="114"/>
        <v>1</v>
      </c>
      <c r="M1824" t="str">
        <f>VLOOKUP(L1824,mês!A:B,2,0)</f>
        <v>Janeiro</v>
      </c>
      <c r="N1824" t="e">
        <f t="shared" si="115"/>
        <v>#VALUE!</v>
      </c>
    </row>
    <row r="1825" spans="1:14" ht="24.95" customHeight="1" x14ac:dyDescent="0.2">
      <c r="A1825" s="2"/>
      <c r="B1825" s="3"/>
      <c r="C1825" s="2"/>
      <c r="D1825" s="2"/>
      <c r="E1825" s="2"/>
      <c r="F1825" s="2"/>
      <c r="G1825" s="2"/>
      <c r="H1825" s="2"/>
      <c r="I1825" s="4"/>
      <c r="J1825" s="9">
        <f t="shared" si="112"/>
        <v>0</v>
      </c>
      <c r="K1825" s="9">
        <f t="shared" si="113"/>
        <v>0</v>
      </c>
      <c r="L1825">
        <f t="shared" si="114"/>
        <v>1</v>
      </c>
      <c r="M1825" t="str">
        <f>VLOOKUP(L1825,mês!A:B,2,0)</f>
        <v>Janeiro</v>
      </c>
      <c r="N1825" t="e">
        <f t="shared" si="115"/>
        <v>#VALUE!</v>
      </c>
    </row>
    <row r="1826" spans="1:14" ht="24.95" customHeight="1" x14ac:dyDescent="0.2">
      <c r="A1826" s="2"/>
      <c r="B1826" s="3"/>
      <c r="C1826" s="2"/>
      <c r="D1826" s="2"/>
      <c r="E1826" s="2"/>
      <c r="F1826" s="2"/>
      <c r="G1826" s="2"/>
      <c r="H1826" s="2"/>
      <c r="I1826" s="4"/>
      <c r="J1826" s="9">
        <f t="shared" si="112"/>
        <v>0</v>
      </c>
      <c r="K1826" s="9">
        <f t="shared" si="113"/>
        <v>0</v>
      </c>
      <c r="L1826">
        <f t="shared" si="114"/>
        <v>1</v>
      </c>
      <c r="M1826" t="str">
        <f>VLOOKUP(L1826,mês!A:B,2,0)</f>
        <v>Janeiro</v>
      </c>
      <c r="N1826" t="e">
        <f t="shared" si="115"/>
        <v>#VALUE!</v>
      </c>
    </row>
    <row r="1827" spans="1:14" ht="24.95" customHeight="1" x14ac:dyDescent="0.2">
      <c r="A1827" s="2"/>
      <c r="B1827" s="3"/>
      <c r="C1827" s="2"/>
      <c r="D1827" s="2"/>
      <c r="E1827" s="4"/>
      <c r="F1827" s="2"/>
      <c r="G1827" s="2"/>
      <c r="H1827" s="2"/>
      <c r="I1827" s="4"/>
      <c r="J1827" s="9">
        <f t="shared" si="112"/>
        <v>0</v>
      </c>
      <c r="K1827" s="9">
        <f t="shared" si="113"/>
        <v>0</v>
      </c>
      <c r="L1827">
        <f t="shared" si="114"/>
        <v>1</v>
      </c>
      <c r="M1827" t="str">
        <f>VLOOKUP(L1827,mês!A:B,2,0)</f>
        <v>Janeiro</v>
      </c>
      <c r="N1827" t="e">
        <f t="shared" si="115"/>
        <v>#VALUE!</v>
      </c>
    </row>
    <row r="1828" spans="1:14" ht="24.95" customHeight="1" x14ac:dyDescent="0.2">
      <c r="A1828" s="2"/>
      <c r="B1828" s="3"/>
      <c r="C1828" s="2"/>
      <c r="D1828" s="2"/>
      <c r="E1828" s="2"/>
      <c r="F1828" s="2"/>
      <c r="G1828" s="2"/>
      <c r="H1828" s="2"/>
      <c r="I1828" s="4"/>
      <c r="J1828" s="9">
        <f t="shared" si="112"/>
        <v>0</v>
      </c>
      <c r="K1828" s="9">
        <f t="shared" si="113"/>
        <v>0</v>
      </c>
      <c r="L1828">
        <f t="shared" si="114"/>
        <v>1</v>
      </c>
      <c r="M1828" t="str">
        <f>VLOOKUP(L1828,mês!A:B,2,0)</f>
        <v>Janeiro</v>
      </c>
      <c r="N1828" t="e">
        <f t="shared" si="115"/>
        <v>#VALUE!</v>
      </c>
    </row>
    <row r="1829" spans="1:14" ht="24.95" customHeight="1" x14ac:dyDescent="0.2">
      <c r="A1829" s="2"/>
      <c r="B1829" s="3"/>
      <c r="C1829" s="2"/>
      <c r="D1829" s="2"/>
      <c r="E1829" s="2"/>
      <c r="F1829" s="2"/>
      <c r="G1829" s="2"/>
      <c r="H1829" s="2"/>
      <c r="I1829" s="4"/>
      <c r="J1829" s="9">
        <f t="shared" si="112"/>
        <v>0</v>
      </c>
      <c r="K1829" s="9">
        <f t="shared" si="113"/>
        <v>0</v>
      </c>
      <c r="L1829">
        <f t="shared" si="114"/>
        <v>1</v>
      </c>
      <c r="M1829" t="str">
        <f>VLOOKUP(L1829,mês!A:B,2,0)</f>
        <v>Janeiro</v>
      </c>
      <c r="N1829" t="e">
        <f t="shared" si="115"/>
        <v>#VALUE!</v>
      </c>
    </row>
    <row r="1830" spans="1:14" ht="24.95" customHeight="1" x14ac:dyDescent="0.2">
      <c r="A1830" s="2"/>
      <c r="B1830" s="3"/>
      <c r="C1830" s="2"/>
      <c r="D1830" s="2"/>
      <c r="E1830" s="2"/>
      <c r="F1830" s="2"/>
      <c r="G1830" s="2"/>
      <c r="H1830" s="2"/>
      <c r="I1830" s="4"/>
      <c r="J1830" s="9">
        <f t="shared" si="112"/>
        <v>0</v>
      </c>
      <c r="K1830" s="9">
        <f t="shared" si="113"/>
        <v>0</v>
      </c>
      <c r="L1830">
        <f t="shared" si="114"/>
        <v>1</v>
      </c>
      <c r="M1830" t="str">
        <f>VLOOKUP(L1830,mês!A:B,2,0)</f>
        <v>Janeiro</v>
      </c>
      <c r="N1830" t="e">
        <f t="shared" si="115"/>
        <v>#VALUE!</v>
      </c>
    </row>
    <row r="1831" spans="1:14" ht="24.95" customHeight="1" x14ac:dyDescent="0.2">
      <c r="A1831" s="2"/>
      <c r="B1831" s="3"/>
      <c r="C1831" s="2"/>
      <c r="D1831" s="2"/>
      <c r="E1831" s="2"/>
      <c r="F1831" s="2"/>
      <c r="G1831" s="2"/>
      <c r="H1831" s="2"/>
      <c r="I1831" s="4"/>
      <c r="J1831" s="9">
        <f t="shared" si="112"/>
        <v>0</v>
      </c>
      <c r="K1831" s="9">
        <f t="shared" si="113"/>
        <v>0</v>
      </c>
      <c r="L1831">
        <f t="shared" si="114"/>
        <v>1</v>
      </c>
      <c r="M1831" t="str">
        <f>VLOOKUP(L1831,mês!A:B,2,0)</f>
        <v>Janeiro</v>
      </c>
      <c r="N1831" t="e">
        <f t="shared" si="115"/>
        <v>#VALUE!</v>
      </c>
    </row>
    <row r="1832" spans="1:14" ht="24.95" customHeight="1" x14ac:dyDescent="0.2">
      <c r="A1832" s="2"/>
      <c r="B1832" s="3"/>
      <c r="C1832" s="2"/>
      <c r="D1832" s="2"/>
      <c r="E1832" s="2"/>
      <c r="F1832" s="2"/>
      <c r="G1832" s="2"/>
      <c r="H1832" s="2"/>
      <c r="I1832" s="4"/>
      <c r="J1832" s="9">
        <f t="shared" si="112"/>
        <v>0</v>
      </c>
      <c r="K1832" s="9">
        <f t="shared" si="113"/>
        <v>0</v>
      </c>
      <c r="L1832">
        <f t="shared" si="114"/>
        <v>1</v>
      </c>
      <c r="M1832" t="str">
        <f>VLOOKUP(L1832,mês!A:B,2,0)</f>
        <v>Janeiro</v>
      </c>
      <c r="N1832" t="e">
        <f t="shared" si="115"/>
        <v>#VALUE!</v>
      </c>
    </row>
    <row r="1833" spans="1:14" ht="24.95" customHeight="1" x14ac:dyDescent="0.2">
      <c r="A1833" s="2"/>
      <c r="B1833" s="3"/>
      <c r="C1833" s="2"/>
      <c r="D1833" s="2"/>
      <c r="E1833" s="2"/>
      <c r="F1833" s="2"/>
      <c r="G1833" s="2"/>
      <c r="H1833" s="2"/>
      <c r="I1833" s="4"/>
      <c r="J1833" s="9">
        <f t="shared" si="112"/>
        <v>0</v>
      </c>
      <c r="K1833" s="9">
        <f t="shared" si="113"/>
        <v>0</v>
      </c>
      <c r="L1833">
        <f t="shared" si="114"/>
        <v>1</v>
      </c>
      <c r="M1833" t="str">
        <f>VLOOKUP(L1833,mês!A:B,2,0)</f>
        <v>Janeiro</v>
      </c>
      <c r="N1833" t="e">
        <f t="shared" si="115"/>
        <v>#VALUE!</v>
      </c>
    </row>
    <row r="1834" spans="1:14" ht="24.95" customHeight="1" x14ac:dyDescent="0.2">
      <c r="A1834" s="2"/>
      <c r="B1834" s="3"/>
      <c r="C1834" s="2"/>
      <c r="D1834" s="2"/>
      <c r="E1834" s="2"/>
      <c r="F1834" s="2"/>
      <c r="G1834" s="2"/>
      <c r="H1834" s="2"/>
      <c r="I1834" s="4"/>
      <c r="J1834" s="9">
        <f t="shared" si="112"/>
        <v>0</v>
      </c>
      <c r="K1834" s="9">
        <f t="shared" si="113"/>
        <v>0</v>
      </c>
      <c r="L1834">
        <f t="shared" si="114"/>
        <v>1</v>
      </c>
      <c r="M1834" t="str">
        <f>VLOOKUP(L1834,mês!A:B,2,0)</f>
        <v>Janeiro</v>
      </c>
      <c r="N1834" t="e">
        <f t="shared" si="115"/>
        <v>#VALUE!</v>
      </c>
    </row>
    <row r="1835" spans="1:14" ht="24.95" customHeight="1" x14ac:dyDescent="0.2">
      <c r="A1835" s="2"/>
      <c r="B1835" s="3"/>
      <c r="C1835" s="2"/>
      <c r="D1835" s="2"/>
      <c r="E1835" s="2"/>
      <c r="F1835" s="2"/>
      <c r="G1835" s="2"/>
      <c r="H1835" s="13"/>
      <c r="I1835" s="4"/>
      <c r="J1835" s="9">
        <f t="shared" si="112"/>
        <v>0</v>
      </c>
      <c r="K1835" s="9">
        <f t="shared" si="113"/>
        <v>0</v>
      </c>
      <c r="L1835">
        <f t="shared" si="114"/>
        <v>1</v>
      </c>
      <c r="M1835" t="str">
        <f>VLOOKUP(L1835,mês!A:B,2,0)</f>
        <v>Janeiro</v>
      </c>
      <c r="N1835" t="e">
        <f t="shared" si="115"/>
        <v>#VALUE!</v>
      </c>
    </row>
    <row r="1836" spans="1:14" ht="24.95" customHeight="1" x14ac:dyDescent="0.2">
      <c r="A1836" s="2"/>
      <c r="B1836" s="3"/>
      <c r="C1836" s="2"/>
      <c r="D1836" s="2"/>
      <c r="E1836" s="2"/>
      <c r="F1836" s="2"/>
      <c r="G1836" s="2"/>
      <c r="H1836" s="2"/>
      <c r="I1836" s="4"/>
      <c r="J1836" s="9">
        <f t="shared" si="112"/>
        <v>0</v>
      </c>
      <c r="K1836" s="9">
        <f t="shared" si="113"/>
        <v>0</v>
      </c>
      <c r="L1836">
        <f t="shared" si="114"/>
        <v>1</v>
      </c>
      <c r="M1836" t="str">
        <f>VLOOKUP(L1836,mês!A:B,2,0)</f>
        <v>Janeiro</v>
      </c>
      <c r="N1836" t="e">
        <f t="shared" si="115"/>
        <v>#VALUE!</v>
      </c>
    </row>
    <row r="1837" spans="1:14" ht="24.95" customHeight="1" x14ac:dyDescent="0.2">
      <c r="A1837" s="2"/>
      <c r="B1837" s="3"/>
      <c r="C1837" s="2"/>
      <c r="D1837" s="2"/>
      <c r="E1837" s="2"/>
      <c r="F1837" s="2"/>
      <c r="G1837" s="2"/>
      <c r="H1837" s="2"/>
      <c r="I1837" s="4"/>
      <c r="J1837" s="9">
        <f t="shared" si="112"/>
        <v>0</v>
      </c>
      <c r="K1837" s="9">
        <f t="shared" si="113"/>
        <v>0</v>
      </c>
      <c r="L1837">
        <f t="shared" si="114"/>
        <v>1</v>
      </c>
      <c r="M1837" t="str">
        <f>VLOOKUP(L1837,mês!A:B,2,0)</f>
        <v>Janeiro</v>
      </c>
      <c r="N1837" t="e">
        <f t="shared" si="115"/>
        <v>#VALUE!</v>
      </c>
    </row>
    <row r="1838" spans="1:14" ht="24.95" customHeight="1" x14ac:dyDescent="0.2">
      <c r="A1838" s="2"/>
      <c r="B1838" s="3"/>
      <c r="C1838" s="2"/>
      <c r="D1838" s="2"/>
      <c r="E1838" s="2"/>
      <c r="F1838" s="2"/>
      <c r="G1838" s="2"/>
      <c r="H1838" s="2"/>
      <c r="I1838" s="4"/>
      <c r="J1838" s="9">
        <f t="shared" si="112"/>
        <v>0</v>
      </c>
      <c r="K1838" s="9">
        <f t="shared" si="113"/>
        <v>0</v>
      </c>
      <c r="L1838">
        <f t="shared" si="114"/>
        <v>1</v>
      </c>
      <c r="M1838" t="str">
        <f>VLOOKUP(L1838,mês!A:B,2,0)</f>
        <v>Janeiro</v>
      </c>
      <c r="N1838" t="e">
        <f t="shared" si="115"/>
        <v>#VALUE!</v>
      </c>
    </row>
    <row r="1839" spans="1:14" ht="24.95" customHeight="1" x14ac:dyDescent="0.2">
      <c r="A1839" s="2"/>
      <c r="B1839" s="3"/>
      <c r="C1839" s="2"/>
      <c r="D1839" s="2"/>
      <c r="E1839" s="2"/>
      <c r="F1839" s="2"/>
      <c r="G1839" s="2"/>
      <c r="H1839" s="2"/>
      <c r="I1839" s="4"/>
      <c r="J1839" s="9">
        <f t="shared" si="112"/>
        <v>0</v>
      </c>
      <c r="K1839" s="9">
        <f t="shared" si="113"/>
        <v>0</v>
      </c>
      <c r="L1839">
        <f t="shared" si="114"/>
        <v>1</v>
      </c>
      <c r="M1839" t="str">
        <f>VLOOKUP(L1839,mês!A:B,2,0)</f>
        <v>Janeiro</v>
      </c>
      <c r="N1839" t="e">
        <f t="shared" si="115"/>
        <v>#VALUE!</v>
      </c>
    </row>
    <row r="1840" spans="1:14" ht="24.95" customHeight="1" x14ac:dyDescent="0.2">
      <c r="A1840" s="2"/>
      <c r="B1840" s="3"/>
      <c r="C1840" s="2"/>
      <c r="D1840" s="2"/>
      <c r="E1840" s="2"/>
      <c r="F1840" s="2"/>
      <c r="G1840" s="2"/>
      <c r="H1840" s="2"/>
      <c r="I1840" s="4"/>
      <c r="J1840" s="9">
        <f t="shared" si="112"/>
        <v>0</v>
      </c>
      <c r="K1840" s="9">
        <f t="shared" si="113"/>
        <v>0</v>
      </c>
      <c r="L1840">
        <f t="shared" si="114"/>
        <v>1</v>
      </c>
      <c r="M1840" t="str">
        <f>VLOOKUP(L1840,mês!A:B,2,0)</f>
        <v>Janeiro</v>
      </c>
      <c r="N1840" t="e">
        <f t="shared" si="115"/>
        <v>#VALUE!</v>
      </c>
    </row>
    <row r="1841" spans="1:14" ht="24.95" customHeight="1" x14ac:dyDescent="0.2">
      <c r="A1841" s="2"/>
      <c r="B1841" s="3"/>
      <c r="C1841" s="2"/>
      <c r="D1841" s="2"/>
      <c r="E1841" s="2"/>
      <c r="F1841" s="2"/>
      <c r="G1841" s="2"/>
      <c r="H1841" s="2"/>
      <c r="I1841" s="4"/>
      <c r="J1841" s="9">
        <f t="shared" si="112"/>
        <v>0</v>
      </c>
      <c r="K1841" s="9">
        <f t="shared" si="113"/>
        <v>0</v>
      </c>
      <c r="L1841">
        <f t="shared" si="114"/>
        <v>1</v>
      </c>
      <c r="M1841" t="str">
        <f>VLOOKUP(L1841,mês!A:B,2,0)</f>
        <v>Janeiro</v>
      </c>
      <c r="N1841" t="e">
        <f t="shared" si="115"/>
        <v>#VALUE!</v>
      </c>
    </row>
    <row r="1842" spans="1:14" ht="24.95" customHeight="1" x14ac:dyDescent="0.2">
      <c r="A1842" s="2"/>
      <c r="B1842" s="3"/>
      <c r="C1842" s="2"/>
      <c r="D1842" s="2"/>
      <c r="E1842" s="2"/>
      <c r="F1842" s="2"/>
      <c r="G1842" s="2"/>
      <c r="H1842" s="2"/>
      <c r="I1842" s="4"/>
      <c r="J1842" s="9">
        <f t="shared" si="112"/>
        <v>0</v>
      </c>
      <c r="K1842" s="9">
        <f t="shared" si="113"/>
        <v>0</v>
      </c>
      <c r="L1842">
        <f t="shared" si="114"/>
        <v>1</v>
      </c>
      <c r="M1842" t="str">
        <f>VLOOKUP(L1842,mês!A:B,2,0)</f>
        <v>Janeiro</v>
      </c>
      <c r="N1842" t="e">
        <f t="shared" si="115"/>
        <v>#VALUE!</v>
      </c>
    </row>
    <row r="1843" spans="1:14" ht="24.95" customHeight="1" x14ac:dyDescent="0.2">
      <c r="A1843" s="2"/>
      <c r="B1843" s="3"/>
      <c r="C1843" s="2"/>
      <c r="D1843" s="2"/>
      <c r="E1843" s="2"/>
      <c r="F1843" s="2"/>
      <c r="G1843" s="2"/>
      <c r="H1843" s="2"/>
      <c r="I1843" s="4"/>
      <c r="J1843" s="9">
        <f t="shared" si="112"/>
        <v>0</v>
      </c>
      <c r="K1843" s="9">
        <f t="shared" si="113"/>
        <v>0</v>
      </c>
      <c r="L1843">
        <f t="shared" si="114"/>
        <v>1</v>
      </c>
      <c r="M1843" t="str">
        <f>VLOOKUP(L1843,mês!A:B,2,0)</f>
        <v>Janeiro</v>
      </c>
      <c r="N1843" t="e">
        <f t="shared" si="115"/>
        <v>#VALUE!</v>
      </c>
    </row>
    <row r="1844" spans="1:14" ht="24.95" customHeight="1" x14ac:dyDescent="0.2">
      <c r="A1844" s="2"/>
      <c r="B1844" s="3"/>
      <c r="C1844" s="2"/>
      <c r="D1844" s="2"/>
      <c r="E1844" s="2"/>
      <c r="F1844" s="2"/>
      <c r="G1844" s="2"/>
      <c r="H1844" s="2"/>
      <c r="I1844" s="4"/>
      <c r="J1844" s="9">
        <f t="shared" si="112"/>
        <v>0</v>
      </c>
      <c r="K1844" s="9">
        <f t="shared" si="113"/>
        <v>0</v>
      </c>
      <c r="L1844">
        <f t="shared" si="114"/>
        <v>1</v>
      </c>
      <c r="M1844" t="str">
        <f>VLOOKUP(L1844,mês!A:B,2,0)</f>
        <v>Janeiro</v>
      </c>
      <c r="N1844" t="e">
        <f t="shared" si="115"/>
        <v>#VALUE!</v>
      </c>
    </row>
    <row r="1845" spans="1:14" ht="24.95" customHeight="1" x14ac:dyDescent="0.2">
      <c r="A1845" s="2"/>
      <c r="B1845" s="3"/>
      <c r="C1845" s="2"/>
      <c r="D1845" s="2"/>
      <c r="E1845" s="2"/>
      <c r="F1845" s="2"/>
      <c r="G1845" s="2"/>
      <c r="H1845" s="2"/>
      <c r="I1845" s="4"/>
      <c r="J1845" s="9">
        <f t="shared" si="112"/>
        <v>0</v>
      </c>
      <c r="K1845" s="9">
        <f t="shared" si="113"/>
        <v>0</v>
      </c>
      <c r="L1845">
        <f t="shared" si="114"/>
        <v>1</v>
      </c>
      <c r="M1845" t="str">
        <f>VLOOKUP(L1845,mês!A:B,2,0)</f>
        <v>Janeiro</v>
      </c>
      <c r="N1845" t="e">
        <f t="shared" si="115"/>
        <v>#VALUE!</v>
      </c>
    </row>
    <row r="1846" spans="1:14" ht="24.95" customHeight="1" x14ac:dyDescent="0.2">
      <c r="A1846" s="2"/>
      <c r="B1846" s="3"/>
      <c r="C1846" s="2"/>
      <c r="D1846" s="2"/>
      <c r="E1846" s="2"/>
      <c r="F1846" s="2"/>
      <c r="G1846" s="2"/>
      <c r="H1846" s="2"/>
      <c r="I1846" s="4"/>
      <c r="J1846" s="9">
        <f t="shared" si="112"/>
        <v>0</v>
      </c>
      <c r="K1846" s="9">
        <f t="shared" si="113"/>
        <v>0</v>
      </c>
      <c r="L1846">
        <f t="shared" si="114"/>
        <v>1</v>
      </c>
      <c r="M1846" t="str">
        <f>VLOOKUP(L1846,mês!A:B,2,0)</f>
        <v>Janeiro</v>
      </c>
      <c r="N1846" t="e">
        <f t="shared" si="115"/>
        <v>#VALUE!</v>
      </c>
    </row>
    <row r="1847" spans="1:14" ht="24.95" customHeight="1" x14ac:dyDescent="0.2">
      <c r="A1847" s="2"/>
      <c r="B1847" s="3"/>
      <c r="C1847" s="2"/>
      <c r="D1847" s="2"/>
      <c r="E1847" s="2"/>
      <c r="F1847" s="2"/>
      <c r="G1847" s="2"/>
      <c r="H1847" s="13"/>
      <c r="I1847" s="4"/>
      <c r="J1847" s="9">
        <f t="shared" si="112"/>
        <v>0</v>
      </c>
      <c r="K1847" s="9">
        <f t="shared" si="113"/>
        <v>0</v>
      </c>
      <c r="L1847">
        <f t="shared" si="114"/>
        <v>1</v>
      </c>
      <c r="M1847" t="str">
        <f>VLOOKUP(L1847,mês!A:B,2,0)</f>
        <v>Janeiro</v>
      </c>
      <c r="N1847" t="e">
        <f t="shared" si="115"/>
        <v>#VALUE!</v>
      </c>
    </row>
    <row r="1848" spans="1:14" ht="24.95" customHeight="1" x14ac:dyDescent="0.2">
      <c r="A1848" s="2"/>
      <c r="B1848" s="3"/>
      <c r="C1848" s="2"/>
      <c r="D1848" s="2"/>
      <c r="E1848" s="2"/>
      <c r="F1848" s="2"/>
      <c r="G1848" s="2"/>
      <c r="H1848" s="2"/>
      <c r="I1848" s="4"/>
      <c r="J1848" s="9">
        <f t="shared" si="112"/>
        <v>0</v>
      </c>
      <c r="K1848" s="9">
        <f t="shared" si="113"/>
        <v>0</v>
      </c>
      <c r="L1848">
        <f t="shared" si="114"/>
        <v>1</v>
      </c>
      <c r="M1848" t="str">
        <f>VLOOKUP(L1848,mês!A:B,2,0)</f>
        <v>Janeiro</v>
      </c>
      <c r="N1848" t="e">
        <f t="shared" si="115"/>
        <v>#VALUE!</v>
      </c>
    </row>
    <row r="1849" spans="1:14" ht="24.95" customHeight="1" x14ac:dyDescent="0.2">
      <c r="A1849" s="2"/>
      <c r="B1849" s="3"/>
      <c r="C1849" s="2"/>
      <c r="D1849" s="2"/>
      <c r="E1849" s="2"/>
      <c r="F1849" s="2"/>
      <c r="G1849" s="2"/>
      <c r="H1849" s="2"/>
      <c r="I1849" s="4"/>
      <c r="J1849" s="9">
        <f t="shared" si="112"/>
        <v>0</v>
      </c>
      <c r="K1849" s="9">
        <f t="shared" si="113"/>
        <v>0</v>
      </c>
      <c r="L1849">
        <f t="shared" si="114"/>
        <v>1</v>
      </c>
      <c r="M1849" t="str">
        <f>VLOOKUP(L1849,mês!A:B,2,0)</f>
        <v>Janeiro</v>
      </c>
      <c r="N1849" t="e">
        <f t="shared" si="115"/>
        <v>#VALUE!</v>
      </c>
    </row>
    <row r="1850" spans="1:14" ht="24.95" customHeight="1" x14ac:dyDescent="0.2">
      <c r="A1850" s="2"/>
      <c r="B1850" s="3"/>
      <c r="C1850" s="2"/>
      <c r="D1850" s="2"/>
      <c r="E1850" s="2"/>
      <c r="F1850" s="2"/>
      <c r="G1850" s="2"/>
      <c r="H1850" s="2"/>
      <c r="I1850" s="4"/>
      <c r="J1850" s="9">
        <f t="shared" si="112"/>
        <v>0</v>
      </c>
      <c r="K1850" s="9">
        <f t="shared" si="113"/>
        <v>0</v>
      </c>
      <c r="L1850">
        <f t="shared" si="114"/>
        <v>1</v>
      </c>
      <c r="M1850" t="str">
        <f>VLOOKUP(L1850,mês!A:B,2,0)</f>
        <v>Janeiro</v>
      </c>
      <c r="N1850" t="e">
        <f t="shared" si="115"/>
        <v>#VALUE!</v>
      </c>
    </row>
    <row r="1851" spans="1:14" ht="24.95" customHeight="1" x14ac:dyDescent="0.2">
      <c r="A1851" s="2"/>
      <c r="B1851" s="3"/>
      <c r="C1851" s="2"/>
      <c r="D1851" s="2"/>
      <c r="E1851" s="2"/>
      <c r="F1851" s="2"/>
      <c r="G1851" s="2"/>
      <c r="H1851" s="2"/>
      <c r="I1851" s="4"/>
      <c r="J1851" s="9">
        <f t="shared" si="112"/>
        <v>0</v>
      </c>
      <c r="K1851" s="9">
        <f t="shared" si="113"/>
        <v>0</v>
      </c>
      <c r="L1851">
        <f t="shared" si="114"/>
        <v>1</v>
      </c>
      <c r="M1851" t="str">
        <f>VLOOKUP(L1851,mês!A:B,2,0)</f>
        <v>Janeiro</v>
      </c>
      <c r="N1851" t="e">
        <f t="shared" si="115"/>
        <v>#VALUE!</v>
      </c>
    </row>
    <row r="1852" spans="1:14" ht="24.95" customHeight="1" x14ac:dyDescent="0.2">
      <c r="A1852" s="2"/>
      <c r="B1852" s="3"/>
      <c r="C1852" s="2"/>
      <c r="D1852" s="2"/>
      <c r="E1852" s="2"/>
      <c r="F1852" s="2"/>
      <c r="G1852" s="2"/>
      <c r="H1852" s="2"/>
      <c r="I1852" s="4"/>
      <c r="J1852" s="9">
        <f t="shared" si="112"/>
        <v>0</v>
      </c>
      <c r="K1852" s="9">
        <f t="shared" si="113"/>
        <v>0</v>
      </c>
      <c r="L1852">
        <f t="shared" si="114"/>
        <v>1</v>
      </c>
      <c r="M1852" t="str">
        <f>VLOOKUP(L1852,mês!A:B,2,0)</f>
        <v>Janeiro</v>
      </c>
      <c r="N1852" t="e">
        <f t="shared" si="115"/>
        <v>#VALUE!</v>
      </c>
    </row>
    <row r="1853" spans="1:14" ht="24.95" customHeight="1" x14ac:dyDescent="0.2">
      <c r="A1853" s="2"/>
      <c r="B1853" s="3"/>
      <c r="C1853" s="2"/>
      <c r="D1853" s="2"/>
      <c r="E1853" s="2"/>
      <c r="F1853" s="2"/>
      <c r="G1853" s="2"/>
      <c r="H1853" s="2"/>
      <c r="I1853" s="4"/>
      <c r="J1853" s="9">
        <f t="shared" si="112"/>
        <v>0</v>
      </c>
      <c r="K1853" s="9">
        <f t="shared" si="113"/>
        <v>0</v>
      </c>
      <c r="L1853">
        <f t="shared" si="114"/>
        <v>1</v>
      </c>
      <c r="M1853" t="str">
        <f>VLOOKUP(L1853,mês!A:B,2,0)</f>
        <v>Janeiro</v>
      </c>
      <c r="N1853" t="e">
        <f t="shared" si="115"/>
        <v>#VALUE!</v>
      </c>
    </row>
    <row r="1854" spans="1:14" ht="24.95" customHeight="1" x14ac:dyDescent="0.2">
      <c r="A1854" s="2"/>
      <c r="B1854" s="3"/>
      <c r="C1854" s="2"/>
      <c r="D1854" s="2"/>
      <c r="E1854" s="2"/>
      <c r="F1854" s="2"/>
      <c r="G1854" s="2"/>
      <c r="H1854" s="2"/>
      <c r="I1854" s="4"/>
      <c r="J1854" s="9">
        <f t="shared" si="112"/>
        <v>0</v>
      </c>
      <c r="K1854" s="9">
        <f t="shared" si="113"/>
        <v>0</v>
      </c>
      <c r="L1854">
        <f t="shared" si="114"/>
        <v>1</v>
      </c>
      <c r="M1854" t="str">
        <f>VLOOKUP(L1854,mês!A:B,2,0)</f>
        <v>Janeiro</v>
      </c>
      <c r="N1854" t="e">
        <f t="shared" si="115"/>
        <v>#VALUE!</v>
      </c>
    </row>
    <row r="1855" spans="1:14" ht="24.95" customHeight="1" x14ac:dyDescent="0.2">
      <c r="A1855" s="2"/>
      <c r="B1855" s="3"/>
      <c r="C1855" s="2"/>
      <c r="D1855" s="2"/>
      <c r="E1855" s="2"/>
      <c r="F1855" s="2"/>
      <c r="G1855" s="2"/>
      <c r="H1855" s="2"/>
      <c r="I1855" s="4"/>
      <c r="J1855" s="9">
        <f t="shared" si="112"/>
        <v>0</v>
      </c>
      <c r="K1855" s="9">
        <f t="shared" si="113"/>
        <v>0</v>
      </c>
      <c r="L1855">
        <f t="shared" si="114"/>
        <v>1</v>
      </c>
      <c r="M1855" t="str">
        <f>VLOOKUP(L1855,mês!A:B,2,0)</f>
        <v>Janeiro</v>
      </c>
      <c r="N1855" t="e">
        <f t="shared" si="115"/>
        <v>#VALUE!</v>
      </c>
    </row>
    <row r="1856" spans="1:14" ht="24.95" customHeight="1" x14ac:dyDescent="0.2">
      <c r="A1856" s="2"/>
      <c r="B1856" s="3"/>
      <c r="C1856" s="2"/>
      <c r="D1856" s="2"/>
      <c r="E1856" s="2"/>
      <c r="F1856" s="2"/>
      <c r="G1856" s="2"/>
      <c r="H1856" s="2"/>
      <c r="I1856" s="4"/>
      <c r="J1856" s="9">
        <f t="shared" si="112"/>
        <v>0</v>
      </c>
      <c r="K1856" s="9">
        <f t="shared" si="113"/>
        <v>0</v>
      </c>
      <c r="L1856">
        <f t="shared" si="114"/>
        <v>1</v>
      </c>
      <c r="M1856" t="str">
        <f>VLOOKUP(L1856,mês!A:B,2,0)</f>
        <v>Janeiro</v>
      </c>
      <c r="N1856" t="e">
        <f t="shared" si="115"/>
        <v>#VALUE!</v>
      </c>
    </row>
    <row r="1857" spans="1:14" ht="24.95" customHeight="1" x14ac:dyDescent="0.2">
      <c r="A1857" s="2"/>
      <c r="B1857" s="3"/>
      <c r="C1857" s="2"/>
      <c r="D1857" s="2"/>
      <c r="E1857" s="2"/>
      <c r="F1857" s="2"/>
      <c r="G1857" s="2"/>
      <c r="H1857" s="13"/>
      <c r="I1857" s="4"/>
      <c r="J1857" s="9">
        <f t="shared" si="112"/>
        <v>0</v>
      </c>
      <c r="K1857" s="9">
        <f t="shared" si="113"/>
        <v>0</v>
      </c>
      <c r="L1857">
        <f t="shared" si="114"/>
        <v>1</v>
      </c>
      <c r="M1857" t="str">
        <f>VLOOKUP(L1857,mês!A:B,2,0)</f>
        <v>Janeiro</v>
      </c>
      <c r="N1857" t="e">
        <f t="shared" si="115"/>
        <v>#VALUE!</v>
      </c>
    </row>
    <row r="1858" spans="1:14" ht="24.95" customHeight="1" x14ac:dyDescent="0.2">
      <c r="A1858" s="2"/>
      <c r="B1858" s="3"/>
      <c r="C1858" s="2"/>
      <c r="D1858" s="2"/>
      <c r="E1858" s="2"/>
      <c r="F1858" s="2"/>
      <c r="G1858" s="2"/>
      <c r="H1858" s="13"/>
      <c r="I1858" s="4"/>
      <c r="J1858" s="9">
        <f t="shared" ref="J1858:J1875" si="116">IF(G1858="Não",0,H1858)</f>
        <v>0</v>
      </c>
      <c r="K1858" s="9">
        <f t="shared" ref="K1858:K1875" si="117">IF(G1858="Não",H1858,0)</f>
        <v>0</v>
      </c>
      <c r="L1858">
        <f t="shared" ref="L1858:L1875" si="118">MONTH(B1858)</f>
        <v>1</v>
      </c>
      <c r="M1858" t="str">
        <f>VLOOKUP(L1858,mês!A:B,2,0)</f>
        <v>Janeiro</v>
      </c>
      <c r="N1858" t="e">
        <f t="shared" ref="N1858:N1875" si="119">LEFT(A1858,SEARCH("-",A1858)-1)</f>
        <v>#VALUE!</v>
      </c>
    </row>
    <row r="1859" spans="1:14" ht="24.95" customHeight="1" x14ac:dyDescent="0.2">
      <c r="A1859" s="2"/>
      <c r="B1859" s="3"/>
      <c r="C1859" s="2"/>
      <c r="D1859" s="2"/>
      <c r="E1859" s="2"/>
      <c r="F1859" s="2"/>
      <c r="G1859" s="2"/>
      <c r="H1859" s="13"/>
      <c r="I1859" s="4"/>
      <c r="J1859" s="9">
        <f t="shared" si="116"/>
        <v>0</v>
      </c>
      <c r="K1859" s="9">
        <f t="shared" si="117"/>
        <v>0</v>
      </c>
      <c r="L1859">
        <f t="shared" si="118"/>
        <v>1</v>
      </c>
      <c r="M1859" t="str">
        <f>VLOOKUP(L1859,mês!A:B,2,0)</f>
        <v>Janeiro</v>
      </c>
      <c r="N1859" t="e">
        <f t="shared" si="119"/>
        <v>#VALUE!</v>
      </c>
    </row>
    <row r="1860" spans="1:14" ht="24.95" customHeight="1" x14ac:dyDescent="0.2">
      <c r="A1860" s="2"/>
      <c r="B1860" s="3"/>
      <c r="C1860" s="2"/>
      <c r="D1860" s="2"/>
      <c r="E1860" s="2"/>
      <c r="F1860" s="2"/>
      <c r="G1860" s="2"/>
      <c r="H1860" s="2"/>
      <c r="I1860" s="4"/>
      <c r="J1860" s="9">
        <f t="shared" si="116"/>
        <v>0</v>
      </c>
      <c r="K1860" s="9">
        <f t="shared" si="117"/>
        <v>0</v>
      </c>
      <c r="L1860">
        <f t="shared" si="118"/>
        <v>1</v>
      </c>
      <c r="M1860" t="str">
        <f>VLOOKUP(L1860,mês!A:B,2,0)</f>
        <v>Janeiro</v>
      </c>
      <c r="N1860" t="e">
        <f t="shared" si="119"/>
        <v>#VALUE!</v>
      </c>
    </row>
    <row r="1861" spans="1:14" ht="24.95" customHeight="1" x14ac:dyDescent="0.2">
      <c r="A1861" s="2"/>
      <c r="B1861" s="3"/>
      <c r="C1861" s="2"/>
      <c r="D1861" s="2"/>
      <c r="E1861" s="2"/>
      <c r="F1861" s="2"/>
      <c r="G1861" s="2"/>
      <c r="H1861" s="13"/>
      <c r="I1861" s="4"/>
      <c r="J1861" s="9">
        <f t="shared" si="116"/>
        <v>0</v>
      </c>
      <c r="K1861" s="9">
        <f t="shared" si="117"/>
        <v>0</v>
      </c>
      <c r="L1861">
        <f t="shared" si="118"/>
        <v>1</v>
      </c>
      <c r="M1861" t="str">
        <f>VLOOKUP(L1861,mês!A:B,2,0)</f>
        <v>Janeiro</v>
      </c>
      <c r="N1861" t="e">
        <f t="shared" si="119"/>
        <v>#VALUE!</v>
      </c>
    </row>
    <row r="1862" spans="1:14" ht="24.95" customHeight="1" x14ac:dyDescent="0.2">
      <c r="A1862" s="2"/>
      <c r="B1862" s="3"/>
      <c r="C1862" s="2"/>
      <c r="D1862" s="2"/>
      <c r="E1862" s="2"/>
      <c r="F1862" s="2"/>
      <c r="G1862" s="2"/>
      <c r="H1862" s="2"/>
      <c r="I1862" s="4"/>
      <c r="J1862" s="9">
        <f t="shared" si="116"/>
        <v>0</v>
      </c>
      <c r="K1862" s="9">
        <f t="shared" si="117"/>
        <v>0</v>
      </c>
      <c r="L1862">
        <f t="shared" si="118"/>
        <v>1</v>
      </c>
      <c r="M1862" t="str">
        <f>VLOOKUP(L1862,mês!A:B,2,0)</f>
        <v>Janeiro</v>
      </c>
      <c r="N1862" t="e">
        <f t="shared" si="119"/>
        <v>#VALUE!</v>
      </c>
    </row>
    <row r="1863" spans="1:14" ht="24.95" customHeight="1" x14ac:dyDescent="0.2">
      <c r="A1863" s="2"/>
      <c r="B1863" s="3"/>
      <c r="C1863" s="2"/>
      <c r="D1863" s="2"/>
      <c r="E1863" s="2"/>
      <c r="F1863" s="2"/>
      <c r="G1863" s="2"/>
      <c r="H1863" s="2"/>
      <c r="I1863" s="4"/>
      <c r="J1863" s="9">
        <f t="shared" si="116"/>
        <v>0</v>
      </c>
      <c r="K1863" s="9">
        <f t="shared" si="117"/>
        <v>0</v>
      </c>
      <c r="L1863">
        <f t="shared" si="118"/>
        <v>1</v>
      </c>
      <c r="M1863" t="str">
        <f>VLOOKUP(L1863,mês!A:B,2,0)</f>
        <v>Janeiro</v>
      </c>
      <c r="N1863" t="e">
        <f t="shared" si="119"/>
        <v>#VALUE!</v>
      </c>
    </row>
    <row r="1864" spans="1:14" ht="24.95" customHeight="1" x14ac:dyDescent="0.2">
      <c r="A1864" s="2"/>
      <c r="B1864" s="3"/>
      <c r="C1864" s="2"/>
      <c r="D1864" s="2"/>
      <c r="E1864" s="2"/>
      <c r="F1864" s="2"/>
      <c r="G1864" s="2"/>
      <c r="H1864" s="2"/>
      <c r="I1864" s="4"/>
      <c r="J1864" s="9">
        <f t="shared" si="116"/>
        <v>0</v>
      </c>
      <c r="K1864" s="9">
        <f t="shared" si="117"/>
        <v>0</v>
      </c>
      <c r="L1864">
        <f t="shared" si="118"/>
        <v>1</v>
      </c>
      <c r="M1864" t="str">
        <f>VLOOKUP(L1864,mês!A:B,2,0)</f>
        <v>Janeiro</v>
      </c>
      <c r="N1864" t="e">
        <f t="shared" si="119"/>
        <v>#VALUE!</v>
      </c>
    </row>
    <row r="1865" spans="1:14" ht="24.95" customHeight="1" x14ac:dyDescent="0.2">
      <c r="A1865" s="2"/>
      <c r="B1865" s="3"/>
      <c r="C1865" s="2"/>
      <c r="D1865" s="2"/>
      <c r="E1865" s="2"/>
      <c r="F1865" s="2"/>
      <c r="G1865" s="2"/>
      <c r="H1865" s="2"/>
      <c r="I1865" s="4"/>
      <c r="J1865" s="9">
        <f t="shared" si="116"/>
        <v>0</v>
      </c>
      <c r="K1865" s="9">
        <f t="shared" si="117"/>
        <v>0</v>
      </c>
      <c r="L1865">
        <f t="shared" si="118"/>
        <v>1</v>
      </c>
      <c r="M1865" t="str">
        <f>VLOOKUP(L1865,mês!A:B,2,0)</f>
        <v>Janeiro</v>
      </c>
      <c r="N1865" t="e">
        <f t="shared" si="119"/>
        <v>#VALUE!</v>
      </c>
    </row>
    <row r="1866" spans="1:14" ht="24.95" customHeight="1" x14ac:dyDescent="0.2">
      <c r="A1866" s="2"/>
      <c r="B1866" s="3"/>
      <c r="C1866" s="2"/>
      <c r="D1866" s="2"/>
      <c r="E1866" s="2"/>
      <c r="F1866" s="2"/>
      <c r="G1866" s="2"/>
      <c r="H1866" s="2"/>
      <c r="I1866" s="4"/>
      <c r="J1866" s="9">
        <f t="shared" si="116"/>
        <v>0</v>
      </c>
      <c r="K1866" s="9">
        <f t="shared" si="117"/>
        <v>0</v>
      </c>
      <c r="L1866">
        <f t="shared" si="118"/>
        <v>1</v>
      </c>
      <c r="M1866" t="str">
        <f>VLOOKUP(L1866,mês!A:B,2,0)</f>
        <v>Janeiro</v>
      </c>
      <c r="N1866" t="e">
        <f t="shared" si="119"/>
        <v>#VALUE!</v>
      </c>
    </row>
    <row r="1867" spans="1:14" ht="24.95" customHeight="1" x14ac:dyDescent="0.2">
      <c r="A1867" s="2"/>
      <c r="B1867" s="3"/>
      <c r="C1867" s="2"/>
      <c r="D1867" s="2"/>
      <c r="E1867" s="2"/>
      <c r="F1867" s="2"/>
      <c r="G1867" s="2"/>
      <c r="H1867" s="2"/>
      <c r="I1867" s="4"/>
      <c r="J1867" s="9">
        <f t="shared" si="116"/>
        <v>0</v>
      </c>
      <c r="K1867" s="9">
        <f t="shared" si="117"/>
        <v>0</v>
      </c>
      <c r="L1867">
        <f t="shared" si="118"/>
        <v>1</v>
      </c>
      <c r="M1867" t="str">
        <f>VLOOKUP(L1867,mês!A:B,2,0)</f>
        <v>Janeiro</v>
      </c>
      <c r="N1867" t="e">
        <f t="shared" si="119"/>
        <v>#VALUE!</v>
      </c>
    </row>
    <row r="1868" spans="1:14" ht="24.95" customHeight="1" x14ac:dyDescent="0.2">
      <c r="A1868" s="2"/>
      <c r="B1868" s="3"/>
      <c r="C1868" s="2"/>
      <c r="D1868" s="2"/>
      <c r="E1868" s="2"/>
      <c r="F1868" s="2"/>
      <c r="G1868" s="2"/>
      <c r="H1868" s="2"/>
      <c r="I1868" s="4"/>
      <c r="J1868" s="9">
        <f t="shared" si="116"/>
        <v>0</v>
      </c>
      <c r="K1868" s="9">
        <f t="shared" si="117"/>
        <v>0</v>
      </c>
      <c r="L1868">
        <f t="shared" si="118"/>
        <v>1</v>
      </c>
      <c r="M1868" t="str">
        <f>VLOOKUP(L1868,mês!A:B,2,0)</f>
        <v>Janeiro</v>
      </c>
      <c r="N1868" t="e">
        <f t="shared" si="119"/>
        <v>#VALUE!</v>
      </c>
    </row>
    <row r="1869" spans="1:14" ht="24.95" customHeight="1" x14ac:dyDescent="0.2">
      <c r="A1869" s="2"/>
      <c r="B1869" s="3"/>
      <c r="C1869" s="2"/>
      <c r="D1869" s="2"/>
      <c r="E1869" s="2"/>
      <c r="F1869" s="2"/>
      <c r="G1869" s="2"/>
      <c r="H1869" s="2"/>
      <c r="I1869" s="4"/>
      <c r="J1869" s="9">
        <f t="shared" si="116"/>
        <v>0</v>
      </c>
      <c r="K1869" s="9">
        <f t="shared" si="117"/>
        <v>0</v>
      </c>
      <c r="L1869">
        <f t="shared" si="118"/>
        <v>1</v>
      </c>
      <c r="M1869" t="str">
        <f>VLOOKUP(L1869,mês!A:B,2,0)</f>
        <v>Janeiro</v>
      </c>
      <c r="N1869" t="e">
        <f t="shared" si="119"/>
        <v>#VALUE!</v>
      </c>
    </row>
    <row r="1870" spans="1:14" ht="24.95" customHeight="1" x14ac:dyDescent="0.2">
      <c r="A1870" s="2"/>
      <c r="B1870" s="3"/>
      <c r="C1870" s="2"/>
      <c r="D1870" s="2"/>
      <c r="E1870" s="2"/>
      <c r="F1870" s="2"/>
      <c r="G1870" s="2"/>
      <c r="H1870" s="2"/>
      <c r="I1870" s="4"/>
      <c r="J1870" s="9">
        <f t="shared" si="116"/>
        <v>0</v>
      </c>
      <c r="K1870" s="9">
        <f t="shared" si="117"/>
        <v>0</v>
      </c>
      <c r="L1870">
        <f t="shared" si="118"/>
        <v>1</v>
      </c>
      <c r="M1870" t="str">
        <f>VLOOKUP(L1870,mês!A:B,2,0)</f>
        <v>Janeiro</v>
      </c>
      <c r="N1870" t="e">
        <f t="shared" si="119"/>
        <v>#VALUE!</v>
      </c>
    </row>
    <row r="1871" spans="1:14" ht="24.95" customHeight="1" x14ac:dyDescent="0.2">
      <c r="A1871" s="2"/>
      <c r="B1871" s="3"/>
      <c r="C1871" s="2"/>
      <c r="D1871" s="2"/>
      <c r="E1871" s="2"/>
      <c r="F1871" s="2"/>
      <c r="G1871" s="2"/>
      <c r="H1871" s="2"/>
      <c r="I1871" s="4"/>
      <c r="J1871" s="9">
        <f t="shared" si="116"/>
        <v>0</v>
      </c>
      <c r="K1871" s="9">
        <f t="shared" si="117"/>
        <v>0</v>
      </c>
      <c r="L1871">
        <f t="shared" si="118"/>
        <v>1</v>
      </c>
      <c r="M1871" t="str">
        <f>VLOOKUP(L1871,mês!A:B,2,0)</f>
        <v>Janeiro</v>
      </c>
      <c r="N1871" t="e">
        <f t="shared" si="119"/>
        <v>#VALUE!</v>
      </c>
    </row>
    <row r="1872" spans="1:14" ht="24.95" customHeight="1" x14ac:dyDescent="0.2">
      <c r="A1872" s="2"/>
      <c r="B1872" s="3"/>
      <c r="C1872" s="2"/>
      <c r="D1872" s="2"/>
      <c r="E1872" s="2"/>
      <c r="F1872" s="2"/>
      <c r="G1872" s="2"/>
      <c r="H1872" s="2"/>
      <c r="I1872" s="4"/>
      <c r="J1872" s="9">
        <f t="shared" si="116"/>
        <v>0</v>
      </c>
      <c r="K1872" s="9">
        <f t="shared" si="117"/>
        <v>0</v>
      </c>
      <c r="L1872">
        <f t="shared" si="118"/>
        <v>1</v>
      </c>
      <c r="M1872" t="str">
        <f>VLOOKUP(L1872,mês!A:B,2,0)</f>
        <v>Janeiro</v>
      </c>
      <c r="N1872" t="e">
        <f t="shared" si="119"/>
        <v>#VALUE!</v>
      </c>
    </row>
    <row r="1873" spans="1:14" ht="24.95" customHeight="1" x14ac:dyDescent="0.2">
      <c r="A1873" s="2"/>
      <c r="B1873" s="3"/>
      <c r="C1873" s="2"/>
      <c r="D1873" s="2"/>
      <c r="E1873" s="2"/>
      <c r="F1873" s="2"/>
      <c r="G1873" s="2"/>
      <c r="H1873" s="13"/>
      <c r="I1873" s="4"/>
      <c r="J1873" s="9">
        <f t="shared" si="116"/>
        <v>0</v>
      </c>
      <c r="K1873" s="9">
        <f t="shared" si="117"/>
        <v>0</v>
      </c>
      <c r="L1873">
        <f t="shared" si="118"/>
        <v>1</v>
      </c>
      <c r="M1873" t="str">
        <f>VLOOKUP(L1873,mês!A:B,2,0)</f>
        <v>Janeiro</v>
      </c>
      <c r="N1873" t="e">
        <f t="shared" si="119"/>
        <v>#VALUE!</v>
      </c>
    </row>
    <row r="1874" spans="1:14" ht="24.95" customHeight="1" x14ac:dyDescent="0.2">
      <c r="A1874" s="2"/>
      <c r="B1874" s="3"/>
      <c r="C1874" s="2"/>
      <c r="D1874" s="2"/>
      <c r="E1874" s="2"/>
      <c r="F1874" s="2"/>
      <c r="G1874" s="2"/>
      <c r="H1874" s="2"/>
      <c r="I1874" s="4"/>
      <c r="J1874" s="9">
        <f t="shared" si="116"/>
        <v>0</v>
      </c>
      <c r="K1874" s="9">
        <f t="shared" si="117"/>
        <v>0</v>
      </c>
      <c r="L1874">
        <f t="shared" si="118"/>
        <v>1</v>
      </c>
      <c r="M1874" t="str">
        <f>VLOOKUP(L1874,mês!A:B,2,0)</f>
        <v>Janeiro</v>
      </c>
      <c r="N1874" t="e">
        <f t="shared" si="119"/>
        <v>#VALUE!</v>
      </c>
    </row>
    <row r="1875" spans="1:14" ht="24.95" customHeight="1" x14ac:dyDescent="0.2">
      <c r="A1875" s="2"/>
      <c r="B1875" s="3"/>
      <c r="C1875" s="2"/>
      <c r="D1875" s="2"/>
      <c r="E1875" s="2"/>
      <c r="F1875" s="2"/>
      <c r="G1875" s="2"/>
      <c r="H1875" s="2"/>
      <c r="I1875" s="4"/>
      <c r="J1875" s="9">
        <f t="shared" si="116"/>
        <v>0</v>
      </c>
      <c r="K1875" s="9">
        <f t="shared" si="117"/>
        <v>0</v>
      </c>
      <c r="L1875">
        <f t="shared" si="118"/>
        <v>1</v>
      </c>
      <c r="M1875" t="str">
        <f>VLOOKUP(L1875,mês!A:B,2,0)</f>
        <v>Janeiro</v>
      </c>
      <c r="N1875" t="e">
        <f t="shared" si="119"/>
        <v>#VALUE!</v>
      </c>
    </row>
    <row r="1876" spans="1:14" ht="24.95" customHeight="1" x14ac:dyDescent="0.2">
      <c r="A1876" s="2"/>
      <c r="B1876" s="3"/>
      <c r="C1876" s="2"/>
      <c r="D1876" s="2"/>
      <c r="E1876" s="2"/>
      <c r="F1876" s="2"/>
      <c r="G1876" s="2"/>
      <c r="H1876" s="2"/>
      <c r="I1876" s="4"/>
      <c r="J1876" s="9">
        <f t="shared" ref="J1876:J1915" si="120">IF(G1876="Não",0,H1876)</f>
        <v>0</v>
      </c>
      <c r="K1876" s="9">
        <f t="shared" ref="K1876:K1915" si="121">IF(G1876="Não",H1876,0)</f>
        <v>0</v>
      </c>
      <c r="L1876">
        <f t="shared" ref="L1876:L1915" si="122">MONTH(B1876)</f>
        <v>1</v>
      </c>
      <c r="M1876" t="str">
        <f>VLOOKUP(L1876,mês!A:B,2,0)</f>
        <v>Janeiro</v>
      </c>
      <c r="N1876" t="e">
        <f t="shared" ref="N1876:N1915" si="123">LEFT(A1876,SEARCH("-",A1876)-1)</f>
        <v>#VALUE!</v>
      </c>
    </row>
    <row r="1877" spans="1:14" ht="24.95" customHeight="1" x14ac:dyDescent="0.2">
      <c r="A1877" s="2"/>
      <c r="B1877" s="3"/>
      <c r="C1877" s="2"/>
      <c r="D1877" s="2"/>
      <c r="E1877" s="2"/>
      <c r="F1877" s="2"/>
      <c r="G1877" s="2"/>
      <c r="H1877" s="2"/>
      <c r="I1877" s="4"/>
      <c r="J1877" s="9">
        <f t="shared" si="120"/>
        <v>0</v>
      </c>
      <c r="K1877" s="9">
        <f t="shared" si="121"/>
        <v>0</v>
      </c>
      <c r="L1877">
        <f t="shared" si="122"/>
        <v>1</v>
      </c>
      <c r="M1877" t="str">
        <f>VLOOKUP(L1877,mês!A:B,2,0)</f>
        <v>Janeiro</v>
      </c>
      <c r="N1877" t="e">
        <f t="shared" si="123"/>
        <v>#VALUE!</v>
      </c>
    </row>
    <row r="1878" spans="1:14" ht="24.95" customHeight="1" x14ac:dyDescent="0.2">
      <c r="A1878" s="2"/>
      <c r="B1878" s="3"/>
      <c r="C1878" s="2"/>
      <c r="D1878" s="2"/>
      <c r="E1878" s="2"/>
      <c r="F1878" s="2"/>
      <c r="G1878" s="2"/>
      <c r="H1878" s="2"/>
      <c r="I1878" s="4"/>
      <c r="J1878" s="9">
        <f t="shared" si="120"/>
        <v>0</v>
      </c>
      <c r="K1878" s="9">
        <f t="shared" si="121"/>
        <v>0</v>
      </c>
      <c r="L1878">
        <f t="shared" si="122"/>
        <v>1</v>
      </c>
      <c r="M1878" t="str">
        <f>VLOOKUP(L1878,mês!A:B,2,0)</f>
        <v>Janeiro</v>
      </c>
      <c r="N1878" t="e">
        <f t="shared" si="123"/>
        <v>#VALUE!</v>
      </c>
    </row>
    <row r="1879" spans="1:14" ht="24.95" customHeight="1" x14ac:dyDescent="0.2">
      <c r="A1879" s="2"/>
      <c r="B1879" s="3"/>
      <c r="C1879" s="2"/>
      <c r="D1879" s="2"/>
      <c r="E1879" s="2"/>
      <c r="F1879" s="2"/>
      <c r="G1879" s="2"/>
      <c r="H1879" s="2"/>
      <c r="I1879" s="4"/>
      <c r="J1879" s="9">
        <f t="shared" si="120"/>
        <v>0</v>
      </c>
      <c r="K1879" s="9">
        <f t="shared" si="121"/>
        <v>0</v>
      </c>
      <c r="L1879">
        <f t="shared" si="122"/>
        <v>1</v>
      </c>
      <c r="M1879" t="str">
        <f>VLOOKUP(L1879,mês!A:B,2,0)</f>
        <v>Janeiro</v>
      </c>
      <c r="N1879" t="e">
        <f t="shared" si="123"/>
        <v>#VALUE!</v>
      </c>
    </row>
    <row r="1880" spans="1:14" ht="24.95" customHeight="1" x14ac:dyDescent="0.2">
      <c r="A1880" s="2"/>
      <c r="B1880" s="3"/>
      <c r="C1880" s="2"/>
      <c r="D1880" s="2"/>
      <c r="E1880" s="2"/>
      <c r="F1880" s="2"/>
      <c r="G1880" s="2"/>
      <c r="H1880" s="2"/>
      <c r="I1880" s="4"/>
      <c r="J1880" s="9">
        <f t="shared" si="120"/>
        <v>0</v>
      </c>
      <c r="K1880" s="9">
        <f t="shared" si="121"/>
        <v>0</v>
      </c>
      <c r="L1880">
        <f t="shared" si="122"/>
        <v>1</v>
      </c>
      <c r="M1880" t="str">
        <f>VLOOKUP(L1880,mês!A:B,2,0)</f>
        <v>Janeiro</v>
      </c>
      <c r="N1880" t="e">
        <f t="shared" si="123"/>
        <v>#VALUE!</v>
      </c>
    </row>
    <row r="1881" spans="1:14" ht="24.95" customHeight="1" x14ac:dyDescent="0.2">
      <c r="A1881" s="2"/>
      <c r="B1881" s="3"/>
      <c r="C1881" s="2"/>
      <c r="D1881" s="2"/>
      <c r="E1881" s="2"/>
      <c r="F1881" s="2"/>
      <c r="G1881" s="2"/>
      <c r="H1881" s="13"/>
      <c r="I1881" s="4"/>
      <c r="J1881" s="9">
        <f t="shared" si="120"/>
        <v>0</v>
      </c>
      <c r="K1881" s="9">
        <f t="shared" si="121"/>
        <v>0</v>
      </c>
      <c r="L1881">
        <f t="shared" si="122"/>
        <v>1</v>
      </c>
      <c r="M1881" t="str">
        <f>VLOOKUP(L1881,mês!A:B,2,0)</f>
        <v>Janeiro</v>
      </c>
      <c r="N1881" t="e">
        <f t="shared" si="123"/>
        <v>#VALUE!</v>
      </c>
    </row>
    <row r="1882" spans="1:14" ht="24.95" customHeight="1" x14ac:dyDescent="0.2">
      <c r="A1882" s="2"/>
      <c r="B1882" s="3"/>
      <c r="C1882" s="2"/>
      <c r="D1882" s="2"/>
      <c r="E1882" s="2"/>
      <c r="F1882" s="2"/>
      <c r="G1882" s="2"/>
      <c r="H1882" s="2"/>
      <c r="I1882" s="4"/>
      <c r="J1882" s="9">
        <f t="shared" si="120"/>
        <v>0</v>
      </c>
      <c r="K1882" s="9">
        <f t="shared" si="121"/>
        <v>0</v>
      </c>
      <c r="L1882">
        <f t="shared" si="122"/>
        <v>1</v>
      </c>
      <c r="M1882" t="str">
        <f>VLOOKUP(L1882,mês!A:B,2,0)</f>
        <v>Janeiro</v>
      </c>
      <c r="N1882" t="e">
        <f t="shared" si="123"/>
        <v>#VALUE!</v>
      </c>
    </row>
    <row r="1883" spans="1:14" ht="24.95" customHeight="1" x14ac:dyDescent="0.2">
      <c r="A1883" s="2"/>
      <c r="B1883" s="3"/>
      <c r="C1883" s="2"/>
      <c r="D1883" s="2"/>
      <c r="E1883" s="2"/>
      <c r="F1883" s="2"/>
      <c r="G1883" s="2"/>
      <c r="H1883" s="2"/>
      <c r="I1883" s="4"/>
      <c r="J1883" s="9">
        <f t="shared" si="120"/>
        <v>0</v>
      </c>
      <c r="K1883" s="9">
        <f t="shared" si="121"/>
        <v>0</v>
      </c>
      <c r="L1883">
        <f t="shared" si="122"/>
        <v>1</v>
      </c>
      <c r="M1883" t="str">
        <f>VLOOKUP(L1883,mês!A:B,2,0)</f>
        <v>Janeiro</v>
      </c>
      <c r="N1883" t="e">
        <f t="shared" si="123"/>
        <v>#VALUE!</v>
      </c>
    </row>
    <row r="1884" spans="1:14" ht="24.95" customHeight="1" x14ac:dyDescent="0.2">
      <c r="A1884" s="2"/>
      <c r="B1884" s="3"/>
      <c r="C1884" s="2"/>
      <c r="D1884" s="2"/>
      <c r="E1884" s="2"/>
      <c r="F1884" s="2"/>
      <c r="G1884" s="2"/>
      <c r="H1884" s="2"/>
      <c r="I1884" s="4"/>
      <c r="J1884" s="9">
        <f t="shared" si="120"/>
        <v>0</v>
      </c>
      <c r="K1884" s="9">
        <f t="shared" si="121"/>
        <v>0</v>
      </c>
      <c r="L1884">
        <f t="shared" si="122"/>
        <v>1</v>
      </c>
      <c r="M1884" t="str">
        <f>VLOOKUP(L1884,mês!A:B,2,0)</f>
        <v>Janeiro</v>
      </c>
      <c r="N1884" t="e">
        <f t="shared" si="123"/>
        <v>#VALUE!</v>
      </c>
    </row>
    <row r="1885" spans="1:14" ht="24.95" customHeight="1" x14ac:dyDescent="0.2">
      <c r="A1885" s="2"/>
      <c r="B1885" s="3"/>
      <c r="C1885" s="2"/>
      <c r="D1885" s="2"/>
      <c r="E1885" s="2"/>
      <c r="F1885" s="2"/>
      <c r="G1885" s="2"/>
      <c r="H1885" s="13"/>
      <c r="I1885" s="4"/>
      <c r="J1885" s="9">
        <f t="shared" si="120"/>
        <v>0</v>
      </c>
      <c r="K1885" s="9">
        <f t="shared" si="121"/>
        <v>0</v>
      </c>
      <c r="L1885">
        <f t="shared" si="122"/>
        <v>1</v>
      </c>
      <c r="M1885" t="str">
        <f>VLOOKUP(L1885,mês!A:B,2,0)</f>
        <v>Janeiro</v>
      </c>
      <c r="N1885" t="e">
        <f t="shared" si="123"/>
        <v>#VALUE!</v>
      </c>
    </row>
    <row r="1886" spans="1:14" ht="24.95" customHeight="1" x14ac:dyDescent="0.2">
      <c r="A1886" s="2"/>
      <c r="B1886" s="3"/>
      <c r="C1886" s="2"/>
      <c r="D1886" s="2"/>
      <c r="E1886" s="2"/>
      <c r="F1886" s="2"/>
      <c r="G1886" s="2"/>
      <c r="H1886" s="2"/>
      <c r="I1886" s="4"/>
      <c r="J1886" s="9">
        <f t="shared" si="120"/>
        <v>0</v>
      </c>
      <c r="K1886" s="9">
        <f t="shared" si="121"/>
        <v>0</v>
      </c>
      <c r="L1886">
        <f t="shared" si="122"/>
        <v>1</v>
      </c>
      <c r="M1886" t="str">
        <f>VLOOKUP(L1886,mês!A:B,2,0)</f>
        <v>Janeiro</v>
      </c>
      <c r="N1886" t="e">
        <f t="shared" si="123"/>
        <v>#VALUE!</v>
      </c>
    </row>
    <row r="1887" spans="1:14" ht="24.95" customHeight="1" x14ac:dyDescent="0.2">
      <c r="A1887" s="2"/>
      <c r="B1887" s="3"/>
      <c r="C1887" s="2"/>
      <c r="D1887" s="2"/>
      <c r="E1887" s="2"/>
      <c r="F1887" s="2"/>
      <c r="G1887" s="2"/>
      <c r="H1887" s="13"/>
      <c r="I1887" s="4"/>
      <c r="J1887" s="9">
        <f t="shared" si="120"/>
        <v>0</v>
      </c>
      <c r="K1887" s="9">
        <f t="shared" si="121"/>
        <v>0</v>
      </c>
      <c r="L1887">
        <f t="shared" si="122"/>
        <v>1</v>
      </c>
      <c r="M1887" t="str">
        <f>VLOOKUP(L1887,mês!A:B,2,0)</f>
        <v>Janeiro</v>
      </c>
      <c r="N1887" t="e">
        <f t="shared" si="123"/>
        <v>#VALUE!</v>
      </c>
    </row>
    <row r="1888" spans="1:14" ht="24.95" customHeight="1" x14ac:dyDescent="0.2">
      <c r="A1888" s="2"/>
      <c r="B1888" s="3"/>
      <c r="C1888" s="2"/>
      <c r="D1888" s="2"/>
      <c r="E1888" s="2"/>
      <c r="F1888" s="2"/>
      <c r="G1888" s="2"/>
      <c r="H1888" s="2"/>
      <c r="I1888" s="4"/>
      <c r="J1888" s="9">
        <f t="shared" si="120"/>
        <v>0</v>
      </c>
      <c r="K1888" s="9">
        <f t="shared" si="121"/>
        <v>0</v>
      </c>
      <c r="L1888">
        <f t="shared" si="122"/>
        <v>1</v>
      </c>
      <c r="M1888" t="str">
        <f>VLOOKUP(L1888,mês!A:B,2,0)</f>
        <v>Janeiro</v>
      </c>
      <c r="N1888" t="e">
        <f t="shared" si="123"/>
        <v>#VALUE!</v>
      </c>
    </row>
    <row r="1889" spans="1:14" ht="24.95" customHeight="1" x14ac:dyDescent="0.2">
      <c r="A1889" s="2"/>
      <c r="B1889" s="3"/>
      <c r="C1889" s="2"/>
      <c r="D1889" s="2"/>
      <c r="E1889" s="2"/>
      <c r="F1889" s="2"/>
      <c r="G1889" s="2"/>
      <c r="H1889" s="2"/>
      <c r="I1889" s="4"/>
      <c r="J1889" s="9">
        <f t="shared" si="120"/>
        <v>0</v>
      </c>
      <c r="K1889" s="9">
        <f t="shared" si="121"/>
        <v>0</v>
      </c>
      <c r="L1889">
        <f t="shared" si="122"/>
        <v>1</v>
      </c>
      <c r="M1889" t="str">
        <f>VLOOKUP(L1889,mês!A:B,2,0)</f>
        <v>Janeiro</v>
      </c>
      <c r="N1889" t="e">
        <f t="shared" si="123"/>
        <v>#VALUE!</v>
      </c>
    </row>
    <row r="1890" spans="1:14" ht="24.95" customHeight="1" x14ac:dyDescent="0.2">
      <c r="A1890" s="2"/>
      <c r="B1890" s="3"/>
      <c r="C1890" s="2"/>
      <c r="D1890" s="2"/>
      <c r="E1890" s="2"/>
      <c r="F1890" s="2"/>
      <c r="G1890" s="2"/>
      <c r="H1890" s="2"/>
      <c r="I1890" s="4"/>
      <c r="J1890" s="9">
        <f t="shared" si="120"/>
        <v>0</v>
      </c>
      <c r="K1890" s="9">
        <f t="shared" si="121"/>
        <v>0</v>
      </c>
      <c r="L1890">
        <f t="shared" si="122"/>
        <v>1</v>
      </c>
      <c r="M1890" t="str">
        <f>VLOOKUP(L1890,mês!A:B,2,0)</f>
        <v>Janeiro</v>
      </c>
      <c r="N1890" t="e">
        <f t="shared" si="123"/>
        <v>#VALUE!</v>
      </c>
    </row>
    <row r="1891" spans="1:14" ht="24.95" customHeight="1" x14ac:dyDescent="0.2">
      <c r="A1891" s="2"/>
      <c r="B1891" s="3"/>
      <c r="C1891" s="2"/>
      <c r="D1891" s="2"/>
      <c r="E1891" s="2"/>
      <c r="F1891" s="2"/>
      <c r="G1891" s="2"/>
      <c r="H1891" s="2"/>
      <c r="I1891" s="4"/>
      <c r="J1891" s="9">
        <f t="shared" si="120"/>
        <v>0</v>
      </c>
      <c r="K1891" s="9">
        <f t="shared" si="121"/>
        <v>0</v>
      </c>
      <c r="L1891">
        <f t="shared" si="122"/>
        <v>1</v>
      </c>
      <c r="M1891" t="str">
        <f>VLOOKUP(L1891,mês!A:B,2,0)</f>
        <v>Janeiro</v>
      </c>
      <c r="N1891" t="e">
        <f t="shared" si="123"/>
        <v>#VALUE!</v>
      </c>
    </row>
    <row r="1892" spans="1:14" ht="24.95" customHeight="1" x14ac:dyDescent="0.2">
      <c r="A1892" s="2"/>
      <c r="B1892" s="3"/>
      <c r="C1892" s="2"/>
      <c r="D1892" s="2"/>
      <c r="E1892" s="2"/>
      <c r="F1892" s="2"/>
      <c r="G1892" s="2"/>
      <c r="H1892" s="13"/>
      <c r="I1892" s="4"/>
      <c r="J1892" s="9">
        <f t="shared" si="120"/>
        <v>0</v>
      </c>
      <c r="K1892" s="9">
        <f t="shared" si="121"/>
        <v>0</v>
      </c>
      <c r="L1892">
        <f t="shared" si="122"/>
        <v>1</v>
      </c>
      <c r="M1892" t="str">
        <f>VLOOKUP(L1892,mês!A:B,2,0)</f>
        <v>Janeiro</v>
      </c>
      <c r="N1892" t="e">
        <f t="shared" si="123"/>
        <v>#VALUE!</v>
      </c>
    </row>
    <row r="1893" spans="1:14" ht="24.95" customHeight="1" x14ac:dyDescent="0.2">
      <c r="A1893" s="2"/>
      <c r="B1893" s="3"/>
      <c r="C1893" s="2"/>
      <c r="D1893" s="2"/>
      <c r="E1893" s="2"/>
      <c r="F1893" s="2"/>
      <c r="G1893" s="2"/>
      <c r="H1893" s="13"/>
      <c r="I1893" s="4"/>
      <c r="J1893" s="9">
        <f t="shared" si="120"/>
        <v>0</v>
      </c>
      <c r="K1893" s="9">
        <f t="shared" si="121"/>
        <v>0</v>
      </c>
      <c r="L1893">
        <f t="shared" si="122"/>
        <v>1</v>
      </c>
      <c r="M1893" t="str">
        <f>VLOOKUP(L1893,mês!A:B,2,0)</f>
        <v>Janeiro</v>
      </c>
      <c r="N1893" t="e">
        <f t="shared" si="123"/>
        <v>#VALUE!</v>
      </c>
    </row>
    <row r="1894" spans="1:14" ht="24.95" customHeight="1" x14ac:dyDescent="0.2">
      <c r="A1894" s="2"/>
      <c r="B1894" s="3"/>
      <c r="C1894" s="2"/>
      <c r="D1894" s="2"/>
      <c r="E1894" s="2"/>
      <c r="F1894" s="2"/>
      <c r="G1894" s="2"/>
      <c r="H1894" s="2"/>
      <c r="I1894" s="4"/>
      <c r="J1894" s="9">
        <f t="shared" si="120"/>
        <v>0</v>
      </c>
      <c r="K1894" s="9">
        <f t="shared" si="121"/>
        <v>0</v>
      </c>
      <c r="L1894">
        <f t="shared" si="122"/>
        <v>1</v>
      </c>
      <c r="M1894" t="str">
        <f>VLOOKUP(L1894,mês!A:B,2,0)</f>
        <v>Janeiro</v>
      </c>
      <c r="N1894" t="e">
        <f t="shared" si="123"/>
        <v>#VALUE!</v>
      </c>
    </row>
    <row r="1895" spans="1:14" ht="24.95" customHeight="1" x14ac:dyDescent="0.2">
      <c r="A1895" s="2"/>
      <c r="B1895" s="3"/>
      <c r="C1895" s="2"/>
      <c r="D1895" s="2"/>
      <c r="E1895" s="2"/>
      <c r="F1895" s="2"/>
      <c r="G1895" s="2"/>
      <c r="H1895" s="2"/>
      <c r="I1895" s="4"/>
      <c r="J1895" s="9">
        <f t="shared" si="120"/>
        <v>0</v>
      </c>
      <c r="K1895" s="9">
        <f t="shared" si="121"/>
        <v>0</v>
      </c>
      <c r="L1895">
        <f t="shared" si="122"/>
        <v>1</v>
      </c>
      <c r="M1895" t="str">
        <f>VLOOKUP(L1895,mês!A:B,2,0)</f>
        <v>Janeiro</v>
      </c>
      <c r="N1895" t="e">
        <f t="shared" si="123"/>
        <v>#VALUE!</v>
      </c>
    </row>
    <row r="1896" spans="1:14" ht="24.95" customHeight="1" x14ac:dyDescent="0.2">
      <c r="A1896" s="2"/>
      <c r="B1896" s="3"/>
      <c r="C1896" s="2"/>
      <c r="D1896" s="2"/>
      <c r="E1896" s="2"/>
      <c r="F1896" s="2"/>
      <c r="G1896" s="2"/>
      <c r="H1896" s="2"/>
      <c r="I1896" s="4"/>
      <c r="J1896" s="9">
        <f t="shared" si="120"/>
        <v>0</v>
      </c>
      <c r="K1896" s="9">
        <f t="shared" si="121"/>
        <v>0</v>
      </c>
      <c r="L1896">
        <f t="shared" si="122"/>
        <v>1</v>
      </c>
      <c r="M1896" t="str">
        <f>VLOOKUP(L1896,mês!A:B,2,0)</f>
        <v>Janeiro</v>
      </c>
      <c r="N1896" t="e">
        <f t="shared" si="123"/>
        <v>#VALUE!</v>
      </c>
    </row>
    <row r="1897" spans="1:14" ht="24.95" customHeight="1" x14ac:dyDescent="0.2">
      <c r="A1897" s="2"/>
      <c r="B1897" s="3"/>
      <c r="C1897" s="2"/>
      <c r="D1897" s="2"/>
      <c r="E1897" s="2"/>
      <c r="F1897" s="2"/>
      <c r="G1897" s="2"/>
      <c r="H1897" s="2"/>
      <c r="I1897" s="4"/>
      <c r="J1897" s="9">
        <f t="shared" si="120"/>
        <v>0</v>
      </c>
      <c r="K1897" s="9">
        <f t="shared" si="121"/>
        <v>0</v>
      </c>
      <c r="L1897">
        <f t="shared" si="122"/>
        <v>1</v>
      </c>
      <c r="M1897" t="str">
        <f>VLOOKUP(L1897,mês!A:B,2,0)</f>
        <v>Janeiro</v>
      </c>
      <c r="N1897" t="e">
        <f t="shared" si="123"/>
        <v>#VALUE!</v>
      </c>
    </row>
    <row r="1898" spans="1:14" ht="24.95" customHeight="1" x14ac:dyDescent="0.2">
      <c r="A1898" s="2"/>
      <c r="B1898" s="3"/>
      <c r="C1898" s="2"/>
      <c r="D1898" s="2"/>
      <c r="E1898" s="2"/>
      <c r="F1898" s="2"/>
      <c r="G1898" s="2"/>
      <c r="H1898" s="2"/>
      <c r="I1898" s="4"/>
      <c r="J1898" s="9">
        <f t="shared" si="120"/>
        <v>0</v>
      </c>
      <c r="K1898" s="9">
        <f t="shared" si="121"/>
        <v>0</v>
      </c>
      <c r="L1898">
        <f t="shared" si="122"/>
        <v>1</v>
      </c>
      <c r="M1898" t="str">
        <f>VLOOKUP(L1898,mês!A:B,2,0)</f>
        <v>Janeiro</v>
      </c>
      <c r="N1898" t="e">
        <f t="shared" si="123"/>
        <v>#VALUE!</v>
      </c>
    </row>
    <row r="1899" spans="1:14" ht="24.95" customHeight="1" x14ac:dyDescent="0.2">
      <c r="A1899" s="2"/>
      <c r="B1899" s="3"/>
      <c r="C1899" s="2"/>
      <c r="D1899" s="2"/>
      <c r="E1899" s="2"/>
      <c r="F1899" s="2"/>
      <c r="G1899" s="2"/>
      <c r="H1899" s="2"/>
      <c r="I1899" s="4"/>
      <c r="J1899" s="9">
        <f t="shared" si="120"/>
        <v>0</v>
      </c>
      <c r="K1899" s="9">
        <f t="shared" si="121"/>
        <v>0</v>
      </c>
      <c r="L1899">
        <f t="shared" si="122"/>
        <v>1</v>
      </c>
      <c r="M1899" t="str">
        <f>VLOOKUP(L1899,mês!A:B,2,0)</f>
        <v>Janeiro</v>
      </c>
      <c r="N1899" t="e">
        <f t="shared" si="123"/>
        <v>#VALUE!</v>
      </c>
    </row>
    <row r="1900" spans="1:14" ht="24.95" customHeight="1" x14ac:dyDescent="0.2">
      <c r="A1900" s="2"/>
      <c r="B1900" s="3"/>
      <c r="C1900" s="2"/>
      <c r="D1900" s="2"/>
      <c r="E1900" s="2"/>
      <c r="F1900" s="2"/>
      <c r="G1900" s="2"/>
      <c r="H1900" s="2"/>
      <c r="I1900" s="4"/>
      <c r="J1900" s="9">
        <f t="shared" si="120"/>
        <v>0</v>
      </c>
      <c r="K1900" s="9">
        <f t="shared" si="121"/>
        <v>0</v>
      </c>
      <c r="L1900">
        <f t="shared" si="122"/>
        <v>1</v>
      </c>
      <c r="M1900" t="str">
        <f>VLOOKUP(L1900,mês!A:B,2,0)</f>
        <v>Janeiro</v>
      </c>
      <c r="N1900" t="e">
        <f t="shared" si="123"/>
        <v>#VALUE!</v>
      </c>
    </row>
    <row r="1901" spans="1:14" ht="24.95" customHeight="1" x14ac:dyDescent="0.2">
      <c r="A1901" s="2"/>
      <c r="B1901" s="3"/>
      <c r="C1901" s="2"/>
      <c r="D1901" s="2"/>
      <c r="E1901" s="2"/>
      <c r="F1901" s="2"/>
      <c r="G1901" s="2"/>
      <c r="H1901" s="13"/>
      <c r="I1901" s="4"/>
      <c r="J1901" s="9">
        <f t="shared" si="120"/>
        <v>0</v>
      </c>
      <c r="K1901" s="9">
        <f t="shared" si="121"/>
        <v>0</v>
      </c>
      <c r="L1901">
        <f t="shared" si="122"/>
        <v>1</v>
      </c>
      <c r="M1901" t="str">
        <f>VLOOKUP(L1901,mês!A:B,2,0)</f>
        <v>Janeiro</v>
      </c>
      <c r="N1901" t="e">
        <f t="shared" si="123"/>
        <v>#VALUE!</v>
      </c>
    </row>
    <row r="1902" spans="1:14" ht="24.95" customHeight="1" x14ac:dyDescent="0.2">
      <c r="A1902" s="2"/>
      <c r="B1902" s="3"/>
      <c r="C1902" s="2"/>
      <c r="D1902" s="2"/>
      <c r="E1902" s="2"/>
      <c r="F1902" s="2"/>
      <c r="G1902" s="2"/>
      <c r="H1902" s="2"/>
      <c r="I1902" s="4"/>
      <c r="J1902" s="9">
        <f t="shared" si="120"/>
        <v>0</v>
      </c>
      <c r="K1902" s="9">
        <f t="shared" si="121"/>
        <v>0</v>
      </c>
      <c r="L1902">
        <f t="shared" si="122"/>
        <v>1</v>
      </c>
      <c r="M1902" t="str">
        <f>VLOOKUP(L1902,mês!A:B,2,0)</f>
        <v>Janeiro</v>
      </c>
      <c r="N1902" t="e">
        <f t="shared" si="123"/>
        <v>#VALUE!</v>
      </c>
    </row>
    <row r="1903" spans="1:14" ht="24.95" customHeight="1" x14ac:dyDescent="0.2">
      <c r="A1903" s="2"/>
      <c r="B1903" s="3"/>
      <c r="C1903" s="2"/>
      <c r="D1903" s="2"/>
      <c r="E1903" s="2"/>
      <c r="F1903" s="2"/>
      <c r="G1903" s="2"/>
      <c r="H1903" s="2"/>
      <c r="I1903" s="4"/>
      <c r="J1903" s="9">
        <f t="shared" si="120"/>
        <v>0</v>
      </c>
      <c r="K1903" s="9">
        <f t="shared" si="121"/>
        <v>0</v>
      </c>
      <c r="L1903">
        <f t="shared" si="122"/>
        <v>1</v>
      </c>
      <c r="M1903" t="str">
        <f>VLOOKUP(L1903,mês!A:B,2,0)</f>
        <v>Janeiro</v>
      </c>
      <c r="N1903" t="e">
        <f t="shared" si="123"/>
        <v>#VALUE!</v>
      </c>
    </row>
    <row r="1904" spans="1:14" ht="24.95" customHeight="1" x14ac:dyDescent="0.2">
      <c r="A1904" s="2"/>
      <c r="B1904" s="3"/>
      <c r="C1904" s="2"/>
      <c r="D1904" s="2"/>
      <c r="E1904" s="2"/>
      <c r="F1904" s="2"/>
      <c r="G1904" s="2"/>
      <c r="H1904" s="2"/>
      <c r="I1904" s="4"/>
      <c r="J1904" s="9">
        <f t="shared" si="120"/>
        <v>0</v>
      </c>
      <c r="K1904" s="9">
        <f t="shared" si="121"/>
        <v>0</v>
      </c>
      <c r="L1904">
        <f t="shared" si="122"/>
        <v>1</v>
      </c>
      <c r="M1904" t="str">
        <f>VLOOKUP(L1904,mês!A:B,2,0)</f>
        <v>Janeiro</v>
      </c>
      <c r="N1904" t="e">
        <f t="shared" si="123"/>
        <v>#VALUE!</v>
      </c>
    </row>
    <row r="1905" spans="1:14" ht="24.95" customHeight="1" x14ac:dyDescent="0.2">
      <c r="A1905" s="2"/>
      <c r="B1905" s="3"/>
      <c r="C1905" s="2"/>
      <c r="D1905" s="2"/>
      <c r="E1905" s="2"/>
      <c r="F1905" s="2"/>
      <c r="G1905" s="2"/>
      <c r="H1905" s="13"/>
      <c r="I1905" s="4"/>
      <c r="J1905" s="9">
        <f t="shared" si="120"/>
        <v>0</v>
      </c>
      <c r="K1905" s="9">
        <f t="shared" si="121"/>
        <v>0</v>
      </c>
      <c r="L1905">
        <f t="shared" si="122"/>
        <v>1</v>
      </c>
      <c r="M1905" t="str">
        <f>VLOOKUP(L1905,mês!A:B,2,0)</f>
        <v>Janeiro</v>
      </c>
      <c r="N1905" t="e">
        <f t="shared" si="123"/>
        <v>#VALUE!</v>
      </c>
    </row>
    <row r="1906" spans="1:14" ht="24.95" customHeight="1" x14ac:dyDescent="0.2">
      <c r="A1906" s="2"/>
      <c r="B1906" s="3"/>
      <c r="C1906" s="2"/>
      <c r="D1906" s="2"/>
      <c r="E1906" s="2"/>
      <c r="F1906" s="2"/>
      <c r="G1906" s="2"/>
      <c r="H1906" s="13"/>
      <c r="I1906" s="4"/>
      <c r="J1906" s="9">
        <f t="shared" si="120"/>
        <v>0</v>
      </c>
      <c r="K1906" s="9">
        <f t="shared" si="121"/>
        <v>0</v>
      </c>
      <c r="L1906">
        <f t="shared" si="122"/>
        <v>1</v>
      </c>
      <c r="M1906" t="str">
        <f>VLOOKUP(L1906,mês!A:B,2,0)</f>
        <v>Janeiro</v>
      </c>
      <c r="N1906" t="e">
        <f t="shared" si="123"/>
        <v>#VALUE!</v>
      </c>
    </row>
    <row r="1907" spans="1:14" ht="24.95" customHeight="1" x14ac:dyDescent="0.2">
      <c r="A1907" s="2"/>
      <c r="B1907" s="3"/>
      <c r="C1907" s="2"/>
      <c r="D1907" s="2"/>
      <c r="E1907" s="2"/>
      <c r="F1907" s="2"/>
      <c r="G1907" s="2"/>
      <c r="H1907" s="13"/>
      <c r="I1907" s="4"/>
      <c r="J1907" s="9">
        <f t="shared" si="120"/>
        <v>0</v>
      </c>
      <c r="K1907" s="9">
        <f t="shared" si="121"/>
        <v>0</v>
      </c>
      <c r="L1907">
        <f t="shared" si="122"/>
        <v>1</v>
      </c>
      <c r="M1907" t="str">
        <f>VLOOKUP(L1907,mês!A:B,2,0)</f>
        <v>Janeiro</v>
      </c>
      <c r="N1907" t="e">
        <f t="shared" si="123"/>
        <v>#VALUE!</v>
      </c>
    </row>
    <row r="1908" spans="1:14" ht="24.95" customHeight="1" x14ac:dyDescent="0.2">
      <c r="A1908" s="2"/>
      <c r="B1908" s="3"/>
      <c r="C1908" s="2"/>
      <c r="D1908" s="2"/>
      <c r="E1908" s="2"/>
      <c r="F1908" s="2"/>
      <c r="G1908" s="2"/>
      <c r="H1908" s="2"/>
      <c r="I1908" s="4"/>
      <c r="J1908" s="9">
        <f t="shared" si="120"/>
        <v>0</v>
      </c>
      <c r="K1908" s="9">
        <f t="shared" si="121"/>
        <v>0</v>
      </c>
      <c r="L1908">
        <f t="shared" si="122"/>
        <v>1</v>
      </c>
      <c r="M1908" t="str">
        <f>VLOOKUP(L1908,mês!A:B,2,0)</f>
        <v>Janeiro</v>
      </c>
      <c r="N1908" t="e">
        <f t="shared" si="123"/>
        <v>#VALUE!</v>
      </c>
    </row>
    <row r="1909" spans="1:14" ht="24.95" customHeight="1" x14ac:dyDescent="0.2">
      <c r="A1909" s="2"/>
      <c r="B1909" s="3"/>
      <c r="C1909" s="2"/>
      <c r="D1909" s="2"/>
      <c r="E1909" s="2"/>
      <c r="F1909" s="2"/>
      <c r="G1909" s="2"/>
      <c r="H1909" s="2"/>
      <c r="I1909" s="4"/>
      <c r="J1909" s="9">
        <f t="shared" si="120"/>
        <v>0</v>
      </c>
      <c r="K1909" s="9">
        <f t="shared" si="121"/>
        <v>0</v>
      </c>
      <c r="L1909">
        <f t="shared" si="122"/>
        <v>1</v>
      </c>
      <c r="M1909" t="str">
        <f>VLOOKUP(L1909,mês!A:B,2,0)</f>
        <v>Janeiro</v>
      </c>
      <c r="N1909" t="e">
        <f t="shared" si="123"/>
        <v>#VALUE!</v>
      </c>
    </row>
    <row r="1910" spans="1:14" ht="24.95" customHeight="1" x14ac:dyDescent="0.2">
      <c r="A1910" s="2"/>
      <c r="B1910" s="3"/>
      <c r="C1910" s="2"/>
      <c r="D1910" s="2"/>
      <c r="E1910" s="2"/>
      <c r="F1910" s="2"/>
      <c r="G1910" s="2"/>
      <c r="H1910" s="13"/>
      <c r="I1910" s="4"/>
      <c r="J1910" s="9">
        <f t="shared" si="120"/>
        <v>0</v>
      </c>
      <c r="K1910" s="9">
        <f t="shared" si="121"/>
        <v>0</v>
      </c>
      <c r="L1910">
        <f t="shared" si="122"/>
        <v>1</v>
      </c>
      <c r="M1910" t="str">
        <f>VLOOKUP(L1910,mês!A:B,2,0)</f>
        <v>Janeiro</v>
      </c>
      <c r="N1910" t="e">
        <f t="shared" si="123"/>
        <v>#VALUE!</v>
      </c>
    </row>
    <row r="1911" spans="1:14" ht="24.95" customHeight="1" x14ac:dyDescent="0.2">
      <c r="A1911" s="2"/>
      <c r="B1911" s="3"/>
      <c r="C1911" s="2"/>
      <c r="D1911" s="2"/>
      <c r="E1911" s="2"/>
      <c r="F1911" s="2"/>
      <c r="G1911" s="2"/>
      <c r="H1911" s="2"/>
      <c r="I1911" s="4"/>
      <c r="J1911" s="9">
        <f t="shared" si="120"/>
        <v>0</v>
      </c>
      <c r="K1911" s="9">
        <f t="shared" si="121"/>
        <v>0</v>
      </c>
      <c r="L1911">
        <f t="shared" si="122"/>
        <v>1</v>
      </c>
      <c r="M1911" t="str">
        <f>VLOOKUP(L1911,mês!A:B,2,0)</f>
        <v>Janeiro</v>
      </c>
      <c r="N1911" t="e">
        <f t="shared" si="123"/>
        <v>#VALUE!</v>
      </c>
    </row>
    <row r="1912" spans="1:14" ht="24.95" customHeight="1" x14ac:dyDescent="0.2">
      <c r="A1912" s="2"/>
      <c r="B1912" s="3"/>
      <c r="C1912" s="2"/>
      <c r="D1912" s="2"/>
      <c r="E1912" s="2"/>
      <c r="F1912" s="2"/>
      <c r="G1912" s="2"/>
      <c r="H1912" s="2"/>
      <c r="I1912" s="4"/>
      <c r="J1912" s="9">
        <f t="shared" si="120"/>
        <v>0</v>
      </c>
      <c r="K1912" s="9">
        <f t="shared" si="121"/>
        <v>0</v>
      </c>
      <c r="L1912">
        <f t="shared" si="122"/>
        <v>1</v>
      </c>
      <c r="M1912" t="str">
        <f>VLOOKUP(L1912,mês!A:B,2,0)</f>
        <v>Janeiro</v>
      </c>
      <c r="N1912" t="e">
        <f t="shared" si="123"/>
        <v>#VALUE!</v>
      </c>
    </row>
    <row r="1913" spans="1:14" ht="24.95" customHeight="1" x14ac:dyDescent="0.2">
      <c r="A1913" s="2"/>
      <c r="B1913" s="3"/>
      <c r="C1913" s="2"/>
      <c r="D1913" s="2"/>
      <c r="E1913" s="2"/>
      <c r="F1913" s="2"/>
      <c r="G1913" s="2"/>
      <c r="H1913" s="2"/>
      <c r="I1913" s="4"/>
      <c r="J1913" s="9">
        <f t="shared" si="120"/>
        <v>0</v>
      </c>
      <c r="K1913" s="9">
        <f t="shared" si="121"/>
        <v>0</v>
      </c>
      <c r="L1913">
        <f t="shared" si="122"/>
        <v>1</v>
      </c>
      <c r="M1913" t="str">
        <f>VLOOKUP(L1913,mês!A:B,2,0)</f>
        <v>Janeiro</v>
      </c>
      <c r="N1913" t="e">
        <f t="shared" si="123"/>
        <v>#VALUE!</v>
      </c>
    </row>
    <row r="1914" spans="1:14" ht="24.95" customHeight="1" x14ac:dyDescent="0.2">
      <c r="A1914" s="2"/>
      <c r="B1914" s="3"/>
      <c r="C1914" s="2"/>
      <c r="D1914" s="2"/>
      <c r="E1914" s="2"/>
      <c r="F1914" s="2"/>
      <c r="G1914" s="2"/>
      <c r="H1914" s="13"/>
      <c r="I1914" s="4"/>
      <c r="J1914" s="9">
        <f t="shared" si="120"/>
        <v>0</v>
      </c>
      <c r="K1914" s="9">
        <f t="shared" si="121"/>
        <v>0</v>
      </c>
      <c r="L1914">
        <f t="shared" si="122"/>
        <v>1</v>
      </c>
      <c r="M1914" t="str">
        <f>VLOOKUP(L1914,mês!A:B,2,0)</f>
        <v>Janeiro</v>
      </c>
      <c r="N1914" t="e">
        <f t="shared" si="123"/>
        <v>#VALUE!</v>
      </c>
    </row>
    <row r="1915" spans="1:14" ht="24.95" customHeight="1" x14ac:dyDescent="0.2">
      <c r="A1915" s="2"/>
      <c r="B1915" s="3"/>
      <c r="C1915" s="2"/>
      <c r="D1915" s="2"/>
      <c r="E1915" s="2"/>
      <c r="F1915" s="2"/>
      <c r="G1915" s="2"/>
      <c r="H1915" s="13"/>
      <c r="I1915" s="4"/>
      <c r="J1915" s="9">
        <f t="shared" si="120"/>
        <v>0</v>
      </c>
      <c r="K1915" s="9">
        <f t="shared" si="121"/>
        <v>0</v>
      </c>
      <c r="L1915">
        <f t="shared" si="122"/>
        <v>1</v>
      </c>
      <c r="M1915" t="str">
        <f>VLOOKUP(L1915,mês!A:B,2,0)</f>
        <v>Janeiro</v>
      </c>
      <c r="N1915" t="e">
        <f t="shared" si="123"/>
        <v>#VALUE!</v>
      </c>
    </row>
    <row r="1916" spans="1:14" ht="24.95" customHeight="1" x14ac:dyDescent="0.2">
      <c r="A1916" s="2"/>
      <c r="B1916" s="3"/>
      <c r="C1916" s="2"/>
      <c r="D1916" s="2"/>
      <c r="E1916" s="2"/>
      <c r="F1916" s="2"/>
      <c r="G1916" s="2"/>
      <c r="H1916" s="13"/>
      <c r="I1916" s="4"/>
      <c r="J1916" s="9">
        <f t="shared" ref="J1916:J1979" si="124">IF(G1916="Não",0,H1916)</f>
        <v>0</v>
      </c>
      <c r="K1916" s="9">
        <f t="shared" ref="K1916:K1979" si="125">IF(G1916="Não",H1916,0)</f>
        <v>0</v>
      </c>
      <c r="L1916">
        <f t="shared" ref="L1916:L1979" si="126">MONTH(B1916)</f>
        <v>1</v>
      </c>
      <c r="M1916" t="str">
        <f>VLOOKUP(L1916,mês!A:B,2,0)</f>
        <v>Janeiro</v>
      </c>
      <c r="N1916" t="e">
        <f t="shared" ref="N1916:N1979" si="127">LEFT(A1916,SEARCH("-",A1916)-1)</f>
        <v>#VALUE!</v>
      </c>
    </row>
    <row r="1917" spans="1:14" ht="24.95" customHeight="1" x14ac:dyDescent="0.2">
      <c r="A1917" s="2"/>
      <c r="B1917" s="3"/>
      <c r="C1917" s="2"/>
      <c r="D1917" s="2"/>
      <c r="E1917" s="2"/>
      <c r="F1917" s="2"/>
      <c r="G1917" s="2"/>
      <c r="H1917" s="13"/>
      <c r="I1917" s="4"/>
      <c r="J1917" s="9">
        <f t="shared" si="124"/>
        <v>0</v>
      </c>
      <c r="K1917" s="9">
        <f t="shared" si="125"/>
        <v>0</v>
      </c>
      <c r="L1917">
        <f t="shared" si="126"/>
        <v>1</v>
      </c>
      <c r="M1917" t="str">
        <f>VLOOKUP(L1917,mês!A:B,2,0)</f>
        <v>Janeiro</v>
      </c>
      <c r="N1917" t="e">
        <f t="shared" si="127"/>
        <v>#VALUE!</v>
      </c>
    </row>
    <row r="1918" spans="1:14" ht="24.95" customHeight="1" x14ac:dyDescent="0.2">
      <c r="A1918" s="2"/>
      <c r="B1918" s="3"/>
      <c r="C1918" s="2"/>
      <c r="D1918" s="2"/>
      <c r="E1918" s="2"/>
      <c r="F1918" s="2"/>
      <c r="G1918" s="2"/>
      <c r="H1918" s="13"/>
      <c r="I1918" s="4"/>
      <c r="J1918" s="9">
        <f t="shared" si="124"/>
        <v>0</v>
      </c>
      <c r="K1918" s="9">
        <f t="shared" si="125"/>
        <v>0</v>
      </c>
      <c r="L1918">
        <f t="shared" si="126"/>
        <v>1</v>
      </c>
      <c r="M1918" t="str">
        <f>VLOOKUP(L1918,mês!A:B,2,0)</f>
        <v>Janeiro</v>
      </c>
      <c r="N1918" t="e">
        <f t="shared" si="127"/>
        <v>#VALUE!</v>
      </c>
    </row>
    <row r="1919" spans="1:14" ht="24.95" customHeight="1" x14ac:dyDescent="0.2">
      <c r="A1919" s="2"/>
      <c r="B1919" s="3"/>
      <c r="C1919" s="2"/>
      <c r="D1919" s="2"/>
      <c r="E1919" s="2"/>
      <c r="F1919" s="2"/>
      <c r="G1919" s="2"/>
      <c r="H1919" s="2"/>
      <c r="I1919" s="4"/>
      <c r="J1919" s="9">
        <f t="shared" si="124"/>
        <v>0</v>
      </c>
      <c r="K1919" s="9">
        <f t="shared" si="125"/>
        <v>0</v>
      </c>
      <c r="L1919">
        <f t="shared" si="126"/>
        <v>1</v>
      </c>
      <c r="M1919" t="str">
        <f>VLOOKUP(L1919,mês!A:B,2,0)</f>
        <v>Janeiro</v>
      </c>
      <c r="N1919" t="e">
        <f t="shared" si="127"/>
        <v>#VALUE!</v>
      </c>
    </row>
    <row r="1920" spans="1:14" ht="24.95" customHeight="1" x14ac:dyDescent="0.2">
      <c r="A1920" s="2"/>
      <c r="B1920" s="3"/>
      <c r="C1920" s="2"/>
      <c r="D1920" s="2"/>
      <c r="E1920" s="2"/>
      <c r="F1920" s="2"/>
      <c r="G1920" s="2"/>
      <c r="H1920" s="2"/>
      <c r="I1920" s="4"/>
      <c r="J1920" s="9">
        <f t="shared" si="124"/>
        <v>0</v>
      </c>
      <c r="K1920" s="9">
        <f t="shared" si="125"/>
        <v>0</v>
      </c>
      <c r="L1920">
        <f t="shared" si="126"/>
        <v>1</v>
      </c>
      <c r="M1920" t="str">
        <f>VLOOKUP(L1920,mês!A:B,2,0)</f>
        <v>Janeiro</v>
      </c>
      <c r="N1920" t="e">
        <f t="shared" si="127"/>
        <v>#VALUE!</v>
      </c>
    </row>
    <row r="1921" spans="1:14" ht="24.95" customHeight="1" x14ac:dyDescent="0.2">
      <c r="A1921" s="2"/>
      <c r="B1921" s="3"/>
      <c r="C1921" s="2"/>
      <c r="D1921" s="2"/>
      <c r="E1921" s="2"/>
      <c r="F1921" s="2"/>
      <c r="G1921" s="2"/>
      <c r="H1921" s="13"/>
      <c r="I1921" s="4"/>
      <c r="J1921" s="9">
        <f t="shared" si="124"/>
        <v>0</v>
      </c>
      <c r="K1921" s="9">
        <f t="shared" si="125"/>
        <v>0</v>
      </c>
      <c r="L1921">
        <f t="shared" si="126"/>
        <v>1</v>
      </c>
      <c r="M1921" t="str">
        <f>VLOOKUP(L1921,mês!A:B,2,0)</f>
        <v>Janeiro</v>
      </c>
      <c r="N1921" t="e">
        <f t="shared" si="127"/>
        <v>#VALUE!</v>
      </c>
    </row>
    <row r="1922" spans="1:14" ht="24.95" customHeight="1" x14ac:dyDescent="0.2">
      <c r="A1922" s="2"/>
      <c r="B1922" s="3"/>
      <c r="C1922" s="2"/>
      <c r="D1922" s="2"/>
      <c r="E1922" s="2"/>
      <c r="F1922" s="2"/>
      <c r="G1922" s="2"/>
      <c r="H1922" s="2"/>
      <c r="I1922" s="4"/>
      <c r="J1922" s="9">
        <f t="shared" si="124"/>
        <v>0</v>
      </c>
      <c r="K1922" s="9">
        <f t="shared" si="125"/>
        <v>0</v>
      </c>
      <c r="L1922">
        <f t="shared" si="126"/>
        <v>1</v>
      </c>
      <c r="M1922" t="str">
        <f>VLOOKUP(L1922,mês!A:B,2,0)</f>
        <v>Janeiro</v>
      </c>
      <c r="N1922" t="e">
        <f t="shared" si="127"/>
        <v>#VALUE!</v>
      </c>
    </row>
    <row r="1923" spans="1:14" ht="24.95" customHeight="1" x14ac:dyDescent="0.2">
      <c r="A1923" s="2"/>
      <c r="B1923" s="3"/>
      <c r="C1923" s="2"/>
      <c r="D1923" s="2"/>
      <c r="E1923" s="2"/>
      <c r="F1923" s="2"/>
      <c r="G1923" s="2"/>
      <c r="H1923" s="13"/>
      <c r="I1923" s="4"/>
      <c r="J1923" s="9">
        <f t="shared" si="124"/>
        <v>0</v>
      </c>
      <c r="K1923" s="9">
        <f t="shared" si="125"/>
        <v>0</v>
      </c>
      <c r="L1923">
        <f t="shared" si="126"/>
        <v>1</v>
      </c>
      <c r="M1923" t="str">
        <f>VLOOKUP(L1923,mês!A:B,2,0)</f>
        <v>Janeiro</v>
      </c>
      <c r="N1923" t="e">
        <f t="shared" si="127"/>
        <v>#VALUE!</v>
      </c>
    </row>
    <row r="1924" spans="1:14" ht="24.95" customHeight="1" x14ac:dyDescent="0.2">
      <c r="A1924" s="2"/>
      <c r="B1924" s="3"/>
      <c r="C1924" s="2"/>
      <c r="D1924" s="2"/>
      <c r="E1924" s="2"/>
      <c r="F1924" s="2"/>
      <c r="G1924" s="2"/>
      <c r="H1924" s="2"/>
      <c r="I1924" s="4"/>
      <c r="J1924" s="9">
        <f t="shared" si="124"/>
        <v>0</v>
      </c>
      <c r="K1924" s="9">
        <f t="shared" si="125"/>
        <v>0</v>
      </c>
      <c r="L1924">
        <f t="shared" si="126"/>
        <v>1</v>
      </c>
      <c r="M1924" t="str">
        <f>VLOOKUP(L1924,mês!A:B,2,0)</f>
        <v>Janeiro</v>
      </c>
      <c r="N1924" t="e">
        <f t="shared" si="127"/>
        <v>#VALUE!</v>
      </c>
    </row>
    <row r="1925" spans="1:14" ht="24.95" customHeight="1" x14ac:dyDescent="0.2">
      <c r="A1925" s="2"/>
      <c r="B1925" s="3"/>
      <c r="C1925" s="2"/>
      <c r="D1925" s="2"/>
      <c r="E1925" s="2"/>
      <c r="F1925" s="2"/>
      <c r="G1925" s="2"/>
      <c r="H1925" s="2"/>
      <c r="I1925" s="4"/>
      <c r="J1925" s="9">
        <f t="shared" si="124"/>
        <v>0</v>
      </c>
      <c r="K1925" s="9">
        <f t="shared" si="125"/>
        <v>0</v>
      </c>
      <c r="L1925">
        <f t="shared" si="126"/>
        <v>1</v>
      </c>
      <c r="M1925" t="str">
        <f>VLOOKUP(L1925,mês!A:B,2,0)</f>
        <v>Janeiro</v>
      </c>
      <c r="N1925" t="e">
        <f t="shared" si="127"/>
        <v>#VALUE!</v>
      </c>
    </row>
    <row r="1926" spans="1:14" ht="24.95" customHeight="1" x14ac:dyDescent="0.2">
      <c r="A1926" s="2"/>
      <c r="B1926" s="3"/>
      <c r="C1926" s="2"/>
      <c r="D1926" s="2"/>
      <c r="E1926" s="2"/>
      <c r="F1926" s="2"/>
      <c r="G1926" s="2"/>
      <c r="H1926" s="2"/>
      <c r="I1926" s="4"/>
      <c r="J1926" s="9">
        <f t="shared" si="124"/>
        <v>0</v>
      </c>
      <c r="K1926" s="9">
        <f t="shared" si="125"/>
        <v>0</v>
      </c>
      <c r="L1926">
        <f t="shared" si="126"/>
        <v>1</v>
      </c>
      <c r="M1926" t="str">
        <f>VLOOKUP(L1926,mês!A:B,2,0)</f>
        <v>Janeiro</v>
      </c>
      <c r="N1926" t="e">
        <f t="shared" si="127"/>
        <v>#VALUE!</v>
      </c>
    </row>
    <row r="1927" spans="1:14" ht="24.95" customHeight="1" x14ac:dyDescent="0.2">
      <c r="A1927" s="2"/>
      <c r="B1927" s="3"/>
      <c r="C1927" s="2"/>
      <c r="D1927" s="2"/>
      <c r="E1927" s="2"/>
      <c r="F1927" s="2"/>
      <c r="G1927" s="2"/>
      <c r="H1927" s="2"/>
      <c r="I1927" s="4"/>
      <c r="J1927" s="9">
        <f t="shared" si="124"/>
        <v>0</v>
      </c>
      <c r="K1927" s="9">
        <f t="shared" si="125"/>
        <v>0</v>
      </c>
      <c r="L1927">
        <f t="shared" si="126"/>
        <v>1</v>
      </c>
      <c r="M1927" t="str">
        <f>VLOOKUP(L1927,mês!A:B,2,0)</f>
        <v>Janeiro</v>
      </c>
      <c r="N1927" t="e">
        <f t="shared" si="127"/>
        <v>#VALUE!</v>
      </c>
    </row>
    <row r="1928" spans="1:14" ht="24.95" customHeight="1" x14ac:dyDescent="0.2">
      <c r="A1928" s="2"/>
      <c r="B1928" s="3"/>
      <c r="C1928" s="2"/>
      <c r="D1928" s="2"/>
      <c r="E1928" s="2"/>
      <c r="F1928" s="2"/>
      <c r="G1928" s="2"/>
      <c r="H1928" s="2"/>
      <c r="I1928" s="4"/>
      <c r="J1928" s="9">
        <f t="shared" si="124"/>
        <v>0</v>
      </c>
      <c r="K1928" s="9">
        <f t="shared" si="125"/>
        <v>0</v>
      </c>
      <c r="L1928">
        <f t="shared" si="126"/>
        <v>1</v>
      </c>
      <c r="M1928" t="str">
        <f>VLOOKUP(L1928,mês!A:B,2,0)</f>
        <v>Janeiro</v>
      </c>
      <c r="N1928" t="e">
        <f t="shared" si="127"/>
        <v>#VALUE!</v>
      </c>
    </row>
    <row r="1929" spans="1:14" ht="24.95" customHeight="1" x14ac:dyDescent="0.2">
      <c r="A1929" s="2"/>
      <c r="B1929" s="3"/>
      <c r="C1929" s="2"/>
      <c r="D1929" s="2"/>
      <c r="E1929" s="2"/>
      <c r="F1929" s="2"/>
      <c r="G1929" s="2"/>
      <c r="H1929" s="2"/>
      <c r="I1929" s="4"/>
      <c r="J1929" s="9">
        <f t="shared" si="124"/>
        <v>0</v>
      </c>
      <c r="K1929" s="9">
        <f t="shared" si="125"/>
        <v>0</v>
      </c>
      <c r="L1929">
        <f t="shared" si="126"/>
        <v>1</v>
      </c>
      <c r="M1929" t="str">
        <f>VLOOKUP(L1929,mês!A:B,2,0)</f>
        <v>Janeiro</v>
      </c>
      <c r="N1929" t="e">
        <f t="shared" si="127"/>
        <v>#VALUE!</v>
      </c>
    </row>
    <row r="1930" spans="1:14" ht="24.95" customHeight="1" x14ac:dyDescent="0.2">
      <c r="A1930" s="2"/>
      <c r="B1930" s="3"/>
      <c r="C1930" s="2"/>
      <c r="D1930" s="2"/>
      <c r="E1930" s="2"/>
      <c r="F1930" s="2"/>
      <c r="G1930" s="2"/>
      <c r="H1930" s="2"/>
      <c r="I1930" s="4"/>
      <c r="J1930" s="9">
        <f t="shared" si="124"/>
        <v>0</v>
      </c>
      <c r="K1930" s="9">
        <f t="shared" si="125"/>
        <v>0</v>
      </c>
      <c r="L1930">
        <f t="shared" si="126"/>
        <v>1</v>
      </c>
      <c r="M1930" t="str">
        <f>VLOOKUP(L1930,mês!A:B,2,0)</f>
        <v>Janeiro</v>
      </c>
      <c r="N1930" t="e">
        <f t="shared" si="127"/>
        <v>#VALUE!</v>
      </c>
    </row>
    <row r="1931" spans="1:14" ht="24.95" customHeight="1" x14ac:dyDescent="0.2">
      <c r="A1931" s="2"/>
      <c r="B1931" s="3"/>
      <c r="C1931" s="2"/>
      <c r="D1931" s="2"/>
      <c r="E1931" s="2"/>
      <c r="F1931" s="2"/>
      <c r="G1931" s="2"/>
      <c r="H1931" s="2"/>
      <c r="I1931" s="4"/>
      <c r="J1931" s="9">
        <f t="shared" si="124"/>
        <v>0</v>
      </c>
      <c r="K1931" s="9">
        <f t="shared" si="125"/>
        <v>0</v>
      </c>
      <c r="L1931">
        <f t="shared" si="126"/>
        <v>1</v>
      </c>
      <c r="M1931" t="str">
        <f>VLOOKUP(L1931,mês!A:B,2,0)</f>
        <v>Janeiro</v>
      </c>
      <c r="N1931" t="e">
        <f t="shared" si="127"/>
        <v>#VALUE!</v>
      </c>
    </row>
    <row r="1932" spans="1:14" ht="24.95" customHeight="1" x14ac:dyDescent="0.2">
      <c r="A1932" s="2"/>
      <c r="B1932" s="3"/>
      <c r="C1932" s="2"/>
      <c r="D1932" s="2"/>
      <c r="E1932" s="2"/>
      <c r="F1932" s="2"/>
      <c r="G1932" s="2"/>
      <c r="H1932" s="2"/>
      <c r="I1932" s="4"/>
      <c r="J1932" s="9">
        <f t="shared" si="124"/>
        <v>0</v>
      </c>
      <c r="K1932" s="9">
        <f t="shared" si="125"/>
        <v>0</v>
      </c>
      <c r="L1932">
        <f t="shared" si="126"/>
        <v>1</v>
      </c>
      <c r="M1932" t="str">
        <f>VLOOKUP(L1932,mês!A:B,2,0)</f>
        <v>Janeiro</v>
      </c>
      <c r="N1932" t="e">
        <f t="shared" si="127"/>
        <v>#VALUE!</v>
      </c>
    </row>
    <row r="1933" spans="1:14" ht="24.95" customHeight="1" x14ac:dyDescent="0.2">
      <c r="A1933" s="2"/>
      <c r="B1933" s="3"/>
      <c r="C1933" s="2"/>
      <c r="D1933" s="2"/>
      <c r="E1933" s="2"/>
      <c r="F1933" s="2"/>
      <c r="G1933" s="2"/>
      <c r="H1933" s="2"/>
      <c r="I1933" s="4"/>
      <c r="J1933" s="9">
        <f t="shared" si="124"/>
        <v>0</v>
      </c>
      <c r="K1933" s="9">
        <f t="shared" si="125"/>
        <v>0</v>
      </c>
      <c r="L1933">
        <f t="shared" si="126"/>
        <v>1</v>
      </c>
      <c r="M1933" t="str">
        <f>VLOOKUP(L1933,mês!A:B,2,0)</f>
        <v>Janeiro</v>
      </c>
      <c r="N1933" t="e">
        <f t="shared" si="127"/>
        <v>#VALUE!</v>
      </c>
    </row>
    <row r="1934" spans="1:14" ht="24.95" customHeight="1" x14ac:dyDescent="0.2">
      <c r="A1934" s="2"/>
      <c r="B1934" s="3"/>
      <c r="C1934" s="2"/>
      <c r="D1934" s="2"/>
      <c r="E1934" s="2"/>
      <c r="F1934" s="2"/>
      <c r="G1934" s="2"/>
      <c r="H1934" s="2"/>
      <c r="I1934" s="4"/>
      <c r="J1934" s="9">
        <f t="shared" si="124"/>
        <v>0</v>
      </c>
      <c r="K1934" s="9">
        <f t="shared" si="125"/>
        <v>0</v>
      </c>
      <c r="L1934">
        <f t="shared" si="126"/>
        <v>1</v>
      </c>
      <c r="M1934" t="str">
        <f>VLOOKUP(L1934,mês!A:B,2,0)</f>
        <v>Janeiro</v>
      </c>
      <c r="N1934" t="e">
        <f t="shared" si="127"/>
        <v>#VALUE!</v>
      </c>
    </row>
    <row r="1935" spans="1:14" ht="24.95" customHeight="1" x14ac:dyDescent="0.2">
      <c r="A1935" s="2"/>
      <c r="B1935" s="3"/>
      <c r="C1935" s="2"/>
      <c r="D1935" s="2"/>
      <c r="E1935" s="2"/>
      <c r="F1935" s="2"/>
      <c r="G1935" s="2"/>
      <c r="H1935" s="2"/>
      <c r="I1935" s="4"/>
      <c r="J1935" s="9">
        <f t="shared" si="124"/>
        <v>0</v>
      </c>
      <c r="K1935" s="9">
        <f t="shared" si="125"/>
        <v>0</v>
      </c>
      <c r="L1935">
        <f t="shared" si="126"/>
        <v>1</v>
      </c>
      <c r="M1935" t="str">
        <f>VLOOKUP(L1935,mês!A:B,2,0)</f>
        <v>Janeiro</v>
      </c>
      <c r="N1935" t="e">
        <f t="shared" si="127"/>
        <v>#VALUE!</v>
      </c>
    </row>
    <row r="1936" spans="1:14" ht="24.95" customHeight="1" x14ac:dyDescent="0.2">
      <c r="A1936" s="2"/>
      <c r="B1936" s="3"/>
      <c r="C1936" s="2"/>
      <c r="D1936" s="2"/>
      <c r="E1936" s="2"/>
      <c r="F1936" s="2"/>
      <c r="G1936" s="2"/>
      <c r="H1936" s="2"/>
      <c r="I1936" s="4"/>
      <c r="J1936" s="9">
        <f t="shared" si="124"/>
        <v>0</v>
      </c>
      <c r="K1936" s="9">
        <f t="shared" si="125"/>
        <v>0</v>
      </c>
      <c r="L1936">
        <f t="shared" si="126"/>
        <v>1</v>
      </c>
      <c r="M1936" t="str">
        <f>VLOOKUP(L1936,mês!A:B,2,0)</f>
        <v>Janeiro</v>
      </c>
      <c r="N1936" t="e">
        <f t="shared" si="127"/>
        <v>#VALUE!</v>
      </c>
    </row>
    <row r="1937" spans="1:14" ht="24.95" customHeight="1" x14ac:dyDescent="0.2">
      <c r="A1937" s="2"/>
      <c r="B1937" s="3"/>
      <c r="C1937" s="2"/>
      <c r="D1937" s="2"/>
      <c r="E1937" s="2"/>
      <c r="F1937" s="2"/>
      <c r="G1937" s="2"/>
      <c r="H1937" s="2"/>
      <c r="I1937" s="4"/>
      <c r="J1937" s="9">
        <f t="shared" si="124"/>
        <v>0</v>
      </c>
      <c r="K1937" s="9">
        <f t="shared" si="125"/>
        <v>0</v>
      </c>
      <c r="L1937">
        <f t="shared" si="126"/>
        <v>1</v>
      </c>
      <c r="M1937" t="str">
        <f>VLOOKUP(L1937,mês!A:B,2,0)</f>
        <v>Janeiro</v>
      </c>
      <c r="N1937" t="e">
        <f t="shared" si="127"/>
        <v>#VALUE!</v>
      </c>
    </row>
    <row r="1938" spans="1:14" ht="24.95" customHeight="1" x14ac:dyDescent="0.2">
      <c r="A1938" s="2"/>
      <c r="B1938" s="3"/>
      <c r="C1938" s="2"/>
      <c r="D1938" s="2"/>
      <c r="E1938" s="2"/>
      <c r="F1938" s="2"/>
      <c r="G1938" s="2"/>
      <c r="H1938" s="2"/>
      <c r="I1938" s="4"/>
      <c r="J1938" s="9">
        <f t="shared" si="124"/>
        <v>0</v>
      </c>
      <c r="K1938" s="9">
        <f t="shared" si="125"/>
        <v>0</v>
      </c>
      <c r="L1938">
        <f t="shared" si="126"/>
        <v>1</v>
      </c>
      <c r="M1938" t="str">
        <f>VLOOKUP(L1938,mês!A:B,2,0)</f>
        <v>Janeiro</v>
      </c>
      <c r="N1938" t="e">
        <f t="shared" si="127"/>
        <v>#VALUE!</v>
      </c>
    </row>
    <row r="1939" spans="1:14" ht="24.95" customHeight="1" x14ac:dyDescent="0.2">
      <c r="A1939" s="2"/>
      <c r="B1939" s="3"/>
      <c r="C1939" s="2"/>
      <c r="D1939" s="2"/>
      <c r="E1939" s="2"/>
      <c r="F1939" s="2"/>
      <c r="G1939" s="2"/>
      <c r="H1939" s="2"/>
      <c r="I1939" s="4"/>
      <c r="J1939" s="9">
        <f t="shared" si="124"/>
        <v>0</v>
      </c>
      <c r="K1939" s="9">
        <f t="shared" si="125"/>
        <v>0</v>
      </c>
      <c r="L1939">
        <f t="shared" si="126"/>
        <v>1</v>
      </c>
      <c r="M1939" t="str">
        <f>VLOOKUP(L1939,mês!A:B,2,0)</f>
        <v>Janeiro</v>
      </c>
      <c r="N1939" t="e">
        <f t="shared" si="127"/>
        <v>#VALUE!</v>
      </c>
    </row>
    <row r="1940" spans="1:14" ht="24.95" customHeight="1" x14ac:dyDescent="0.2">
      <c r="A1940" s="2"/>
      <c r="B1940" s="3"/>
      <c r="C1940" s="2"/>
      <c r="D1940" s="2"/>
      <c r="E1940" s="2"/>
      <c r="F1940" s="2"/>
      <c r="G1940" s="2"/>
      <c r="H1940" s="13"/>
      <c r="I1940" s="4"/>
      <c r="J1940" s="9">
        <f t="shared" si="124"/>
        <v>0</v>
      </c>
      <c r="K1940" s="9">
        <f t="shared" si="125"/>
        <v>0</v>
      </c>
      <c r="L1940">
        <f t="shared" si="126"/>
        <v>1</v>
      </c>
      <c r="M1940" t="str">
        <f>VLOOKUP(L1940,mês!A:B,2,0)</f>
        <v>Janeiro</v>
      </c>
      <c r="N1940" t="e">
        <f t="shared" si="127"/>
        <v>#VALUE!</v>
      </c>
    </row>
    <row r="1941" spans="1:14" ht="24.95" customHeight="1" x14ac:dyDescent="0.2">
      <c r="A1941" s="2"/>
      <c r="B1941" s="3"/>
      <c r="C1941" s="2"/>
      <c r="D1941" s="2"/>
      <c r="E1941" s="2"/>
      <c r="F1941" s="2"/>
      <c r="G1941" s="2"/>
      <c r="H1941" s="2"/>
      <c r="I1941" s="4"/>
      <c r="J1941" s="9">
        <f t="shared" si="124"/>
        <v>0</v>
      </c>
      <c r="K1941" s="9">
        <f t="shared" si="125"/>
        <v>0</v>
      </c>
      <c r="L1941">
        <f t="shared" si="126"/>
        <v>1</v>
      </c>
      <c r="M1941" t="str">
        <f>VLOOKUP(L1941,mês!A:B,2,0)</f>
        <v>Janeiro</v>
      </c>
      <c r="N1941" t="e">
        <f t="shared" si="127"/>
        <v>#VALUE!</v>
      </c>
    </row>
    <row r="1942" spans="1:14" ht="24.95" customHeight="1" x14ac:dyDescent="0.2">
      <c r="A1942" s="2"/>
      <c r="B1942" s="3"/>
      <c r="C1942" s="2"/>
      <c r="D1942" s="2"/>
      <c r="E1942" s="2"/>
      <c r="F1942" s="2"/>
      <c r="G1942" s="2"/>
      <c r="H1942" s="2"/>
      <c r="I1942" s="4"/>
      <c r="J1942" s="9">
        <f t="shared" si="124"/>
        <v>0</v>
      </c>
      <c r="K1942" s="9">
        <f t="shared" si="125"/>
        <v>0</v>
      </c>
      <c r="L1942">
        <f t="shared" si="126"/>
        <v>1</v>
      </c>
      <c r="M1942" t="str">
        <f>VLOOKUP(L1942,mês!A:B,2,0)</f>
        <v>Janeiro</v>
      </c>
      <c r="N1942" t="e">
        <f t="shared" si="127"/>
        <v>#VALUE!</v>
      </c>
    </row>
    <row r="1943" spans="1:14" ht="24.95" customHeight="1" x14ac:dyDescent="0.2">
      <c r="A1943" s="2"/>
      <c r="B1943" s="3"/>
      <c r="C1943" s="2"/>
      <c r="D1943" s="2"/>
      <c r="E1943" s="2"/>
      <c r="F1943" s="2"/>
      <c r="G1943" s="2"/>
      <c r="H1943" s="2"/>
      <c r="I1943" s="4"/>
      <c r="J1943" s="9">
        <f t="shared" si="124"/>
        <v>0</v>
      </c>
      <c r="K1943" s="9">
        <f t="shared" si="125"/>
        <v>0</v>
      </c>
      <c r="L1943">
        <f t="shared" si="126"/>
        <v>1</v>
      </c>
      <c r="M1943" t="str">
        <f>VLOOKUP(L1943,mês!A:B,2,0)</f>
        <v>Janeiro</v>
      </c>
      <c r="N1943" t="e">
        <f t="shared" si="127"/>
        <v>#VALUE!</v>
      </c>
    </row>
    <row r="1944" spans="1:14" ht="24.95" customHeight="1" x14ac:dyDescent="0.2">
      <c r="A1944" s="2"/>
      <c r="B1944" s="3"/>
      <c r="C1944" s="2"/>
      <c r="D1944" s="2"/>
      <c r="E1944" s="2"/>
      <c r="F1944" s="2"/>
      <c r="G1944" s="2"/>
      <c r="H1944" s="2"/>
      <c r="I1944" s="4"/>
      <c r="J1944" s="9">
        <f t="shared" si="124"/>
        <v>0</v>
      </c>
      <c r="K1944" s="9">
        <f t="shared" si="125"/>
        <v>0</v>
      </c>
      <c r="L1944">
        <f t="shared" si="126"/>
        <v>1</v>
      </c>
      <c r="M1944" t="str">
        <f>VLOOKUP(L1944,mês!A:B,2,0)</f>
        <v>Janeiro</v>
      </c>
      <c r="N1944" t="e">
        <f t="shared" si="127"/>
        <v>#VALUE!</v>
      </c>
    </row>
    <row r="1945" spans="1:14" ht="24.95" customHeight="1" x14ac:dyDescent="0.2">
      <c r="A1945" s="2"/>
      <c r="B1945" s="3"/>
      <c r="C1945" s="2"/>
      <c r="D1945" s="2"/>
      <c r="E1945" s="2"/>
      <c r="F1945" s="2"/>
      <c r="G1945" s="2"/>
      <c r="H1945" s="2"/>
      <c r="I1945" s="4"/>
      <c r="J1945" s="9">
        <f t="shared" si="124"/>
        <v>0</v>
      </c>
      <c r="K1945" s="9">
        <f t="shared" si="125"/>
        <v>0</v>
      </c>
      <c r="L1945">
        <f t="shared" si="126"/>
        <v>1</v>
      </c>
      <c r="M1945" t="str">
        <f>VLOOKUP(L1945,mês!A:B,2,0)</f>
        <v>Janeiro</v>
      </c>
      <c r="N1945" t="e">
        <f t="shared" si="127"/>
        <v>#VALUE!</v>
      </c>
    </row>
    <row r="1946" spans="1:14" ht="24.95" customHeight="1" x14ac:dyDescent="0.2">
      <c r="A1946" s="2"/>
      <c r="B1946" s="3"/>
      <c r="C1946" s="2"/>
      <c r="D1946" s="2"/>
      <c r="E1946" s="2"/>
      <c r="F1946" s="2"/>
      <c r="G1946" s="2"/>
      <c r="H1946" s="2"/>
      <c r="I1946" s="4"/>
      <c r="J1946" s="9">
        <f t="shared" si="124"/>
        <v>0</v>
      </c>
      <c r="K1946" s="9">
        <f t="shared" si="125"/>
        <v>0</v>
      </c>
      <c r="L1946">
        <f t="shared" si="126"/>
        <v>1</v>
      </c>
      <c r="M1946" t="str">
        <f>VLOOKUP(L1946,mês!A:B,2,0)</f>
        <v>Janeiro</v>
      </c>
      <c r="N1946" t="e">
        <f t="shared" si="127"/>
        <v>#VALUE!</v>
      </c>
    </row>
    <row r="1947" spans="1:14" ht="24.95" customHeight="1" x14ac:dyDescent="0.2">
      <c r="A1947" s="2"/>
      <c r="B1947" s="3"/>
      <c r="C1947" s="2"/>
      <c r="D1947" s="2"/>
      <c r="E1947" s="2"/>
      <c r="F1947" s="2"/>
      <c r="G1947" s="2"/>
      <c r="H1947" s="2"/>
      <c r="I1947" s="4"/>
      <c r="J1947" s="9">
        <f t="shared" si="124"/>
        <v>0</v>
      </c>
      <c r="K1947" s="9">
        <f t="shared" si="125"/>
        <v>0</v>
      </c>
      <c r="L1947">
        <f t="shared" si="126"/>
        <v>1</v>
      </c>
      <c r="M1947" t="str">
        <f>VLOOKUP(L1947,mês!A:B,2,0)</f>
        <v>Janeiro</v>
      </c>
      <c r="N1947" t="e">
        <f t="shared" si="127"/>
        <v>#VALUE!</v>
      </c>
    </row>
    <row r="1948" spans="1:14" ht="24.95" customHeight="1" x14ac:dyDescent="0.2">
      <c r="A1948" s="2"/>
      <c r="B1948" s="3"/>
      <c r="C1948" s="2"/>
      <c r="D1948" s="2"/>
      <c r="E1948" s="2"/>
      <c r="F1948" s="2"/>
      <c r="G1948" s="2"/>
      <c r="H1948" s="2"/>
      <c r="I1948" s="4"/>
      <c r="J1948" s="9">
        <f t="shared" si="124"/>
        <v>0</v>
      </c>
      <c r="K1948" s="9">
        <f t="shared" si="125"/>
        <v>0</v>
      </c>
      <c r="L1948">
        <f t="shared" si="126"/>
        <v>1</v>
      </c>
      <c r="M1948" t="str">
        <f>VLOOKUP(L1948,mês!A:B,2,0)</f>
        <v>Janeiro</v>
      </c>
      <c r="N1948" t="e">
        <f t="shared" si="127"/>
        <v>#VALUE!</v>
      </c>
    </row>
    <row r="1949" spans="1:14" ht="24.95" customHeight="1" x14ac:dyDescent="0.2">
      <c r="A1949" s="2"/>
      <c r="B1949" s="3"/>
      <c r="C1949" s="2"/>
      <c r="D1949" s="2"/>
      <c r="E1949" s="2"/>
      <c r="F1949" s="2"/>
      <c r="G1949" s="2"/>
      <c r="H1949" s="2"/>
      <c r="I1949" s="4"/>
      <c r="J1949" s="9">
        <f t="shared" si="124"/>
        <v>0</v>
      </c>
      <c r="K1949" s="9">
        <f t="shared" si="125"/>
        <v>0</v>
      </c>
      <c r="L1949">
        <f t="shared" si="126"/>
        <v>1</v>
      </c>
      <c r="M1949" t="str">
        <f>VLOOKUP(L1949,mês!A:B,2,0)</f>
        <v>Janeiro</v>
      </c>
      <c r="N1949" t="e">
        <f t="shared" si="127"/>
        <v>#VALUE!</v>
      </c>
    </row>
    <row r="1950" spans="1:14" ht="24.95" customHeight="1" x14ac:dyDescent="0.2">
      <c r="A1950" s="2"/>
      <c r="B1950" s="3"/>
      <c r="C1950" s="2"/>
      <c r="D1950" s="2"/>
      <c r="E1950" s="2"/>
      <c r="F1950" s="2"/>
      <c r="G1950" s="2"/>
      <c r="H1950" s="2"/>
      <c r="I1950" s="4"/>
      <c r="J1950" s="9">
        <f t="shared" si="124"/>
        <v>0</v>
      </c>
      <c r="K1950" s="9">
        <f t="shared" si="125"/>
        <v>0</v>
      </c>
      <c r="L1950">
        <f t="shared" si="126"/>
        <v>1</v>
      </c>
      <c r="M1950" t="str">
        <f>VLOOKUP(L1950,mês!A:B,2,0)</f>
        <v>Janeiro</v>
      </c>
      <c r="N1950" t="e">
        <f t="shared" si="127"/>
        <v>#VALUE!</v>
      </c>
    </row>
    <row r="1951" spans="1:14" ht="24.95" customHeight="1" x14ac:dyDescent="0.2">
      <c r="A1951" s="2"/>
      <c r="B1951" s="3"/>
      <c r="C1951" s="2"/>
      <c r="D1951" s="2"/>
      <c r="E1951" s="2"/>
      <c r="F1951" s="2"/>
      <c r="G1951" s="2"/>
      <c r="H1951" s="2"/>
      <c r="I1951" s="4"/>
      <c r="J1951" s="9">
        <f t="shared" si="124"/>
        <v>0</v>
      </c>
      <c r="K1951" s="9">
        <f t="shared" si="125"/>
        <v>0</v>
      </c>
      <c r="L1951">
        <f t="shared" si="126"/>
        <v>1</v>
      </c>
      <c r="M1951" t="str">
        <f>VLOOKUP(L1951,mês!A:B,2,0)</f>
        <v>Janeiro</v>
      </c>
      <c r="N1951" t="e">
        <f t="shared" si="127"/>
        <v>#VALUE!</v>
      </c>
    </row>
    <row r="1952" spans="1:14" ht="24.95" customHeight="1" x14ac:dyDescent="0.2">
      <c r="A1952" s="2"/>
      <c r="B1952" s="3"/>
      <c r="C1952" s="2"/>
      <c r="D1952" s="2"/>
      <c r="E1952" s="2"/>
      <c r="F1952" s="2"/>
      <c r="G1952" s="2"/>
      <c r="H1952" s="2"/>
      <c r="I1952" s="4"/>
      <c r="J1952" s="9">
        <f t="shared" si="124"/>
        <v>0</v>
      </c>
      <c r="K1952" s="9">
        <f t="shared" si="125"/>
        <v>0</v>
      </c>
      <c r="L1952">
        <f t="shared" si="126"/>
        <v>1</v>
      </c>
      <c r="M1952" t="str">
        <f>VLOOKUP(L1952,mês!A:B,2,0)</f>
        <v>Janeiro</v>
      </c>
      <c r="N1952" t="e">
        <f t="shared" si="127"/>
        <v>#VALUE!</v>
      </c>
    </row>
    <row r="1953" spans="1:14" ht="24.95" customHeight="1" x14ac:dyDescent="0.2">
      <c r="A1953" s="2"/>
      <c r="B1953" s="3"/>
      <c r="C1953" s="2"/>
      <c r="D1953" s="2"/>
      <c r="E1953" s="2"/>
      <c r="F1953" s="2"/>
      <c r="G1953" s="2"/>
      <c r="H1953" s="2"/>
      <c r="I1953" s="4"/>
      <c r="J1953" s="9">
        <f t="shared" si="124"/>
        <v>0</v>
      </c>
      <c r="K1953" s="9">
        <f t="shared" si="125"/>
        <v>0</v>
      </c>
      <c r="L1953">
        <f t="shared" si="126"/>
        <v>1</v>
      </c>
      <c r="M1953" t="str">
        <f>VLOOKUP(L1953,mês!A:B,2,0)</f>
        <v>Janeiro</v>
      </c>
      <c r="N1953" t="e">
        <f t="shared" si="127"/>
        <v>#VALUE!</v>
      </c>
    </row>
    <row r="1954" spans="1:14" ht="24.95" customHeight="1" x14ac:dyDescent="0.2">
      <c r="A1954" s="2"/>
      <c r="B1954" s="3"/>
      <c r="C1954" s="2"/>
      <c r="D1954" s="2"/>
      <c r="E1954" s="2"/>
      <c r="F1954" s="2"/>
      <c r="G1954" s="2"/>
      <c r="H1954" s="2"/>
      <c r="I1954" s="4"/>
      <c r="J1954" s="9">
        <f t="shared" si="124"/>
        <v>0</v>
      </c>
      <c r="K1954" s="9">
        <f t="shared" si="125"/>
        <v>0</v>
      </c>
      <c r="L1954">
        <f t="shared" si="126"/>
        <v>1</v>
      </c>
      <c r="M1954" t="str">
        <f>VLOOKUP(L1954,mês!A:B,2,0)</f>
        <v>Janeiro</v>
      </c>
      <c r="N1954" t="e">
        <f t="shared" si="127"/>
        <v>#VALUE!</v>
      </c>
    </row>
    <row r="1955" spans="1:14" ht="24.95" customHeight="1" x14ac:dyDescent="0.2">
      <c r="A1955" s="2"/>
      <c r="B1955" s="3"/>
      <c r="C1955" s="2"/>
      <c r="D1955" s="2"/>
      <c r="E1955" s="2"/>
      <c r="F1955" s="2"/>
      <c r="G1955" s="2"/>
      <c r="H1955" s="2"/>
      <c r="I1955" s="4"/>
      <c r="J1955" s="9">
        <f t="shared" si="124"/>
        <v>0</v>
      </c>
      <c r="K1955" s="9">
        <f t="shared" si="125"/>
        <v>0</v>
      </c>
      <c r="L1955">
        <f t="shared" si="126"/>
        <v>1</v>
      </c>
      <c r="M1955" t="str">
        <f>VLOOKUP(L1955,mês!A:B,2,0)</f>
        <v>Janeiro</v>
      </c>
      <c r="N1955" t="e">
        <f t="shared" si="127"/>
        <v>#VALUE!</v>
      </c>
    </row>
    <row r="1956" spans="1:14" ht="24.95" customHeight="1" x14ac:dyDescent="0.2">
      <c r="A1956" s="2"/>
      <c r="B1956" s="3"/>
      <c r="C1956" s="2"/>
      <c r="D1956" s="2"/>
      <c r="E1956" s="2"/>
      <c r="F1956" s="2"/>
      <c r="G1956" s="2"/>
      <c r="H1956" s="2"/>
      <c r="I1956" s="4"/>
      <c r="J1956" s="9">
        <f t="shared" si="124"/>
        <v>0</v>
      </c>
      <c r="K1956" s="9">
        <f t="shared" si="125"/>
        <v>0</v>
      </c>
      <c r="L1956">
        <f t="shared" si="126"/>
        <v>1</v>
      </c>
      <c r="M1956" t="str">
        <f>VLOOKUP(L1956,mês!A:B,2,0)</f>
        <v>Janeiro</v>
      </c>
      <c r="N1956" t="e">
        <f t="shared" si="127"/>
        <v>#VALUE!</v>
      </c>
    </row>
    <row r="1957" spans="1:14" ht="24.95" customHeight="1" x14ac:dyDescent="0.2">
      <c r="A1957" s="2"/>
      <c r="B1957" s="3"/>
      <c r="C1957" s="2"/>
      <c r="D1957" s="2"/>
      <c r="E1957" s="2"/>
      <c r="F1957" s="2"/>
      <c r="G1957" s="2"/>
      <c r="H1957" s="2"/>
      <c r="I1957" s="4"/>
      <c r="J1957" s="9">
        <f t="shared" si="124"/>
        <v>0</v>
      </c>
      <c r="K1957" s="9">
        <f t="shared" si="125"/>
        <v>0</v>
      </c>
      <c r="L1957">
        <f t="shared" si="126"/>
        <v>1</v>
      </c>
      <c r="M1957" t="str">
        <f>VLOOKUP(L1957,mês!A:B,2,0)</f>
        <v>Janeiro</v>
      </c>
      <c r="N1957" t="e">
        <f t="shared" si="127"/>
        <v>#VALUE!</v>
      </c>
    </row>
    <row r="1958" spans="1:14" ht="24.95" customHeight="1" x14ac:dyDescent="0.2">
      <c r="A1958" s="2"/>
      <c r="B1958" s="3"/>
      <c r="C1958" s="2"/>
      <c r="D1958" s="2"/>
      <c r="E1958" s="2"/>
      <c r="F1958" s="2"/>
      <c r="G1958" s="2"/>
      <c r="H1958" s="2"/>
      <c r="I1958" s="4"/>
      <c r="J1958" s="9">
        <f t="shared" si="124"/>
        <v>0</v>
      </c>
      <c r="K1958" s="9">
        <f t="shared" si="125"/>
        <v>0</v>
      </c>
      <c r="L1958">
        <f t="shared" si="126"/>
        <v>1</v>
      </c>
      <c r="M1958" t="str">
        <f>VLOOKUP(L1958,mês!A:B,2,0)</f>
        <v>Janeiro</v>
      </c>
      <c r="N1958" t="e">
        <f t="shared" si="127"/>
        <v>#VALUE!</v>
      </c>
    </row>
    <row r="1959" spans="1:14" ht="24.95" customHeight="1" x14ac:dyDescent="0.2">
      <c r="A1959" s="2"/>
      <c r="B1959" s="3"/>
      <c r="C1959" s="2"/>
      <c r="D1959" s="2"/>
      <c r="E1959" s="2"/>
      <c r="F1959" s="2"/>
      <c r="G1959" s="2"/>
      <c r="H1959" s="2"/>
      <c r="I1959" s="4"/>
      <c r="J1959" s="9">
        <f t="shared" si="124"/>
        <v>0</v>
      </c>
      <c r="K1959" s="9">
        <f t="shared" si="125"/>
        <v>0</v>
      </c>
      <c r="L1959">
        <f t="shared" si="126"/>
        <v>1</v>
      </c>
      <c r="M1959" t="str">
        <f>VLOOKUP(L1959,mês!A:B,2,0)</f>
        <v>Janeiro</v>
      </c>
      <c r="N1959" t="e">
        <f t="shared" si="127"/>
        <v>#VALUE!</v>
      </c>
    </row>
    <row r="1960" spans="1:14" ht="24.95" customHeight="1" x14ac:dyDescent="0.2">
      <c r="A1960" s="2"/>
      <c r="B1960" s="3"/>
      <c r="C1960" s="2"/>
      <c r="D1960" s="2"/>
      <c r="E1960" s="2"/>
      <c r="F1960" s="2"/>
      <c r="G1960" s="2"/>
      <c r="H1960" s="2"/>
      <c r="I1960" s="4"/>
      <c r="J1960" s="9">
        <f t="shared" si="124"/>
        <v>0</v>
      </c>
      <c r="K1960" s="9">
        <f t="shared" si="125"/>
        <v>0</v>
      </c>
      <c r="L1960">
        <f t="shared" si="126"/>
        <v>1</v>
      </c>
      <c r="M1960" t="str">
        <f>VLOOKUP(L1960,mês!A:B,2,0)</f>
        <v>Janeiro</v>
      </c>
      <c r="N1960" t="e">
        <f t="shared" si="127"/>
        <v>#VALUE!</v>
      </c>
    </row>
    <row r="1961" spans="1:14" ht="24.95" customHeight="1" x14ac:dyDescent="0.2">
      <c r="A1961" s="2"/>
      <c r="B1961" s="3"/>
      <c r="C1961" s="2"/>
      <c r="D1961" s="2"/>
      <c r="E1961" s="2"/>
      <c r="F1961" s="2"/>
      <c r="G1961" s="2"/>
      <c r="H1961" s="2"/>
      <c r="I1961" s="4"/>
      <c r="J1961" s="9">
        <f t="shared" si="124"/>
        <v>0</v>
      </c>
      <c r="K1961" s="9">
        <f t="shared" si="125"/>
        <v>0</v>
      </c>
      <c r="L1961">
        <f t="shared" si="126"/>
        <v>1</v>
      </c>
      <c r="M1961" t="str">
        <f>VLOOKUP(L1961,mês!A:B,2,0)</f>
        <v>Janeiro</v>
      </c>
      <c r="N1961" t="e">
        <f t="shared" si="127"/>
        <v>#VALUE!</v>
      </c>
    </row>
    <row r="1962" spans="1:14" ht="24.95" customHeight="1" x14ac:dyDescent="0.2">
      <c r="A1962" s="2"/>
      <c r="B1962" s="3"/>
      <c r="C1962" s="2"/>
      <c r="D1962" s="2"/>
      <c r="E1962" s="2"/>
      <c r="F1962" s="2"/>
      <c r="G1962" s="2"/>
      <c r="H1962" s="2"/>
      <c r="I1962" s="4"/>
      <c r="J1962" s="9">
        <f t="shared" si="124"/>
        <v>0</v>
      </c>
      <c r="K1962" s="9">
        <f t="shared" si="125"/>
        <v>0</v>
      </c>
      <c r="L1962">
        <f t="shared" si="126"/>
        <v>1</v>
      </c>
      <c r="M1962" t="str">
        <f>VLOOKUP(L1962,mês!A:B,2,0)</f>
        <v>Janeiro</v>
      </c>
      <c r="N1962" t="e">
        <f t="shared" si="127"/>
        <v>#VALUE!</v>
      </c>
    </row>
    <row r="1963" spans="1:14" ht="24.95" customHeight="1" x14ac:dyDescent="0.2">
      <c r="A1963" s="2"/>
      <c r="B1963" s="3"/>
      <c r="C1963" s="2"/>
      <c r="D1963" s="2"/>
      <c r="E1963" s="2"/>
      <c r="F1963" s="2"/>
      <c r="G1963" s="2"/>
      <c r="H1963" s="2"/>
      <c r="I1963" s="4"/>
      <c r="J1963" s="9">
        <f t="shared" si="124"/>
        <v>0</v>
      </c>
      <c r="K1963" s="9">
        <f t="shared" si="125"/>
        <v>0</v>
      </c>
      <c r="L1963">
        <f t="shared" si="126"/>
        <v>1</v>
      </c>
      <c r="M1963" t="str">
        <f>VLOOKUP(L1963,mês!A:B,2,0)</f>
        <v>Janeiro</v>
      </c>
      <c r="N1963" t="e">
        <f t="shared" si="127"/>
        <v>#VALUE!</v>
      </c>
    </row>
    <row r="1964" spans="1:14" ht="24.95" customHeight="1" x14ac:dyDescent="0.2">
      <c r="A1964" s="2"/>
      <c r="B1964" s="3"/>
      <c r="C1964" s="2"/>
      <c r="D1964" s="2"/>
      <c r="E1964" s="2"/>
      <c r="F1964" s="2"/>
      <c r="G1964" s="2"/>
      <c r="H1964" s="2"/>
      <c r="I1964" s="4"/>
      <c r="J1964" s="9">
        <f t="shared" si="124"/>
        <v>0</v>
      </c>
      <c r="K1964" s="9">
        <f t="shared" si="125"/>
        <v>0</v>
      </c>
      <c r="L1964">
        <f t="shared" si="126"/>
        <v>1</v>
      </c>
      <c r="M1964" t="str">
        <f>VLOOKUP(L1964,mês!A:B,2,0)</f>
        <v>Janeiro</v>
      </c>
      <c r="N1964" t="e">
        <f t="shared" si="127"/>
        <v>#VALUE!</v>
      </c>
    </row>
    <row r="1965" spans="1:14" ht="24.95" customHeight="1" x14ac:dyDescent="0.2">
      <c r="A1965" s="2"/>
      <c r="B1965" s="3"/>
      <c r="C1965" s="2"/>
      <c r="D1965" s="2"/>
      <c r="E1965" s="2"/>
      <c r="F1965" s="2"/>
      <c r="G1965" s="2"/>
      <c r="H1965" s="2"/>
      <c r="I1965" s="4"/>
      <c r="J1965" s="9">
        <f t="shared" si="124"/>
        <v>0</v>
      </c>
      <c r="K1965" s="9">
        <f t="shared" si="125"/>
        <v>0</v>
      </c>
      <c r="L1965">
        <f t="shared" si="126"/>
        <v>1</v>
      </c>
      <c r="M1965" t="str">
        <f>VLOOKUP(L1965,mês!A:B,2,0)</f>
        <v>Janeiro</v>
      </c>
      <c r="N1965" t="e">
        <f t="shared" si="127"/>
        <v>#VALUE!</v>
      </c>
    </row>
    <row r="1966" spans="1:14" ht="24.95" customHeight="1" x14ac:dyDescent="0.2">
      <c r="A1966" s="2"/>
      <c r="B1966" s="3"/>
      <c r="C1966" s="2"/>
      <c r="D1966" s="2"/>
      <c r="E1966" s="2"/>
      <c r="F1966" s="2"/>
      <c r="G1966" s="2"/>
      <c r="H1966" s="2"/>
      <c r="I1966" s="4"/>
      <c r="J1966" s="9">
        <f t="shared" si="124"/>
        <v>0</v>
      </c>
      <c r="K1966" s="9">
        <f t="shared" si="125"/>
        <v>0</v>
      </c>
      <c r="L1966">
        <f t="shared" si="126"/>
        <v>1</v>
      </c>
      <c r="M1966" t="str">
        <f>VLOOKUP(L1966,mês!A:B,2,0)</f>
        <v>Janeiro</v>
      </c>
      <c r="N1966" t="e">
        <f t="shared" si="127"/>
        <v>#VALUE!</v>
      </c>
    </row>
    <row r="1967" spans="1:14" ht="24.95" customHeight="1" x14ac:dyDescent="0.2">
      <c r="A1967" s="2"/>
      <c r="B1967" s="3"/>
      <c r="C1967" s="2"/>
      <c r="D1967" s="2"/>
      <c r="E1967" s="4"/>
      <c r="F1967" s="2"/>
      <c r="G1967" s="2"/>
      <c r="H1967" s="2"/>
      <c r="I1967" s="4"/>
      <c r="J1967" s="9">
        <f t="shared" si="124"/>
        <v>0</v>
      </c>
      <c r="K1967" s="9">
        <f t="shared" si="125"/>
        <v>0</v>
      </c>
      <c r="L1967">
        <f t="shared" si="126"/>
        <v>1</v>
      </c>
      <c r="M1967" t="str">
        <f>VLOOKUP(L1967,mês!A:B,2,0)</f>
        <v>Janeiro</v>
      </c>
      <c r="N1967" t="e">
        <f t="shared" si="127"/>
        <v>#VALUE!</v>
      </c>
    </row>
    <row r="1968" spans="1:14" ht="24.95" customHeight="1" x14ac:dyDescent="0.2">
      <c r="A1968" s="2"/>
      <c r="B1968" s="3"/>
      <c r="C1968" s="2"/>
      <c r="D1968" s="2"/>
      <c r="E1968" s="2"/>
      <c r="F1968" s="2"/>
      <c r="G1968" s="2"/>
      <c r="H1968" s="13"/>
      <c r="I1968" s="4"/>
      <c r="J1968" s="9">
        <f t="shared" si="124"/>
        <v>0</v>
      </c>
      <c r="K1968" s="9">
        <f t="shared" si="125"/>
        <v>0</v>
      </c>
      <c r="L1968">
        <f t="shared" si="126"/>
        <v>1</v>
      </c>
      <c r="M1968" t="str">
        <f>VLOOKUP(L1968,mês!A:B,2,0)</f>
        <v>Janeiro</v>
      </c>
      <c r="N1968" t="e">
        <f t="shared" si="127"/>
        <v>#VALUE!</v>
      </c>
    </row>
    <row r="1969" spans="1:14" ht="24.95" customHeight="1" x14ac:dyDescent="0.2">
      <c r="A1969" s="2"/>
      <c r="B1969" s="3"/>
      <c r="C1969" s="2"/>
      <c r="D1969" s="2"/>
      <c r="E1969" s="2"/>
      <c r="F1969" s="2"/>
      <c r="G1969" s="2"/>
      <c r="H1969" s="2"/>
      <c r="I1969" s="4"/>
      <c r="J1969" s="9">
        <f t="shared" si="124"/>
        <v>0</v>
      </c>
      <c r="K1969" s="9">
        <f t="shared" si="125"/>
        <v>0</v>
      </c>
      <c r="L1969">
        <f t="shared" si="126"/>
        <v>1</v>
      </c>
      <c r="M1969" t="str">
        <f>VLOOKUP(L1969,mês!A:B,2,0)</f>
        <v>Janeiro</v>
      </c>
      <c r="N1969" t="e">
        <f t="shared" si="127"/>
        <v>#VALUE!</v>
      </c>
    </row>
    <row r="1970" spans="1:14" ht="24.95" customHeight="1" x14ac:dyDescent="0.2">
      <c r="A1970" s="2"/>
      <c r="B1970" s="3"/>
      <c r="C1970" s="2"/>
      <c r="D1970" s="2"/>
      <c r="E1970" s="4"/>
      <c r="F1970" s="2"/>
      <c r="G1970" s="2"/>
      <c r="H1970" s="13"/>
      <c r="I1970" s="4"/>
      <c r="J1970" s="9">
        <f t="shared" si="124"/>
        <v>0</v>
      </c>
      <c r="K1970" s="9">
        <f t="shared" si="125"/>
        <v>0</v>
      </c>
      <c r="L1970">
        <f t="shared" si="126"/>
        <v>1</v>
      </c>
      <c r="M1970" t="str">
        <f>VLOOKUP(L1970,mês!A:B,2,0)</f>
        <v>Janeiro</v>
      </c>
      <c r="N1970" t="e">
        <f t="shared" si="127"/>
        <v>#VALUE!</v>
      </c>
    </row>
    <row r="1971" spans="1:14" ht="24.95" customHeight="1" x14ac:dyDescent="0.2">
      <c r="A1971" s="2"/>
      <c r="B1971" s="3"/>
      <c r="C1971" s="2"/>
      <c r="D1971" s="2"/>
      <c r="E1971" s="4"/>
      <c r="F1971" s="2"/>
      <c r="G1971" s="2"/>
      <c r="H1971" s="2"/>
      <c r="I1971" s="4"/>
      <c r="J1971" s="9">
        <f t="shared" si="124"/>
        <v>0</v>
      </c>
      <c r="K1971" s="9">
        <f t="shared" si="125"/>
        <v>0</v>
      </c>
      <c r="L1971">
        <f t="shared" si="126"/>
        <v>1</v>
      </c>
      <c r="M1971" t="str">
        <f>VLOOKUP(L1971,mês!A:B,2,0)</f>
        <v>Janeiro</v>
      </c>
      <c r="N1971" t="e">
        <f t="shared" si="127"/>
        <v>#VALUE!</v>
      </c>
    </row>
    <row r="1972" spans="1:14" ht="24.95" customHeight="1" x14ac:dyDescent="0.2">
      <c r="A1972" s="2"/>
      <c r="B1972" s="3"/>
      <c r="C1972" s="2"/>
      <c r="D1972" s="2"/>
      <c r="E1972" s="2"/>
      <c r="F1972" s="2"/>
      <c r="G1972" s="2"/>
      <c r="H1972" s="13"/>
      <c r="I1972" s="4"/>
      <c r="J1972" s="9">
        <f t="shared" si="124"/>
        <v>0</v>
      </c>
      <c r="K1972" s="9">
        <f t="shared" si="125"/>
        <v>0</v>
      </c>
      <c r="L1972">
        <f t="shared" si="126"/>
        <v>1</v>
      </c>
      <c r="M1972" t="str">
        <f>VLOOKUP(L1972,mês!A:B,2,0)</f>
        <v>Janeiro</v>
      </c>
      <c r="N1972" t="e">
        <f t="shared" si="127"/>
        <v>#VALUE!</v>
      </c>
    </row>
    <row r="1973" spans="1:14" ht="24.95" customHeight="1" x14ac:dyDescent="0.2">
      <c r="A1973" s="2"/>
      <c r="B1973" s="3"/>
      <c r="C1973" s="2"/>
      <c r="D1973" s="2"/>
      <c r="E1973" s="2"/>
      <c r="F1973" s="2"/>
      <c r="G1973" s="2"/>
      <c r="H1973" s="2"/>
      <c r="I1973" s="4"/>
      <c r="J1973" s="9">
        <f t="shared" si="124"/>
        <v>0</v>
      </c>
      <c r="K1973" s="9">
        <f t="shared" si="125"/>
        <v>0</v>
      </c>
      <c r="L1973">
        <f t="shared" si="126"/>
        <v>1</v>
      </c>
      <c r="M1973" t="str">
        <f>VLOOKUP(L1973,mês!A:B,2,0)</f>
        <v>Janeiro</v>
      </c>
      <c r="N1973" t="e">
        <f t="shared" si="127"/>
        <v>#VALUE!</v>
      </c>
    </row>
    <row r="1974" spans="1:14" ht="24.95" customHeight="1" x14ac:dyDescent="0.2">
      <c r="A1974" s="2"/>
      <c r="B1974" s="3"/>
      <c r="C1974" s="2"/>
      <c r="D1974" s="2"/>
      <c r="E1974" s="2"/>
      <c r="F1974" s="2"/>
      <c r="G1974" s="2"/>
      <c r="H1974" s="2"/>
      <c r="I1974" s="4"/>
      <c r="J1974" s="9">
        <f t="shared" si="124"/>
        <v>0</v>
      </c>
      <c r="K1974" s="9">
        <f t="shared" si="125"/>
        <v>0</v>
      </c>
      <c r="L1974">
        <f t="shared" si="126"/>
        <v>1</v>
      </c>
      <c r="M1974" t="str">
        <f>VLOOKUP(L1974,mês!A:B,2,0)</f>
        <v>Janeiro</v>
      </c>
      <c r="N1974" t="e">
        <f t="shared" si="127"/>
        <v>#VALUE!</v>
      </c>
    </row>
    <row r="1975" spans="1:14" ht="24.95" customHeight="1" x14ac:dyDescent="0.2">
      <c r="A1975" s="2"/>
      <c r="B1975" s="3"/>
      <c r="C1975" s="2"/>
      <c r="D1975" s="2"/>
      <c r="E1975" s="2"/>
      <c r="F1975" s="2"/>
      <c r="G1975" s="2"/>
      <c r="H1975" s="2"/>
      <c r="I1975" s="4"/>
      <c r="J1975" s="9">
        <f t="shared" si="124"/>
        <v>0</v>
      </c>
      <c r="K1975" s="9">
        <f t="shared" si="125"/>
        <v>0</v>
      </c>
      <c r="L1975">
        <f t="shared" si="126"/>
        <v>1</v>
      </c>
      <c r="M1975" t="str">
        <f>VLOOKUP(L1975,mês!A:B,2,0)</f>
        <v>Janeiro</v>
      </c>
      <c r="N1975" t="e">
        <f t="shared" si="127"/>
        <v>#VALUE!</v>
      </c>
    </row>
    <row r="1976" spans="1:14" ht="24.95" customHeight="1" x14ac:dyDescent="0.2">
      <c r="A1976" s="2"/>
      <c r="B1976" s="3"/>
      <c r="C1976" s="2"/>
      <c r="D1976" s="2"/>
      <c r="E1976" s="2"/>
      <c r="F1976" s="2"/>
      <c r="G1976" s="2"/>
      <c r="H1976" s="2"/>
      <c r="I1976" s="4"/>
      <c r="J1976" s="9">
        <f t="shared" si="124"/>
        <v>0</v>
      </c>
      <c r="K1976" s="9">
        <f t="shared" si="125"/>
        <v>0</v>
      </c>
      <c r="L1976">
        <f t="shared" si="126"/>
        <v>1</v>
      </c>
      <c r="M1976" t="str">
        <f>VLOOKUP(L1976,mês!A:B,2,0)</f>
        <v>Janeiro</v>
      </c>
      <c r="N1976" t="e">
        <f t="shared" si="127"/>
        <v>#VALUE!</v>
      </c>
    </row>
    <row r="1977" spans="1:14" ht="24.95" customHeight="1" x14ac:dyDescent="0.2">
      <c r="A1977" s="2"/>
      <c r="B1977" s="3"/>
      <c r="C1977" s="2"/>
      <c r="D1977" s="2"/>
      <c r="E1977" s="2"/>
      <c r="F1977" s="2"/>
      <c r="G1977" s="2"/>
      <c r="H1977" s="2"/>
      <c r="I1977" s="4"/>
      <c r="J1977" s="9">
        <f t="shared" si="124"/>
        <v>0</v>
      </c>
      <c r="K1977" s="9">
        <f t="shared" si="125"/>
        <v>0</v>
      </c>
      <c r="L1977">
        <f t="shared" si="126"/>
        <v>1</v>
      </c>
      <c r="M1977" t="str">
        <f>VLOOKUP(L1977,mês!A:B,2,0)</f>
        <v>Janeiro</v>
      </c>
      <c r="N1977" t="e">
        <f t="shared" si="127"/>
        <v>#VALUE!</v>
      </c>
    </row>
    <row r="1978" spans="1:14" ht="24.95" customHeight="1" x14ac:dyDescent="0.2">
      <c r="A1978" s="2"/>
      <c r="B1978" s="3"/>
      <c r="C1978" s="2"/>
      <c r="D1978" s="2"/>
      <c r="E1978" s="2"/>
      <c r="F1978" s="2"/>
      <c r="G1978" s="2"/>
      <c r="H1978" s="2"/>
      <c r="I1978" s="4"/>
      <c r="J1978" s="9">
        <f t="shared" si="124"/>
        <v>0</v>
      </c>
      <c r="K1978" s="9">
        <f t="shared" si="125"/>
        <v>0</v>
      </c>
      <c r="L1978">
        <f t="shared" si="126"/>
        <v>1</v>
      </c>
      <c r="M1978" t="str">
        <f>VLOOKUP(L1978,mês!A:B,2,0)</f>
        <v>Janeiro</v>
      </c>
      <c r="N1978" t="e">
        <f t="shared" si="127"/>
        <v>#VALUE!</v>
      </c>
    </row>
    <row r="1979" spans="1:14" ht="24.95" customHeight="1" x14ac:dyDescent="0.2">
      <c r="A1979" s="2"/>
      <c r="B1979" s="3"/>
      <c r="C1979" s="2"/>
      <c r="D1979" s="2"/>
      <c r="E1979" s="2"/>
      <c r="F1979" s="2"/>
      <c r="G1979" s="2"/>
      <c r="H1979" s="2"/>
      <c r="I1979" s="4"/>
      <c r="J1979" s="9">
        <f t="shared" si="124"/>
        <v>0</v>
      </c>
      <c r="K1979" s="9">
        <f t="shared" si="125"/>
        <v>0</v>
      </c>
      <c r="L1979">
        <f t="shared" si="126"/>
        <v>1</v>
      </c>
      <c r="M1979" t="str">
        <f>VLOOKUP(L1979,mês!A:B,2,0)</f>
        <v>Janeiro</v>
      </c>
      <c r="N1979" t="e">
        <f t="shared" si="127"/>
        <v>#VALUE!</v>
      </c>
    </row>
    <row r="1980" spans="1:14" ht="24.95" customHeight="1" x14ac:dyDescent="0.2">
      <c r="A1980" s="2"/>
      <c r="B1980" s="3"/>
      <c r="C1980" s="2"/>
      <c r="D1980" s="2"/>
      <c r="E1980" s="4"/>
      <c r="F1980" s="2"/>
      <c r="G1980" s="2"/>
      <c r="H1980" s="2"/>
      <c r="I1980" s="4"/>
      <c r="J1980" s="9">
        <f t="shared" ref="J1980:J2043" si="128">IF(G1980="Não",0,H1980)</f>
        <v>0</v>
      </c>
      <c r="K1980" s="9">
        <f t="shared" ref="K1980:K2043" si="129">IF(G1980="Não",H1980,0)</f>
        <v>0</v>
      </c>
      <c r="L1980">
        <f t="shared" ref="L1980:L2043" si="130">MONTH(B1980)</f>
        <v>1</v>
      </c>
      <c r="M1980" t="str">
        <f>VLOOKUP(L1980,mês!A:B,2,0)</f>
        <v>Janeiro</v>
      </c>
      <c r="N1980" t="e">
        <f t="shared" ref="N1980:N2043" si="131">LEFT(A1980,SEARCH("-",A1980)-1)</f>
        <v>#VALUE!</v>
      </c>
    </row>
    <row r="1981" spans="1:14" ht="24.95" customHeight="1" x14ac:dyDescent="0.2">
      <c r="A1981" s="2"/>
      <c r="B1981" s="3"/>
      <c r="C1981" s="2"/>
      <c r="D1981" s="2"/>
      <c r="E1981" s="2"/>
      <c r="F1981" s="2"/>
      <c r="G1981" s="2"/>
      <c r="H1981" s="2"/>
      <c r="I1981" s="4"/>
      <c r="J1981" s="9">
        <f t="shared" si="128"/>
        <v>0</v>
      </c>
      <c r="K1981" s="9">
        <f t="shared" si="129"/>
        <v>0</v>
      </c>
      <c r="L1981">
        <f t="shared" si="130"/>
        <v>1</v>
      </c>
      <c r="M1981" t="str">
        <f>VLOOKUP(L1981,mês!A:B,2,0)</f>
        <v>Janeiro</v>
      </c>
      <c r="N1981" t="e">
        <f t="shared" si="131"/>
        <v>#VALUE!</v>
      </c>
    </row>
    <row r="1982" spans="1:14" ht="24.95" customHeight="1" x14ac:dyDescent="0.2">
      <c r="A1982" s="2"/>
      <c r="B1982" s="3"/>
      <c r="C1982" s="2"/>
      <c r="D1982" s="2"/>
      <c r="E1982" s="4"/>
      <c r="F1982" s="2"/>
      <c r="G1982" s="2"/>
      <c r="H1982" s="2"/>
      <c r="I1982" s="4"/>
      <c r="J1982" s="9">
        <f t="shared" si="128"/>
        <v>0</v>
      </c>
      <c r="K1982" s="9">
        <f t="shared" si="129"/>
        <v>0</v>
      </c>
      <c r="L1982">
        <f t="shared" si="130"/>
        <v>1</v>
      </c>
      <c r="M1982" t="str">
        <f>VLOOKUP(L1982,mês!A:B,2,0)</f>
        <v>Janeiro</v>
      </c>
      <c r="N1982" t="e">
        <f t="shared" si="131"/>
        <v>#VALUE!</v>
      </c>
    </row>
    <row r="1983" spans="1:14" ht="24.95" customHeight="1" x14ac:dyDescent="0.2">
      <c r="A1983" s="2"/>
      <c r="B1983" s="3"/>
      <c r="C1983" s="2"/>
      <c r="D1983" s="2"/>
      <c r="E1983" s="2"/>
      <c r="F1983" s="2"/>
      <c r="G1983" s="2"/>
      <c r="H1983" s="2"/>
      <c r="I1983" s="4"/>
      <c r="J1983" s="9">
        <f t="shared" si="128"/>
        <v>0</v>
      </c>
      <c r="K1983" s="9">
        <f t="shared" si="129"/>
        <v>0</v>
      </c>
      <c r="L1983">
        <f t="shared" si="130"/>
        <v>1</v>
      </c>
      <c r="M1983" t="str">
        <f>VLOOKUP(L1983,mês!A:B,2,0)</f>
        <v>Janeiro</v>
      </c>
      <c r="N1983" t="e">
        <f t="shared" si="131"/>
        <v>#VALUE!</v>
      </c>
    </row>
    <row r="1984" spans="1:14" ht="24.95" customHeight="1" x14ac:dyDescent="0.2">
      <c r="A1984" s="2"/>
      <c r="B1984" s="3"/>
      <c r="C1984" s="2"/>
      <c r="D1984" s="2"/>
      <c r="E1984" s="2"/>
      <c r="F1984" s="2"/>
      <c r="G1984" s="2"/>
      <c r="H1984" s="2"/>
      <c r="I1984" s="4"/>
      <c r="J1984" s="9">
        <f t="shared" si="128"/>
        <v>0</v>
      </c>
      <c r="K1984" s="9">
        <f t="shared" si="129"/>
        <v>0</v>
      </c>
      <c r="L1984">
        <f t="shared" si="130"/>
        <v>1</v>
      </c>
      <c r="M1984" t="str">
        <f>VLOOKUP(L1984,mês!A:B,2,0)</f>
        <v>Janeiro</v>
      </c>
      <c r="N1984" t="e">
        <f t="shared" si="131"/>
        <v>#VALUE!</v>
      </c>
    </row>
    <row r="1985" spans="1:14" ht="24.95" customHeight="1" x14ac:dyDescent="0.2">
      <c r="A1985" s="2"/>
      <c r="B1985" s="3"/>
      <c r="C1985" s="2"/>
      <c r="D1985" s="2"/>
      <c r="E1985" s="2"/>
      <c r="F1985" s="2"/>
      <c r="G1985" s="2"/>
      <c r="H1985" s="13"/>
      <c r="I1985" s="4"/>
      <c r="J1985" s="9">
        <f t="shared" si="128"/>
        <v>0</v>
      </c>
      <c r="K1985" s="9">
        <f t="shared" si="129"/>
        <v>0</v>
      </c>
      <c r="L1985">
        <f t="shared" si="130"/>
        <v>1</v>
      </c>
      <c r="M1985" t="str">
        <f>VLOOKUP(L1985,mês!A:B,2,0)</f>
        <v>Janeiro</v>
      </c>
      <c r="N1985" t="e">
        <f t="shared" si="131"/>
        <v>#VALUE!</v>
      </c>
    </row>
    <row r="1986" spans="1:14" ht="24.95" customHeight="1" x14ac:dyDescent="0.2">
      <c r="A1986" s="2"/>
      <c r="B1986" s="3"/>
      <c r="C1986" s="2"/>
      <c r="D1986" s="2"/>
      <c r="E1986" s="2"/>
      <c r="F1986" s="2"/>
      <c r="G1986" s="2"/>
      <c r="H1986" s="2"/>
      <c r="I1986" s="4"/>
      <c r="J1986" s="9">
        <f t="shared" si="128"/>
        <v>0</v>
      </c>
      <c r="K1986" s="9">
        <f t="shared" si="129"/>
        <v>0</v>
      </c>
      <c r="L1986">
        <f t="shared" si="130"/>
        <v>1</v>
      </c>
      <c r="M1986" t="str">
        <f>VLOOKUP(L1986,mês!A:B,2,0)</f>
        <v>Janeiro</v>
      </c>
      <c r="N1986" t="e">
        <f t="shared" si="131"/>
        <v>#VALUE!</v>
      </c>
    </row>
    <row r="1987" spans="1:14" ht="24.95" customHeight="1" x14ac:dyDescent="0.2">
      <c r="A1987" s="2"/>
      <c r="B1987" s="3"/>
      <c r="C1987" s="2"/>
      <c r="D1987" s="2"/>
      <c r="E1987" s="4"/>
      <c r="F1987" s="2"/>
      <c r="G1987" s="2"/>
      <c r="H1987" s="2"/>
      <c r="I1987" s="4"/>
      <c r="J1987" s="9">
        <f t="shared" si="128"/>
        <v>0</v>
      </c>
      <c r="K1987" s="9">
        <f t="shared" si="129"/>
        <v>0</v>
      </c>
      <c r="L1987">
        <f t="shared" si="130"/>
        <v>1</v>
      </c>
      <c r="M1987" t="str">
        <f>VLOOKUP(L1987,mês!A:B,2,0)</f>
        <v>Janeiro</v>
      </c>
      <c r="N1987" t="e">
        <f t="shared" si="131"/>
        <v>#VALUE!</v>
      </c>
    </row>
    <row r="1988" spans="1:14" ht="24.95" customHeight="1" x14ac:dyDescent="0.2">
      <c r="A1988" s="2"/>
      <c r="B1988" s="3"/>
      <c r="C1988" s="2"/>
      <c r="D1988" s="2"/>
      <c r="E1988" s="2"/>
      <c r="F1988" s="2"/>
      <c r="G1988" s="2"/>
      <c r="H1988" s="2"/>
      <c r="I1988" s="4"/>
      <c r="J1988" s="9">
        <f t="shared" si="128"/>
        <v>0</v>
      </c>
      <c r="K1988" s="9">
        <f t="shared" si="129"/>
        <v>0</v>
      </c>
      <c r="L1988">
        <f t="shared" si="130"/>
        <v>1</v>
      </c>
      <c r="M1988" t="str">
        <f>VLOOKUP(L1988,mês!A:B,2,0)</f>
        <v>Janeiro</v>
      </c>
      <c r="N1988" t="e">
        <f t="shared" si="131"/>
        <v>#VALUE!</v>
      </c>
    </row>
    <row r="1989" spans="1:14" ht="24.95" customHeight="1" x14ac:dyDescent="0.2">
      <c r="A1989" s="2"/>
      <c r="B1989" s="3"/>
      <c r="C1989" s="2"/>
      <c r="D1989" s="2"/>
      <c r="E1989" s="2"/>
      <c r="F1989" s="2"/>
      <c r="G1989" s="2"/>
      <c r="H1989" s="2"/>
      <c r="I1989" s="4"/>
      <c r="J1989" s="9">
        <f t="shared" si="128"/>
        <v>0</v>
      </c>
      <c r="K1989" s="9">
        <f t="shared" si="129"/>
        <v>0</v>
      </c>
      <c r="L1989">
        <f t="shared" si="130"/>
        <v>1</v>
      </c>
      <c r="M1989" t="str">
        <f>VLOOKUP(L1989,mês!A:B,2,0)</f>
        <v>Janeiro</v>
      </c>
      <c r="N1989" t="e">
        <f t="shared" si="131"/>
        <v>#VALUE!</v>
      </c>
    </row>
    <row r="1990" spans="1:14" ht="24.95" customHeight="1" x14ac:dyDescent="0.2">
      <c r="A1990" s="2"/>
      <c r="B1990" s="3"/>
      <c r="C1990" s="2"/>
      <c r="D1990" s="2"/>
      <c r="E1990" s="2"/>
      <c r="F1990" s="2"/>
      <c r="G1990" s="2"/>
      <c r="H1990" s="2"/>
      <c r="I1990" s="4"/>
      <c r="J1990" s="9">
        <f t="shared" si="128"/>
        <v>0</v>
      </c>
      <c r="K1990" s="9">
        <f t="shared" si="129"/>
        <v>0</v>
      </c>
      <c r="L1990">
        <f t="shared" si="130"/>
        <v>1</v>
      </c>
      <c r="M1990" t="str">
        <f>VLOOKUP(L1990,mês!A:B,2,0)</f>
        <v>Janeiro</v>
      </c>
      <c r="N1990" t="e">
        <f t="shared" si="131"/>
        <v>#VALUE!</v>
      </c>
    </row>
    <row r="1991" spans="1:14" ht="24.95" customHeight="1" x14ac:dyDescent="0.2">
      <c r="A1991" s="2"/>
      <c r="B1991" s="3"/>
      <c r="C1991" s="2"/>
      <c r="D1991" s="2"/>
      <c r="E1991" s="4"/>
      <c r="F1991" s="2"/>
      <c r="G1991" s="2"/>
      <c r="H1991" s="2"/>
      <c r="I1991" s="4"/>
      <c r="J1991" s="9">
        <f t="shared" si="128"/>
        <v>0</v>
      </c>
      <c r="K1991" s="9">
        <f t="shared" si="129"/>
        <v>0</v>
      </c>
      <c r="L1991">
        <f t="shared" si="130"/>
        <v>1</v>
      </c>
      <c r="M1991" t="str">
        <f>VLOOKUP(L1991,mês!A:B,2,0)</f>
        <v>Janeiro</v>
      </c>
      <c r="N1991" t="e">
        <f t="shared" si="131"/>
        <v>#VALUE!</v>
      </c>
    </row>
    <row r="1992" spans="1:14" ht="24.95" customHeight="1" x14ac:dyDescent="0.2">
      <c r="A1992" s="2"/>
      <c r="B1992" s="3"/>
      <c r="C1992" s="2"/>
      <c r="D1992" s="2"/>
      <c r="E1992" s="2"/>
      <c r="F1992" s="2"/>
      <c r="G1992" s="2"/>
      <c r="H1992" s="2"/>
      <c r="I1992" s="4"/>
      <c r="J1992" s="9">
        <f t="shared" si="128"/>
        <v>0</v>
      </c>
      <c r="K1992" s="9">
        <f t="shared" si="129"/>
        <v>0</v>
      </c>
      <c r="L1992">
        <f t="shared" si="130"/>
        <v>1</v>
      </c>
      <c r="M1992" t="str">
        <f>VLOOKUP(L1992,mês!A:B,2,0)</f>
        <v>Janeiro</v>
      </c>
      <c r="N1992" t="e">
        <f t="shared" si="131"/>
        <v>#VALUE!</v>
      </c>
    </row>
    <row r="1993" spans="1:14" ht="24.95" customHeight="1" x14ac:dyDescent="0.2">
      <c r="A1993" s="2"/>
      <c r="B1993" s="3"/>
      <c r="C1993" s="2"/>
      <c r="D1993" s="2"/>
      <c r="E1993" s="2"/>
      <c r="F1993" s="2"/>
      <c r="G1993" s="2"/>
      <c r="H1993" s="2"/>
      <c r="I1993" s="4"/>
      <c r="J1993" s="9">
        <f t="shared" si="128"/>
        <v>0</v>
      </c>
      <c r="K1993" s="9">
        <f t="shared" si="129"/>
        <v>0</v>
      </c>
      <c r="L1993">
        <f t="shared" si="130"/>
        <v>1</v>
      </c>
      <c r="M1993" t="str">
        <f>VLOOKUP(L1993,mês!A:B,2,0)</f>
        <v>Janeiro</v>
      </c>
      <c r="N1993" t="e">
        <f t="shared" si="131"/>
        <v>#VALUE!</v>
      </c>
    </row>
    <row r="1994" spans="1:14" ht="24.95" customHeight="1" x14ac:dyDescent="0.2">
      <c r="A1994" s="2"/>
      <c r="B1994" s="3"/>
      <c r="C1994" s="2"/>
      <c r="D1994" s="2"/>
      <c r="E1994" s="4"/>
      <c r="F1994" s="2"/>
      <c r="G1994" s="2"/>
      <c r="H1994" s="2"/>
      <c r="I1994" s="4"/>
      <c r="J1994" s="9">
        <f t="shared" si="128"/>
        <v>0</v>
      </c>
      <c r="K1994" s="9">
        <f t="shared" si="129"/>
        <v>0</v>
      </c>
      <c r="L1994">
        <f t="shared" si="130"/>
        <v>1</v>
      </c>
      <c r="M1994" t="str">
        <f>VLOOKUP(L1994,mês!A:B,2,0)</f>
        <v>Janeiro</v>
      </c>
      <c r="N1994" t="e">
        <f t="shared" si="131"/>
        <v>#VALUE!</v>
      </c>
    </row>
    <row r="1995" spans="1:14" ht="24.95" customHeight="1" x14ac:dyDescent="0.2">
      <c r="A1995" s="2"/>
      <c r="B1995" s="3"/>
      <c r="C1995" s="2"/>
      <c r="D1995" s="2"/>
      <c r="E1995" s="2"/>
      <c r="F1995" s="2"/>
      <c r="G1995" s="2"/>
      <c r="H1995" s="2"/>
      <c r="I1995" s="4"/>
      <c r="J1995" s="9">
        <f t="shared" si="128"/>
        <v>0</v>
      </c>
      <c r="K1995" s="9">
        <f t="shared" si="129"/>
        <v>0</v>
      </c>
      <c r="L1995">
        <f t="shared" si="130"/>
        <v>1</v>
      </c>
      <c r="M1995" t="str">
        <f>VLOOKUP(L1995,mês!A:B,2,0)</f>
        <v>Janeiro</v>
      </c>
      <c r="N1995" t="e">
        <f t="shared" si="131"/>
        <v>#VALUE!</v>
      </c>
    </row>
    <row r="1996" spans="1:14" ht="24.95" customHeight="1" x14ac:dyDescent="0.2">
      <c r="A1996" s="2"/>
      <c r="B1996" s="3"/>
      <c r="C1996" s="2"/>
      <c r="D1996" s="2"/>
      <c r="E1996" s="2"/>
      <c r="F1996" s="2"/>
      <c r="G1996" s="2"/>
      <c r="H1996" s="2"/>
      <c r="I1996" s="4"/>
      <c r="J1996" s="9">
        <f t="shared" si="128"/>
        <v>0</v>
      </c>
      <c r="K1996" s="9">
        <f t="shared" si="129"/>
        <v>0</v>
      </c>
      <c r="L1996">
        <f t="shared" si="130"/>
        <v>1</v>
      </c>
      <c r="M1996" t="str">
        <f>VLOOKUP(L1996,mês!A:B,2,0)</f>
        <v>Janeiro</v>
      </c>
      <c r="N1996" t="e">
        <f t="shared" si="131"/>
        <v>#VALUE!</v>
      </c>
    </row>
    <row r="1997" spans="1:14" ht="24.95" customHeight="1" x14ac:dyDescent="0.2">
      <c r="A1997" s="2"/>
      <c r="B1997" s="3"/>
      <c r="C1997" s="2"/>
      <c r="D1997" s="2"/>
      <c r="E1997" s="2"/>
      <c r="F1997" s="2"/>
      <c r="G1997" s="2"/>
      <c r="H1997" s="2"/>
      <c r="I1997" s="4"/>
      <c r="J1997" s="9">
        <f t="shared" si="128"/>
        <v>0</v>
      </c>
      <c r="K1997" s="9">
        <f t="shared" si="129"/>
        <v>0</v>
      </c>
      <c r="L1997">
        <f t="shared" si="130"/>
        <v>1</v>
      </c>
      <c r="M1997" t="str">
        <f>VLOOKUP(L1997,mês!A:B,2,0)</f>
        <v>Janeiro</v>
      </c>
      <c r="N1997" t="e">
        <f t="shared" si="131"/>
        <v>#VALUE!</v>
      </c>
    </row>
    <row r="1998" spans="1:14" ht="24.95" customHeight="1" x14ac:dyDescent="0.2">
      <c r="A1998" s="2"/>
      <c r="B1998" s="3"/>
      <c r="C1998" s="2"/>
      <c r="D1998" s="2"/>
      <c r="E1998" s="2"/>
      <c r="F1998" s="2"/>
      <c r="G1998" s="2"/>
      <c r="H1998" s="2"/>
      <c r="I1998" s="4"/>
      <c r="J1998" s="9">
        <f t="shared" si="128"/>
        <v>0</v>
      </c>
      <c r="K1998" s="9">
        <f t="shared" si="129"/>
        <v>0</v>
      </c>
      <c r="L1998">
        <f t="shared" si="130"/>
        <v>1</v>
      </c>
      <c r="M1998" t="str">
        <f>VLOOKUP(L1998,mês!A:B,2,0)</f>
        <v>Janeiro</v>
      </c>
      <c r="N1998" t="e">
        <f t="shared" si="131"/>
        <v>#VALUE!</v>
      </c>
    </row>
    <row r="1999" spans="1:14" ht="24.95" customHeight="1" x14ac:dyDescent="0.2">
      <c r="A1999" s="2"/>
      <c r="B1999" s="3"/>
      <c r="C1999" s="2"/>
      <c r="D1999" s="2"/>
      <c r="E1999" s="2"/>
      <c r="F1999" s="2"/>
      <c r="G1999" s="2"/>
      <c r="H1999" s="2"/>
      <c r="I1999" s="4"/>
      <c r="J1999" s="9">
        <f t="shared" si="128"/>
        <v>0</v>
      </c>
      <c r="K1999" s="9">
        <f t="shared" si="129"/>
        <v>0</v>
      </c>
      <c r="L1999">
        <f t="shared" si="130"/>
        <v>1</v>
      </c>
      <c r="M1999" t="str">
        <f>VLOOKUP(L1999,mês!A:B,2,0)</f>
        <v>Janeiro</v>
      </c>
      <c r="N1999" t="e">
        <f t="shared" si="131"/>
        <v>#VALUE!</v>
      </c>
    </row>
    <row r="2000" spans="1:14" ht="24.95" customHeight="1" x14ac:dyDescent="0.2">
      <c r="A2000" s="2"/>
      <c r="B2000" s="3"/>
      <c r="C2000" s="2"/>
      <c r="D2000" s="2"/>
      <c r="E2000" s="2"/>
      <c r="F2000" s="2"/>
      <c r="G2000" s="2"/>
      <c r="H2000" s="2"/>
      <c r="I2000" s="4"/>
      <c r="J2000" s="9">
        <f t="shared" si="128"/>
        <v>0</v>
      </c>
      <c r="K2000" s="9">
        <f t="shared" si="129"/>
        <v>0</v>
      </c>
      <c r="L2000">
        <f t="shared" si="130"/>
        <v>1</v>
      </c>
      <c r="M2000" t="str">
        <f>VLOOKUP(L2000,mês!A:B,2,0)</f>
        <v>Janeiro</v>
      </c>
      <c r="N2000" t="e">
        <f t="shared" si="131"/>
        <v>#VALUE!</v>
      </c>
    </row>
    <row r="2001" spans="1:14" ht="24.95" customHeight="1" x14ac:dyDescent="0.2">
      <c r="A2001" s="2"/>
      <c r="B2001" s="3"/>
      <c r="C2001" s="2"/>
      <c r="D2001" s="2"/>
      <c r="E2001" s="2"/>
      <c r="F2001" s="2"/>
      <c r="G2001" s="2"/>
      <c r="H2001" s="2"/>
      <c r="I2001" s="4"/>
      <c r="J2001" s="9">
        <f t="shared" si="128"/>
        <v>0</v>
      </c>
      <c r="K2001" s="9">
        <f t="shared" si="129"/>
        <v>0</v>
      </c>
      <c r="L2001">
        <f t="shared" si="130"/>
        <v>1</v>
      </c>
      <c r="M2001" t="str">
        <f>VLOOKUP(L2001,mês!A:B,2,0)</f>
        <v>Janeiro</v>
      </c>
      <c r="N2001" t="e">
        <f t="shared" si="131"/>
        <v>#VALUE!</v>
      </c>
    </row>
    <row r="2002" spans="1:14" ht="24.95" customHeight="1" x14ac:dyDescent="0.2">
      <c r="A2002" s="2"/>
      <c r="B2002" s="3"/>
      <c r="C2002" s="2"/>
      <c r="D2002" s="2"/>
      <c r="E2002" s="2"/>
      <c r="F2002" s="2"/>
      <c r="G2002" s="2"/>
      <c r="H2002" s="2"/>
      <c r="I2002" s="4"/>
      <c r="J2002" s="9">
        <f t="shared" si="128"/>
        <v>0</v>
      </c>
      <c r="K2002" s="9">
        <f t="shared" si="129"/>
        <v>0</v>
      </c>
      <c r="L2002">
        <f t="shared" si="130"/>
        <v>1</v>
      </c>
      <c r="M2002" t="str">
        <f>VLOOKUP(L2002,mês!A:B,2,0)</f>
        <v>Janeiro</v>
      </c>
      <c r="N2002" t="e">
        <f t="shared" si="131"/>
        <v>#VALUE!</v>
      </c>
    </row>
    <row r="2003" spans="1:14" ht="24.95" customHeight="1" x14ac:dyDescent="0.2">
      <c r="A2003" s="2"/>
      <c r="B2003" s="3"/>
      <c r="C2003" s="2"/>
      <c r="D2003" s="2"/>
      <c r="E2003" s="2"/>
      <c r="F2003" s="2"/>
      <c r="G2003" s="2"/>
      <c r="H2003" s="2"/>
      <c r="I2003" s="4"/>
      <c r="J2003" s="9">
        <f t="shared" si="128"/>
        <v>0</v>
      </c>
      <c r="K2003" s="9">
        <f t="shared" si="129"/>
        <v>0</v>
      </c>
      <c r="L2003">
        <f t="shared" si="130"/>
        <v>1</v>
      </c>
      <c r="M2003" t="str">
        <f>VLOOKUP(L2003,mês!A:B,2,0)</f>
        <v>Janeiro</v>
      </c>
      <c r="N2003" t="e">
        <f t="shared" si="131"/>
        <v>#VALUE!</v>
      </c>
    </row>
    <row r="2004" spans="1:14" ht="24.95" customHeight="1" x14ac:dyDescent="0.2">
      <c r="A2004" s="2"/>
      <c r="B2004" s="3"/>
      <c r="C2004" s="2"/>
      <c r="D2004" s="2"/>
      <c r="E2004" s="2"/>
      <c r="F2004" s="2"/>
      <c r="G2004" s="2"/>
      <c r="H2004" s="2"/>
      <c r="I2004" s="4"/>
      <c r="J2004" s="9">
        <f t="shared" si="128"/>
        <v>0</v>
      </c>
      <c r="K2004" s="9">
        <f t="shared" si="129"/>
        <v>0</v>
      </c>
      <c r="L2004">
        <f t="shared" si="130"/>
        <v>1</v>
      </c>
      <c r="M2004" t="str">
        <f>VLOOKUP(L2004,mês!A:B,2,0)</f>
        <v>Janeiro</v>
      </c>
      <c r="N2004" t="e">
        <f t="shared" si="131"/>
        <v>#VALUE!</v>
      </c>
    </row>
    <row r="2005" spans="1:14" ht="24.95" customHeight="1" x14ac:dyDescent="0.2">
      <c r="A2005" s="2"/>
      <c r="B2005" s="3"/>
      <c r="C2005" s="2"/>
      <c r="D2005" s="2"/>
      <c r="E2005" s="2"/>
      <c r="F2005" s="2"/>
      <c r="G2005" s="2"/>
      <c r="H2005" s="2"/>
      <c r="I2005" s="4"/>
      <c r="J2005" s="9">
        <f t="shared" si="128"/>
        <v>0</v>
      </c>
      <c r="K2005" s="9">
        <f t="shared" si="129"/>
        <v>0</v>
      </c>
      <c r="L2005">
        <f t="shared" si="130"/>
        <v>1</v>
      </c>
      <c r="M2005" t="str">
        <f>VLOOKUP(L2005,mês!A:B,2,0)</f>
        <v>Janeiro</v>
      </c>
      <c r="N2005" t="e">
        <f t="shared" si="131"/>
        <v>#VALUE!</v>
      </c>
    </row>
    <row r="2006" spans="1:14" ht="24.95" customHeight="1" x14ac:dyDescent="0.2">
      <c r="A2006" s="2"/>
      <c r="B2006" s="3"/>
      <c r="C2006" s="2"/>
      <c r="D2006" s="2"/>
      <c r="E2006" s="4"/>
      <c r="F2006" s="2"/>
      <c r="G2006" s="2"/>
      <c r="H2006" s="2"/>
      <c r="I2006" s="4"/>
      <c r="J2006" s="9">
        <f t="shared" si="128"/>
        <v>0</v>
      </c>
      <c r="K2006" s="9">
        <f t="shared" si="129"/>
        <v>0</v>
      </c>
      <c r="L2006">
        <f t="shared" si="130"/>
        <v>1</v>
      </c>
      <c r="M2006" t="str">
        <f>VLOOKUP(L2006,mês!A:B,2,0)</f>
        <v>Janeiro</v>
      </c>
      <c r="N2006" t="e">
        <f t="shared" si="131"/>
        <v>#VALUE!</v>
      </c>
    </row>
    <row r="2007" spans="1:14" ht="24.95" customHeight="1" x14ac:dyDescent="0.2">
      <c r="A2007" s="2"/>
      <c r="B2007" s="3"/>
      <c r="C2007" s="2"/>
      <c r="D2007" s="2"/>
      <c r="E2007" s="2"/>
      <c r="F2007" s="2"/>
      <c r="G2007" s="2"/>
      <c r="H2007" s="13"/>
      <c r="I2007" s="4"/>
      <c r="J2007" s="9">
        <f t="shared" si="128"/>
        <v>0</v>
      </c>
      <c r="K2007" s="9">
        <f t="shared" si="129"/>
        <v>0</v>
      </c>
      <c r="L2007">
        <f t="shared" si="130"/>
        <v>1</v>
      </c>
      <c r="M2007" t="str">
        <f>VLOOKUP(L2007,mês!A:B,2,0)</f>
        <v>Janeiro</v>
      </c>
      <c r="N2007" t="e">
        <f t="shared" si="131"/>
        <v>#VALUE!</v>
      </c>
    </row>
    <row r="2008" spans="1:14" ht="24.95" customHeight="1" x14ac:dyDescent="0.2">
      <c r="A2008" s="2"/>
      <c r="B2008" s="3"/>
      <c r="C2008" s="2"/>
      <c r="D2008" s="2"/>
      <c r="E2008" s="2"/>
      <c r="F2008" s="2"/>
      <c r="G2008" s="2"/>
      <c r="H2008" s="13"/>
      <c r="I2008" s="4"/>
      <c r="J2008" s="9">
        <f t="shared" si="128"/>
        <v>0</v>
      </c>
      <c r="K2008" s="9">
        <f t="shared" si="129"/>
        <v>0</v>
      </c>
      <c r="L2008">
        <f t="shared" si="130"/>
        <v>1</v>
      </c>
      <c r="M2008" t="str">
        <f>VLOOKUP(L2008,mês!A:B,2,0)</f>
        <v>Janeiro</v>
      </c>
      <c r="N2008" t="e">
        <f t="shared" si="131"/>
        <v>#VALUE!</v>
      </c>
    </row>
    <row r="2009" spans="1:14" ht="24.95" customHeight="1" x14ac:dyDescent="0.2">
      <c r="A2009" s="2"/>
      <c r="B2009" s="3"/>
      <c r="C2009" s="2"/>
      <c r="D2009" s="2"/>
      <c r="E2009" s="2"/>
      <c r="F2009" s="2"/>
      <c r="G2009" s="2"/>
      <c r="H2009" s="2"/>
      <c r="I2009" s="4"/>
      <c r="J2009" s="9">
        <f t="shared" si="128"/>
        <v>0</v>
      </c>
      <c r="K2009" s="9">
        <f t="shared" si="129"/>
        <v>0</v>
      </c>
      <c r="L2009">
        <f t="shared" si="130"/>
        <v>1</v>
      </c>
      <c r="M2009" t="str">
        <f>VLOOKUP(L2009,mês!A:B,2,0)</f>
        <v>Janeiro</v>
      </c>
      <c r="N2009" t="e">
        <f t="shared" si="131"/>
        <v>#VALUE!</v>
      </c>
    </row>
    <row r="2010" spans="1:14" ht="24.95" customHeight="1" x14ac:dyDescent="0.2">
      <c r="A2010" s="2"/>
      <c r="B2010" s="3"/>
      <c r="C2010" s="2"/>
      <c r="D2010" s="2"/>
      <c r="E2010" s="2"/>
      <c r="F2010" s="2"/>
      <c r="G2010" s="2"/>
      <c r="H2010" s="2"/>
      <c r="I2010" s="4"/>
      <c r="J2010" s="9">
        <f t="shared" si="128"/>
        <v>0</v>
      </c>
      <c r="K2010" s="9">
        <f t="shared" si="129"/>
        <v>0</v>
      </c>
      <c r="L2010">
        <f t="shared" si="130"/>
        <v>1</v>
      </c>
      <c r="M2010" t="str">
        <f>VLOOKUP(L2010,mês!A:B,2,0)</f>
        <v>Janeiro</v>
      </c>
      <c r="N2010" t="e">
        <f t="shared" si="131"/>
        <v>#VALUE!</v>
      </c>
    </row>
    <row r="2011" spans="1:14" ht="24.95" customHeight="1" x14ac:dyDescent="0.2">
      <c r="A2011" s="2"/>
      <c r="B2011" s="3"/>
      <c r="C2011" s="2"/>
      <c r="D2011" s="2"/>
      <c r="E2011" s="2"/>
      <c r="F2011" s="2"/>
      <c r="G2011" s="2"/>
      <c r="H2011" s="13"/>
      <c r="I2011" s="4"/>
      <c r="J2011" s="9">
        <f t="shared" si="128"/>
        <v>0</v>
      </c>
      <c r="K2011" s="9">
        <f t="shared" si="129"/>
        <v>0</v>
      </c>
      <c r="L2011">
        <f t="shared" si="130"/>
        <v>1</v>
      </c>
      <c r="M2011" t="str">
        <f>VLOOKUP(L2011,mês!A:B,2,0)</f>
        <v>Janeiro</v>
      </c>
      <c r="N2011" t="e">
        <f t="shared" si="131"/>
        <v>#VALUE!</v>
      </c>
    </row>
    <row r="2012" spans="1:14" ht="24.95" customHeight="1" x14ac:dyDescent="0.2">
      <c r="A2012" s="2"/>
      <c r="B2012" s="3"/>
      <c r="C2012" s="2"/>
      <c r="D2012" s="2"/>
      <c r="E2012" s="2"/>
      <c r="F2012" s="2"/>
      <c r="G2012" s="2"/>
      <c r="H2012" s="2"/>
      <c r="I2012" s="4"/>
      <c r="J2012" s="9">
        <f t="shared" si="128"/>
        <v>0</v>
      </c>
      <c r="K2012" s="9">
        <f t="shared" si="129"/>
        <v>0</v>
      </c>
      <c r="L2012">
        <f t="shared" si="130"/>
        <v>1</v>
      </c>
      <c r="M2012" t="str">
        <f>VLOOKUP(L2012,mês!A:B,2,0)</f>
        <v>Janeiro</v>
      </c>
      <c r="N2012" t="e">
        <f t="shared" si="131"/>
        <v>#VALUE!</v>
      </c>
    </row>
    <row r="2013" spans="1:14" ht="24.95" customHeight="1" x14ac:dyDescent="0.2">
      <c r="A2013" s="2"/>
      <c r="B2013" s="3"/>
      <c r="C2013" s="2"/>
      <c r="D2013" s="2"/>
      <c r="E2013" s="4"/>
      <c r="F2013" s="2"/>
      <c r="G2013" s="2"/>
      <c r="H2013" s="2"/>
      <c r="I2013" s="4"/>
      <c r="J2013" s="9">
        <f t="shared" si="128"/>
        <v>0</v>
      </c>
      <c r="K2013" s="9">
        <f t="shared" si="129"/>
        <v>0</v>
      </c>
      <c r="L2013">
        <f t="shared" si="130"/>
        <v>1</v>
      </c>
      <c r="M2013" t="str">
        <f>VLOOKUP(L2013,mês!A:B,2,0)</f>
        <v>Janeiro</v>
      </c>
      <c r="N2013" t="e">
        <f t="shared" si="131"/>
        <v>#VALUE!</v>
      </c>
    </row>
    <row r="2014" spans="1:14" ht="24.95" customHeight="1" x14ac:dyDescent="0.2">
      <c r="A2014" s="2"/>
      <c r="B2014" s="3"/>
      <c r="C2014" s="2"/>
      <c r="D2014" s="2"/>
      <c r="E2014" s="2"/>
      <c r="F2014" s="2"/>
      <c r="G2014" s="2"/>
      <c r="H2014" s="2"/>
      <c r="I2014" s="4"/>
      <c r="J2014" s="9">
        <f t="shared" si="128"/>
        <v>0</v>
      </c>
      <c r="K2014" s="9">
        <f t="shared" si="129"/>
        <v>0</v>
      </c>
      <c r="L2014">
        <f t="shared" si="130"/>
        <v>1</v>
      </c>
      <c r="M2014" t="str">
        <f>VLOOKUP(L2014,mês!A:B,2,0)</f>
        <v>Janeiro</v>
      </c>
      <c r="N2014" t="e">
        <f t="shared" si="131"/>
        <v>#VALUE!</v>
      </c>
    </row>
    <row r="2015" spans="1:14" ht="24.95" customHeight="1" x14ac:dyDescent="0.2">
      <c r="A2015" s="2"/>
      <c r="B2015" s="3"/>
      <c r="C2015" s="2"/>
      <c r="D2015" s="2"/>
      <c r="E2015" s="2"/>
      <c r="F2015" s="2"/>
      <c r="G2015" s="2"/>
      <c r="H2015" s="2"/>
      <c r="I2015" s="4"/>
      <c r="J2015" s="9">
        <f t="shared" si="128"/>
        <v>0</v>
      </c>
      <c r="K2015" s="9">
        <f t="shared" si="129"/>
        <v>0</v>
      </c>
      <c r="L2015">
        <f t="shared" si="130"/>
        <v>1</v>
      </c>
      <c r="M2015" t="str">
        <f>VLOOKUP(L2015,mês!A:B,2,0)</f>
        <v>Janeiro</v>
      </c>
      <c r="N2015" t="e">
        <f t="shared" si="131"/>
        <v>#VALUE!</v>
      </c>
    </row>
    <row r="2016" spans="1:14" ht="24.95" customHeight="1" x14ac:dyDescent="0.2">
      <c r="A2016" s="2"/>
      <c r="B2016" s="3"/>
      <c r="C2016" s="2"/>
      <c r="D2016" s="2"/>
      <c r="E2016" s="2"/>
      <c r="F2016" s="2"/>
      <c r="G2016" s="2"/>
      <c r="H2016" s="2"/>
      <c r="I2016" s="4"/>
      <c r="J2016" s="9">
        <f t="shared" si="128"/>
        <v>0</v>
      </c>
      <c r="K2016" s="9">
        <f t="shared" si="129"/>
        <v>0</v>
      </c>
      <c r="L2016">
        <f t="shared" si="130"/>
        <v>1</v>
      </c>
      <c r="M2016" t="str">
        <f>VLOOKUP(L2016,mês!A:B,2,0)</f>
        <v>Janeiro</v>
      </c>
      <c r="N2016" t="e">
        <f t="shared" si="131"/>
        <v>#VALUE!</v>
      </c>
    </row>
    <row r="2017" spans="1:14" ht="24.95" customHeight="1" x14ac:dyDescent="0.2">
      <c r="A2017" s="2"/>
      <c r="B2017" s="3"/>
      <c r="C2017" s="2"/>
      <c r="D2017" s="2"/>
      <c r="E2017" s="2"/>
      <c r="F2017" s="2"/>
      <c r="G2017" s="2"/>
      <c r="H2017" s="2"/>
      <c r="I2017" s="4"/>
      <c r="J2017" s="9">
        <f t="shared" si="128"/>
        <v>0</v>
      </c>
      <c r="K2017" s="9">
        <f t="shared" si="129"/>
        <v>0</v>
      </c>
      <c r="L2017">
        <f t="shared" si="130"/>
        <v>1</v>
      </c>
      <c r="M2017" t="str">
        <f>VLOOKUP(L2017,mês!A:B,2,0)</f>
        <v>Janeiro</v>
      </c>
      <c r="N2017" t="e">
        <f t="shared" si="131"/>
        <v>#VALUE!</v>
      </c>
    </row>
    <row r="2018" spans="1:14" ht="24.95" customHeight="1" x14ac:dyDescent="0.2">
      <c r="A2018" s="2"/>
      <c r="B2018" s="3"/>
      <c r="C2018" s="2"/>
      <c r="D2018" s="2"/>
      <c r="E2018" s="2"/>
      <c r="F2018" s="2"/>
      <c r="G2018" s="2"/>
      <c r="H2018" s="2"/>
      <c r="I2018" s="4"/>
      <c r="J2018" s="9">
        <f t="shared" si="128"/>
        <v>0</v>
      </c>
      <c r="K2018" s="9">
        <f t="shared" si="129"/>
        <v>0</v>
      </c>
      <c r="L2018">
        <f t="shared" si="130"/>
        <v>1</v>
      </c>
      <c r="M2018" t="str">
        <f>VLOOKUP(L2018,mês!A:B,2,0)</f>
        <v>Janeiro</v>
      </c>
      <c r="N2018" t="e">
        <f t="shared" si="131"/>
        <v>#VALUE!</v>
      </c>
    </row>
    <row r="2019" spans="1:14" ht="24.95" customHeight="1" x14ac:dyDescent="0.2">
      <c r="A2019" s="2"/>
      <c r="B2019" s="3"/>
      <c r="C2019" s="2"/>
      <c r="D2019" s="2"/>
      <c r="E2019" s="2"/>
      <c r="F2019" s="2"/>
      <c r="G2019" s="2"/>
      <c r="H2019" s="2"/>
      <c r="I2019" s="4"/>
      <c r="J2019" s="9">
        <f t="shared" si="128"/>
        <v>0</v>
      </c>
      <c r="K2019" s="9">
        <f t="shared" si="129"/>
        <v>0</v>
      </c>
      <c r="L2019">
        <f t="shared" si="130"/>
        <v>1</v>
      </c>
      <c r="M2019" t="str">
        <f>VLOOKUP(L2019,mês!A:B,2,0)</f>
        <v>Janeiro</v>
      </c>
      <c r="N2019" t="e">
        <f t="shared" si="131"/>
        <v>#VALUE!</v>
      </c>
    </row>
    <row r="2020" spans="1:14" ht="24.95" customHeight="1" x14ac:dyDescent="0.2">
      <c r="A2020" s="2"/>
      <c r="B2020" s="3"/>
      <c r="C2020" s="2"/>
      <c r="D2020" s="2"/>
      <c r="E2020" s="4"/>
      <c r="F2020" s="2"/>
      <c r="G2020" s="2"/>
      <c r="H2020" s="2"/>
      <c r="I2020" s="4"/>
      <c r="J2020" s="9">
        <f t="shared" si="128"/>
        <v>0</v>
      </c>
      <c r="K2020" s="9">
        <f t="shared" si="129"/>
        <v>0</v>
      </c>
      <c r="L2020">
        <f t="shared" si="130"/>
        <v>1</v>
      </c>
      <c r="M2020" t="str">
        <f>VLOOKUP(L2020,mês!A:B,2,0)</f>
        <v>Janeiro</v>
      </c>
      <c r="N2020" t="e">
        <f t="shared" si="131"/>
        <v>#VALUE!</v>
      </c>
    </row>
    <row r="2021" spans="1:14" ht="24.95" customHeight="1" x14ac:dyDescent="0.2">
      <c r="A2021" s="2"/>
      <c r="B2021" s="3"/>
      <c r="C2021" s="2"/>
      <c r="D2021" s="2"/>
      <c r="E2021" s="2"/>
      <c r="F2021" s="2"/>
      <c r="G2021" s="2"/>
      <c r="H2021" s="2"/>
      <c r="I2021" s="4"/>
      <c r="J2021" s="9">
        <f t="shared" si="128"/>
        <v>0</v>
      </c>
      <c r="K2021" s="9">
        <f t="shared" si="129"/>
        <v>0</v>
      </c>
      <c r="L2021">
        <f t="shared" si="130"/>
        <v>1</v>
      </c>
      <c r="M2021" t="str">
        <f>VLOOKUP(L2021,mês!A:B,2,0)</f>
        <v>Janeiro</v>
      </c>
      <c r="N2021" t="e">
        <f t="shared" si="131"/>
        <v>#VALUE!</v>
      </c>
    </row>
    <row r="2022" spans="1:14" ht="24.95" customHeight="1" x14ac:dyDescent="0.2">
      <c r="A2022" s="2"/>
      <c r="B2022" s="3"/>
      <c r="C2022" s="2"/>
      <c r="D2022" s="2"/>
      <c r="E2022" s="2"/>
      <c r="F2022" s="2"/>
      <c r="G2022" s="2"/>
      <c r="H2022" s="2"/>
      <c r="I2022" s="4"/>
      <c r="J2022" s="9">
        <f t="shared" si="128"/>
        <v>0</v>
      </c>
      <c r="K2022" s="9">
        <f t="shared" si="129"/>
        <v>0</v>
      </c>
      <c r="L2022">
        <f t="shared" si="130"/>
        <v>1</v>
      </c>
      <c r="M2022" t="str">
        <f>VLOOKUP(L2022,mês!A:B,2,0)</f>
        <v>Janeiro</v>
      </c>
      <c r="N2022" t="e">
        <f t="shared" si="131"/>
        <v>#VALUE!</v>
      </c>
    </row>
    <row r="2023" spans="1:14" ht="24.95" customHeight="1" x14ac:dyDescent="0.2">
      <c r="A2023" s="2"/>
      <c r="B2023" s="3"/>
      <c r="C2023" s="2"/>
      <c r="D2023" s="2"/>
      <c r="E2023" s="2"/>
      <c r="F2023" s="2"/>
      <c r="G2023" s="2"/>
      <c r="H2023" s="2"/>
      <c r="I2023" s="4"/>
      <c r="J2023" s="9">
        <f t="shared" si="128"/>
        <v>0</v>
      </c>
      <c r="K2023" s="9">
        <f t="shared" si="129"/>
        <v>0</v>
      </c>
      <c r="L2023">
        <f t="shared" si="130"/>
        <v>1</v>
      </c>
      <c r="M2023" t="str">
        <f>VLOOKUP(L2023,mês!A:B,2,0)</f>
        <v>Janeiro</v>
      </c>
      <c r="N2023" t="e">
        <f t="shared" si="131"/>
        <v>#VALUE!</v>
      </c>
    </row>
    <row r="2024" spans="1:14" ht="24.95" customHeight="1" x14ac:dyDescent="0.2">
      <c r="A2024" s="2"/>
      <c r="B2024" s="3"/>
      <c r="C2024" s="2"/>
      <c r="D2024" s="2"/>
      <c r="E2024" s="2"/>
      <c r="F2024" s="2"/>
      <c r="G2024" s="2"/>
      <c r="H2024" s="2"/>
      <c r="I2024" s="4"/>
      <c r="J2024" s="9">
        <f t="shared" si="128"/>
        <v>0</v>
      </c>
      <c r="K2024" s="9">
        <f t="shared" si="129"/>
        <v>0</v>
      </c>
      <c r="L2024">
        <f t="shared" si="130"/>
        <v>1</v>
      </c>
      <c r="M2024" t="str">
        <f>VLOOKUP(L2024,mês!A:B,2,0)</f>
        <v>Janeiro</v>
      </c>
      <c r="N2024" t="e">
        <f t="shared" si="131"/>
        <v>#VALUE!</v>
      </c>
    </row>
    <row r="2025" spans="1:14" ht="24.95" customHeight="1" x14ac:dyDescent="0.2">
      <c r="A2025" s="2"/>
      <c r="B2025" s="3"/>
      <c r="C2025" s="2"/>
      <c r="D2025" s="2"/>
      <c r="E2025" s="2"/>
      <c r="F2025" s="2"/>
      <c r="G2025" s="2"/>
      <c r="H2025" s="2"/>
      <c r="I2025" s="4"/>
      <c r="J2025" s="9">
        <f t="shared" si="128"/>
        <v>0</v>
      </c>
      <c r="K2025" s="9">
        <f t="shared" si="129"/>
        <v>0</v>
      </c>
      <c r="L2025">
        <f t="shared" si="130"/>
        <v>1</v>
      </c>
      <c r="M2025" t="str">
        <f>VLOOKUP(L2025,mês!A:B,2,0)</f>
        <v>Janeiro</v>
      </c>
      <c r="N2025" t="e">
        <f t="shared" si="131"/>
        <v>#VALUE!</v>
      </c>
    </row>
    <row r="2026" spans="1:14" ht="24.95" customHeight="1" x14ac:dyDescent="0.2">
      <c r="A2026" s="2"/>
      <c r="B2026" s="3"/>
      <c r="C2026" s="2"/>
      <c r="D2026" s="2"/>
      <c r="E2026" s="2"/>
      <c r="F2026" s="2"/>
      <c r="G2026" s="2"/>
      <c r="H2026" s="2"/>
      <c r="I2026" s="4"/>
      <c r="J2026" s="9">
        <f t="shared" si="128"/>
        <v>0</v>
      </c>
      <c r="K2026" s="9">
        <f t="shared" si="129"/>
        <v>0</v>
      </c>
      <c r="L2026">
        <f t="shared" si="130"/>
        <v>1</v>
      </c>
      <c r="M2026" t="str">
        <f>VLOOKUP(L2026,mês!A:B,2,0)</f>
        <v>Janeiro</v>
      </c>
      <c r="N2026" t="e">
        <f t="shared" si="131"/>
        <v>#VALUE!</v>
      </c>
    </row>
    <row r="2027" spans="1:14" ht="24.95" customHeight="1" x14ac:dyDescent="0.2">
      <c r="A2027" s="2"/>
      <c r="B2027" s="3"/>
      <c r="C2027" s="2"/>
      <c r="D2027" s="2"/>
      <c r="E2027" s="2"/>
      <c r="F2027" s="2"/>
      <c r="G2027" s="2"/>
      <c r="H2027" s="2"/>
      <c r="I2027" s="4"/>
      <c r="J2027" s="9">
        <f t="shared" si="128"/>
        <v>0</v>
      </c>
      <c r="K2027" s="9">
        <f t="shared" si="129"/>
        <v>0</v>
      </c>
      <c r="L2027">
        <f t="shared" si="130"/>
        <v>1</v>
      </c>
      <c r="M2027" t="str">
        <f>VLOOKUP(L2027,mês!A:B,2,0)</f>
        <v>Janeiro</v>
      </c>
      <c r="N2027" t="e">
        <f t="shared" si="131"/>
        <v>#VALUE!</v>
      </c>
    </row>
    <row r="2028" spans="1:14" ht="24.95" customHeight="1" x14ac:dyDescent="0.2">
      <c r="A2028" s="2"/>
      <c r="B2028" s="3"/>
      <c r="C2028" s="2"/>
      <c r="D2028" s="2"/>
      <c r="E2028" s="2"/>
      <c r="F2028" s="2"/>
      <c r="G2028" s="2"/>
      <c r="H2028" s="2"/>
      <c r="I2028" s="4"/>
      <c r="J2028" s="9">
        <f t="shared" si="128"/>
        <v>0</v>
      </c>
      <c r="K2028" s="9">
        <f t="shared" si="129"/>
        <v>0</v>
      </c>
      <c r="L2028">
        <f t="shared" si="130"/>
        <v>1</v>
      </c>
      <c r="M2028" t="str">
        <f>VLOOKUP(L2028,mês!A:B,2,0)</f>
        <v>Janeiro</v>
      </c>
      <c r="N2028" t="e">
        <f t="shared" si="131"/>
        <v>#VALUE!</v>
      </c>
    </row>
    <row r="2029" spans="1:14" ht="24.95" customHeight="1" x14ac:dyDescent="0.2">
      <c r="A2029" s="2"/>
      <c r="B2029" s="3"/>
      <c r="C2029" s="2"/>
      <c r="D2029" s="2"/>
      <c r="E2029" s="2"/>
      <c r="F2029" s="2"/>
      <c r="G2029" s="2"/>
      <c r="H2029" s="2"/>
      <c r="I2029" s="4"/>
      <c r="J2029" s="9">
        <f t="shared" si="128"/>
        <v>0</v>
      </c>
      <c r="K2029" s="9">
        <f t="shared" si="129"/>
        <v>0</v>
      </c>
      <c r="L2029">
        <f t="shared" si="130"/>
        <v>1</v>
      </c>
      <c r="M2029" t="str">
        <f>VLOOKUP(L2029,mês!A:B,2,0)</f>
        <v>Janeiro</v>
      </c>
      <c r="N2029" t="e">
        <f t="shared" si="131"/>
        <v>#VALUE!</v>
      </c>
    </row>
    <row r="2030" spans="1:14" ht="24.95" customHeight="1" x14ac:dyDescent="0.2">
      <c r="A2030" s="2"/>
      <c r="B2030" s="3"/>
      <c r="C2030" s="2"/>
      <c r="D2030" s="2"/>
      <c r="E2030" s="2"/>
      <c r="F2030" s="2"/>
      <c r="G2030" s="2"/>
      <c r="H2030" s="2"/>
      <c r="I2030" s="4"/>
      <c r="J2030" s="9">
        <f t="shared" si="128"/>
        <v>0</v>
      </c>
      <c r="K2030" s="9">
        <f t="shared" si="129"/>
        <v>0</v>
      </c>
      <c r="L2030">
        <f t="shared" si="130"/>
        <v>1</v>
      </c>
      <c r="M2030" t="str">
        <f>VLOOKUP(L2030,mês!A:B,2,0)</f>
        <v>Janeiro</v>
      </c>
      <c r="N2030" t="e">
        <f t="shared" si="131"/>
        <v>#VALUE!</v>
      </c>
    </row>
    <row r="2031" spans="1:14" ht="24.95" customHeight="1" x14ac:dyDescent="0.2">
      <c r="A2031" s="2"/>
      <c r="B2031" s="3"/>
      <c r="C2031" s="2"/>
      <c r="D2031" s="2"/>
      <c r="E2031" s="2"/>
      <c r="F2031" s="2"/>
      <c r="G2031" s="2"/>
      <c r="H2031" s="2"/>
      <c r="I2031" s="4"/>
      <c r="J2031" s="9">
        <f t="shared" si="128"/>
        <v>0</v>
      </c>
      <c r="K2031" s="9">
        <f t="shared" si="129"/>
        <v>0</v>
      </c>
      <c r="L2031">
        <f t="shared" si="130"/>
        <v>1</v>
      </c>
      <c r="M2031" t="str">
        <f>VLOOKUP(L2031,mês!A:B,2,0)</f>
        <v>Janeiro</v>
      </c>
      <c r="N2031" t="e">
        <f t="shared" si="131"/>
        <v>#VALUE!</v>
      </c>
    </row>
    <row r="2032" spans="1:14" ht="24.95" customHeight="1" x14ac:dyDescent="0.2">
      <c r="A2032" s="2"/>
      <c r="B2032" s="3"/>
      <c r="C2032" s="2"/>
      <c r="D2032" s="2"/>
      <c r="E2032" s="4"/>
      <c r="F2032" s="2"/>
      <c r="G2032" s="2"/>
      <c r="H2032" s="13"/>
      <c r="I2032" s="4"/>
      <c r="J2032" s="9">
        <f t="shared" si="128"/>
        <v>0</v>
      </c>
      <c r="K2032" s="9">
        <f t="shared" si="129"/>
        <v>0</v>
      </c>
      <c r="L2032">
        <f t="shared" si="130"/>
        <v>1</v>
      </c>
      <c r="M2032" t="str">
        <f>VLOOKUP(L2032,mês!A:B,2,0)</f>
        <v>Janeiro</v>
      </c>
      <c r="N2032" t="e">
        <f t="shared" si="131"/>
        <v>#VALUE!</v>
      </c>
    </row>
    <row r="2033" spans="1:14" ht="24.95" customHeight="1" x14ac:dyDescent="0.2">
      <c r="A2033" s="2"/>
      <c r="B2033" s="3"/>
      <c r="C2033" s="2"/>
      <c r="D2033" s="2"/>
      <c r="E2033" s="2"/>
      <c r="F2033" s="2"/>
      <c r="G2033" s="2"/>
      <c r="H2033" s="2"/>
      <c r="I2033" s="4"/>
      <c r="J2033" s="9">
        <f t="shared" si="128"/>
        <v>0</v>
      </c>
      <c r="K2033" s="9">
        <f t="shared" si="129"/>
        <v>0</v>
      </c>
      <c r="L2033">
        <f t="shared" si="130"/>
        <v>1</v>
      </c>
      <c r="M2033" t="str">
        <f>VLOOKUP(L2033,mês!A:B,2,0)</f>
        <v>Janeiro</v>
      </c>
      <c r="N2033" t="e">
        <f t="shared" si="131"/>
        <v>#VALUE!</v>
      </c>
    </row>
    <row r="2034" spans="1:14" ht="24.95" customHeight="1" x14ac:dyDescent="0.2">
      <c r="A2034" s="2"/>
      <c r="B2034" s="3"/>
      <c r="C2034" s="2"/>
      <c r="D2034" s="2"/>
      <c r="E2034" s="2"/>
      <c r="F2034" s="2"/>
      <c r="G2034" s="2"/>
      <c r="H2034" s="2"/>
      <c r="I2034" s="4"/>
      <c r="J2034" s="9">
        <f t="shared" si="128"/>
        <v>0</v>
      </c>
      <c r="K2034" s="9">
        <f t="shared" si="129"/>
        <v>0</v>
      </c>
      <c r="L2034">
        <f t="shared" si="130"/>
        <v>1</v>
      </c>
      <c r="M2034" t="str">
        <f>VLOOKUP(L2034,mês!A:B,2,0)</f>
        <v>Janeiro</v>
      </c>
      <c r="N2034" t="e">
        <f t="shared" si="131"/>
        <v>#VALUE!</v>
      </c>
    </row>
    <row r="2035" spans="1:14" ht="24.95" customHeight="1" x14ac:dyDescent="0.2">
      <c r="A2035" s="2"/>
      <c r="B2035" s="3"/>
      <c r="C2035" s="2"/>
      <c r="D2035" s="2"/>
      <c r="E2035" s="2"/>
      <c r="F2035" s="2"/>
      <c r="G2035" s="2"/>
      <c r="H2035" s="2"/>
      <c r="I2035" s="4"/>
      <c r="J2035" s="9">
        <f t="shared" si="128"/>
        <v>0</v>
      </c>
      <c r="K2035" s="9">
        <f t="shared" si="129"/>
        <v>0</v>
      </c>
      <c r="L2035">
        <f t="shared" si="130"/>
        <v>1</v>
      </c>
      <c r="M2035" t="str">
        <f>VLOOKUP(L2035,mês!A:B,2,0)</f>
        <v>Janeiro</v>
      </c>
      <c r="N2035" t="e">
        <f t="shared" si="131"/>
        <v>#VALUE!</v>
      </c>
    </row>
    <row r="2036" spans="1:14" ht="24.95" customHeight="1" x14ac:dyDescent="0.2">
      <c r="A2036" s="2"/>
      <c r="B2036" s="3"/>
      <c r="C2036" s="2"/>
      <c r="D2036" s="2"/>
      <c r="E2036" s="2"/>
      <c r="F2036" s="2"/>
      <c r="G2036" s="2"/>
      <c r="H2036" s="13"/>
      <c r="I2036" s="4"/>
      <c r="J2036" s="9">
        <f t="shared" si="128"/>
        <v>0</v>
      </c>
      <c r="K2036" s="9">
        <f t="shared" si="129"/>
        <v>0</v>
      </c>
      <c r="L2036">
        <f t="shared" si="130"/>
        <v>1</v>
      </c>
      <c r="M2036" t="str">
        <f>VLOOKUP(L2036,mês!A:B,2,0)</f>
        <v>Janeiro</v>
      </c>
      <c r="N2036" t="e">
        <f t="shared" si="131"/>
        <v>#VALUE!</v>
      </c>
    </row>
    <row r="2037" spans="1:14" ht="24.95" customHeight="1" x14ac:dyDescent="0.2">
      <c r="A2037" s="2"/>
      <c r="B2037" s="3"/>
      <c r="C2037" s="2"/>
      <c r="D2037" s="2"/>
      <c r="E2037" s="2"/>
      <c r="F2037" s="2"/>
      <c r="G2037" s="2"/>
      <c r="H2037" s="2"/>
      <c r="I2037" s="4"/>
      <c r="J2037" s="9">
        <f t="shared" si="128"/>
        <v>0</v>
      </c>
      <c r="K2037" s="9">
        <f t="shared" si="129"/>
        <v>0</v>
      </c>
      <c r="L2037">
        <f t="shared" si="130"/>
        <v>1</v>
      </c>
      <c r="M2037" t="str">
        <f>VLOOKUP(L2037,mês!A:B,2,0)</f>
        <v>Janeiro</v>
      </c>
      <c r="N2037" t="e">
        <f t="shared" si="131"/>
        <v>#VALUE!</v>
      </c>
    </row>
    <row r="2038" spans="1:14" ht="24.95" customHeight="1" x14ac:dyDescent="0.2">
      <c r="A2038" s="2"/>
      <c r="B2038" s="3"/>
      <c r="C2038" s="2"/>
      <c r="D2038" s="2"/>
      <c r="E2038" s="2"/>
      <c r="F2038" s="2"/>
      <c r="G2038" s="2"/>
      <c r="H2038" s="2"/>
      <c r="I2038" s="4"/>
      <c r="J2038" s="9">
        <f t="shared" si="128"/>
        <v>0</v>
      </c>
      <c r="K2038" s="9">
        <f t="shared" si="129"/>
        <v>0</v>
      </c>
      <c r="L2038">
        <f t="shared" si="130"/>
        <v>1</v>
      </c>
      <c r="M2038" t="str">
        <f>VLOOKUP(L2038,mês!A:B,2,0)</f>
        <v>Janeiro</v>
      </c>
      <c r="N2038" t="e">
        <f t="shared" si="131"/>
        <v>#VALUE!</v>
      </c>
    </row>
    <row r="2039" spans="1:14" ht="24.95" customHeight="1" x14ac:dyDescent="0.2">
      <c r="A2039" s="2"/>
      <c r="B2039" s="3"/>
      <c r="C2039" s="2"/>
      <c r="D2039" s="2"/>
      <c r="E2039" s="4"/>
      <c r="F2039" s="2"/>
      <c r="G2039" s="2"/>
      <c r="H2039" s="2"/>
      <c r="I2039" s="4"/>
      <c r="J2039" s="9">
        <f t="shared" si="128"/>
        <v>0</v>
      </c>
      <c r="K2039" s="9">
        <f t="shared" si="129"/>
        <v>0</v>
      </c>
      <c r="L2039">
        <f t="shared" si="130"/>
        <v>1</v>
      </c>
      <c r="M2039" t="str">
        <f>VLOOKUP(L2039,mês!A:B,2,0)</f>
        <v>Janeiro</v>
      </c>
      <c r="N2039" t="e">
        <f t="shared" si="131"/>
        <v>#VALUE!</v>
      </c>
    </row>
    <row r="2040" spans="1:14" ht="24.95" customHeight="1" x14ac:dyDescent="0.2">
      <c r="A2040" s="2"/>
      <c r="B2040" s="3"/>
      <c r="C2040" s="2"/>
      <c r="D2040" s="2"/>
      <c r="E2040" s="2"/>
      <c r="F2040" s="2"/>
      <c r="G2040" s="2"/>
      <c r="H2040" s="2"/>
      <c r="I2040" s="4"/>
      <c r="J2040" s="9">
        <f t="shared" si="128"/>
        <v>0</v>
      </c>
      <c r="K2040" s="9">
        <f t="shared" si="129"/>
        <v>0</v>
      </c>
      <c r="L2040">
        <f t="shared" si="130"/>
        <v>1</v>
      </c>
      <c r="M2040" t="str">
        <f>VLOOKUP(L2040,mês!A:B,2,0)</f>
        <v>Janeiro</v>
      </c>
      <c r="N2040" t="e">
        <f t="shared" si="131"/>
        <v>#VALUE!</v>
      </c>
    </row>
    <row r="2041" spans="1:14" ht="24.95" customHeight="1" x14ac:dyDescent="0.2">
      <c r="A2041" s="2"/>
      <c r="B2041" s="3"/>
      <c r="C2041" s="2"/>
      <c r="D2041" s="2"/>
      <c r="E2041" s="2"/>
      <c r="F2041" s="2"/>
      <c r="G2041" s="2"/>
      <c r="H2041" s="2"/>
      <c r="I2041" s="4"/>
      <c r="J2041" s="9">
        <f t="shared" si="128"/>
        <v>0</v>
      </c>
      <c r="K2041" s="9">
        <f t="shared" si="129"/>
        <v>0</v>
      </c>
      <c r="L2041">
        <f t="shared" si="130"/>
        <v>1</v>
      </c>
      <c r="M2041" t="str">
        <f>VLOOKUP(L2041,mês!A:B,2,0)</f>
        <v>Janeiro</v>
      </c>
      <c r="N2041" t="e">
        <f t="shared" si="131"/>
        <v>#VALUE!</v>
      </c>
    </row>
    <row r="2042" spans="1:14" ht="24.95" customHeight="1" x14ac:dyDescent="0.2">
      <c r="A2042" s="2"/>
      <c r="B2042" s="3"/>
      <c r="C2042" s="2"/>
      <c r="D2042" s="2"/>
      <c r="E2042" s="2"/>
      <c r="F2042" s="2"/>
      <c r="G2042" s="2"/>
      <c r="H2042" s="2"/>
      <c r="I2042" s="4"/>
      <c r="J2042" s="9">
        <f t="shared" si="128"/>
        <v>0</v>
      </c>
      <c r="K2042" s="9">
        <f t="shared" si="129"/>
        <v>0</v>
      </c>
      <c r="L2042">
        <f t="shared" si="130"/>
        <v>1</v>
      </c>
      <c r="M2042" t="str">
        <f>VLOOKUP(L2042,mês!A:B,2,0)</f>
        <v>Janeiro</v>
      </c>
      <c r="N2042" t="e">
        <f t="shared" si="131"/>
        <v>#VALUE!</v>
      </c>
    </row>
    <row r="2043" spans="1:14" ht="24.95" customHeight="1" x14ac:dyDescent="0.2">
      <c r="A2043" s="2"/>
      <c r="B2043" s="3"/>
      <c r="C2043" s="2"/>
      <c r="D2043" s="2"/>
      <c r="E2043" s="2"/>
      <c r="F2043" s="2"/>
      <c r="G2043" s="2"/>
      <c r="H2043" s="2"/>
      <c r="I2043" s="4"/>
      <c r="J2043" s="9">
        <f t="shared" si="128"/>
        <v>0</v>
      </c>
      <c r="K2043" s="9">
        <f t="shared" si="129"/>
        <v>0</v>
      </c>
      <c r="L2043">
        <f t="shared" si="130"/>
        <v>1</v>
      </c>
      <c r="M2043" t="str">
        <f>VLOOKUP(L2043,mês!A:B,2,0)</f>
        <v>Janeiro</v>
      </c>
      <c r="N2043" t="e">
        <f t="shared" si="131"/>
        <v>#VALUE!</v>
      </c>
    </row>
    <row r="2044" spans="1:14" ht="24.95" customHeight="1" x14ac:dyDescent="0.2">
      <c r="A2044" s="2"/>
      <c r="B2044" s="3"/>
      <c r="C2044" s="2"/>
      <c r="D2044" s="2"/>
      <c r="E2044" s="2"/>
      <c r="F2044" s="2"/>
      <c r="G2044" s="2"/>
      <c r="H2044" s="2"/>
      <c r="I2044" s="4"/>
      <c r="J2044" s="9">
        <f t="shared" ref="J2044:J2107" si="132">IF(G2044="Não",0,H2044)</f>
        <v>0</v>
      </c>
      <c r="K2044" s="9">
        <f t="shared" ref="K2044:K2107" si="133">IF(G2044="Não",H2044,0)</f>
        <v>0</v>
      </c>
      <c r="L2044">
        <f t="shared" ref="L2044:L2107" si="134">MONTH(B2044)</f>
        <v>1</v>
      </c>
      <c r="M2044" t="str">
        <f>VLOOKUP(L2044,mês!A:B,2,0)</f>
        <v>Janeiro</v>
      </c>
      <c r="N2044" t="e">
        <f t="shared" ref="N2044:N2107" si="135">LEFT(A2044,SEARCH("-",A2044)-1)</f>
        <v>#VALUE!</v>
      </c>
    </row>
    <row r="2045" spans="1:14" ht="24.95" customHeight="1" x14ac:dyDescent="0.2">
      <c r="A2045" s="2"/>
      <c r="B2045" s="3"/>
      <c r="C2045" s="2"/>
      <c r="D2045" s="2"/>
      <c r="E2045" s="2"/>
      <c r="F2045" s="2"/>
      <c r="G2045" s="2"/>
      <c r="H2045" s="2"/>
      <c r="I2045" s="4"/>
      <c r="J2045" s="9">
        <f t="shared" si="132"/>
        <v>0</v>
      </c>
      <c r="K2045" s="9">
        <f t="shared" si="133"/>
        <v>0</v>
      </c>
      <c r="L2045">
        <f t="shared" si="134"/>
        <v>1</v>
      </c>
      <c r="M2045" t="str">
        <f>VLOOKUP(L2045,mês!A:B,2,0)</f>
        <v>Janeiro</v>
      </c>
      <c r="N2045" t="e">
        <f t="shared" si="135"/>
        <v>#VALUE!</v>
      </c>
    </row>
    <row r="2046" spans="1:14" ht="24.95" customHeight="1" x14ac:dyDescent="0.2">
      <c r="A2046" s="2"/>
      <c r="B2046" s="3"/>
      <c r="C2046" s="2"/>
      <c r="D2046" s="2"/>
      <c r="E2046" s="2"/>
      <c r="F2046" s="2"/>
      <c r="G2046" s="2"/>
      <c r="H2046" s="2"/>
      <c r="I2046" s="4"/>
      <c r="J2046" s="9">
        <f t="shared" si="132"/>
        <v>0</v>
      </c>
      <c r="K2046" s="9">
        <f t="shared" si="133"/>
        <v>0</v>
      </c>
      <c r="L2046">
        <f t="shared" si="134"/>
        <v>1</v>
      </c>
      <c r="M2046" t="str">
        <f>VLOOKUP(L2046,mês!A:B,2,0)</f>
        <v>Janeiro</v>
      </c>
      <c r="N2046" t="e">
        <f t="shared" si="135"/>
        <v>#VALUE!</v>
      </c>
    </row>
    <row r="2047" spans="1:14" ht="24.95" customHeight="1" x14ac:dyDescent="0.2">
      <c r="A2047" s="2"/>
      <c r="B2047" s="3"/>
      <c r="C2047" s="2"/>
      <c r="D2047" s="2"/>
      <c r="E2047" s="2"/>
      <c r="F2047" s="2"/>
      <c r="G2047" s="2"/>
      <c r="H2047" s="2"/>
      <c r="I2047" s="4"/>
      <c r="J2047" s="9">
        <f t="shared" si="132"/>
        <v>0</v>
      </c>
      <c r="K2047" s="9">
        <f t="shared" si="133"/>
        <v>0</v>
      </c>
      <c r="L2047">
        <f t="shared" si="134"/>
        <v>1</v>
      </c>
      <c r="M2047" t="str">
        <f>VLOOKUP(L2047,mês!A:B,2,0)</f>
        <v>Janeiro</v>
      </c>
      <c r="N2047" t="e">
        <f t="shared" si="135"/>
        <v>#VALUE!</v>
      </c>
    </row>
    <row r="2048" spans="1:14" ht="24.95" customHeight="1" x14ac:dyDescent="0.2">
      <c r="A2048" s="2"/>
      <c r="B2048" s="3"/>
      <c r="C2048" s="2"/>
      <c r="D2048" s="2"/>
      <c r="E2048" s="2"/>
      <c r="F2048" s="2"/>
      <c r="G2048" s="2"/>
      <c r="H2048" s="2"/>
      <c r="I2048" s="4"/>
      <c r="J2048" s="9">
        <f t="shared" si="132"/>
        <v>0</v>
      </c>
      <c r="K2048" s="9">
        <f t="shared" si="133"/>
        <v>0</v>
      </c>
      <c r="L2048">
        <f t="shared" si="134"/>
        <v>1</v>
      </c>
      <c r="M2048" t="str">
        <f>VLOOKUP(L2048,mês!A:B,2,0)</f>
        <v>Janeiro</v>
      </c>
      <c r="N2048" t="e">
        <f t="shared" si="135"/>
        <v>#VALUE!</v>
      </c>
    </row>
    <row r="2049" spans="1:14" ht="24.95" customHeight="1" x14ac:dyDescent="0.2">
      <c r="A2049" s="2"/>
      <c r="B2049" s="3"/>
      <c r="C2049" s="2"/>
      <c r="D2049" s="2"/>
      <c r="E2049" s="2"/>
      <c r="F2049" s="2"/>
      <c r="G2049" s="2"/>
      <c r="H2049" s="2"/>
      <c r="I2049" s="4"/>
      <c r="J2049" s="9">
        <f t="shared" si="132"/>
        <v>0</v>
      </c>
      <c r="K2049" s="9">
        <f t="shared" si="133"/>
        <v>0</v>
      </c>
      <c r="L2049">
        <f t="shared" si="134"/>
        <v>1</v>
      </c>
      <c r="M2049" t="str">
        <f>VLOOKUP(L2049,mês!A:B,2,0)</f>
        <v>Janeiro</v>
      </c>
      <c r="N2049" t="e">
        <f t="shared" si="135"/>
        <v>#VALUE!</v>
      </c>
    </row>
    <row r="2050" spans="1:14" ht="24.95" customHeight="1" x14ac:dyDescent="0.2">
      <c r="A2050" s="2"/>
      <c r="B2050" s="3"/>
      <c r="C2050" s="2"/>
      <c r="D2050" s="2"/>
      <c r="E2050" s="4"/>
      <c r="F2050" s="2"/>
      <c r="G2050" s="2"/>
      <c r="H2050" s="13"/>
      <c r="I2050" s="4"/>
      <c r="J2050" s="9">
        <f t="shared" si="132"/>
        <v>0</v>
      </c>
      <c r="K2050" s="9">
        <f t="shared" si="133"/>
        <v>0</v>
      </c>
      <c r="L2050">
        <f t="shared" si="134"/>
        <v>1</v>
      </c>
      <c r="M2050" t="str">
        <f>VLOOKUP(L2050,mês!A:B,2,0)</f>
        <v>Janeiro</v>
      </c>
      <c r="N2050" t="e">
        <f t="shared" si="135"/>
        <v>#VALUE!</v>
      </c>
    </row>
    <row r="2051" spans="1:14" ht="24.95" customHeight="1" x14ac:dyDescent="0.2">
      <c r="A2051" s="2"/>
      <c r="B2051" s="3"/>
      <c r="C2051" s="2"/>
      <c r="D2051" s="2"/>
      <c r="E2051" s="2"/>
      <c r="F2051" s="2"/>
      <c r="G2051" s="2"/>
      <c r="H2051" s="2"/>
      <c r="I2051" s="4"/>
      <c r="J2051" s="9">
        <f t="shared" si="132"/>
        <v>0</v>
      </c>
      <c r="K2051" s="9">
        <f t="shared" si="133"/>
        <v>0</v>
      </c>
      <c r="L2051">
        <f t="shared" si="134"/>
        <v>1</v>
      </c>
      <c r="M2051" t="str">
        <f>VLOOKUP(L2051,mês!A:B,2,0)</f>
        <v>Janeiro</v>
      </c>
      <c r="N2051" t="e">
        <f t="shared" si="135"/>
        <v>#VALUE!</v>
      </c>
    </row>
    <row r="2052" spans="1:14" ht="24.95" customHeight="1" x14ac:dyDescent="0.2">
      <c r="A2052" s="2"/>
      <c r="B2052" s="3"/>
      <c r="C2052" s="2"/>
      <c r="D2052" s="2"/>
      <c r="E2052" s="2"/>
      <c r="F2052" s="2"/>
      <c r="G2052" s="2"/>
      <c r="H2052" s="2"/>
      <c r="I2052" s="4"/>
      <c r="J2052" s="9">
        <f t="shared" si="132"/>
        <v>0</v>
      </c>
      <c r="K2052" s="9">
        <f t="shared" si="133"/>
        <v>0</v>
      </c>
      <c r="L2052">
        <f t="shared" si="134"/>
        <v>1</v>
      </c>
      <c r="M2052" t="str">
        <f>VLOOKUP(L2052,mês!A:B,2,0)</f>
        <v>Janeiro</v>
      </c>
      <c r="N2052" t="e">
        <f t="shared" si="135"/>
        <v>#VALUE!</v>
      </c>
    </row>
    <row r="2053" spans="1:14" ht="24.95" customHeight="1" x14ac:dyDescent="0.2">
      <c r="A2053" s="2"/>
      <c r="B2053" s="3"/>
      <c r="C2053" s="2"/>
      <c r="D2053" s="2"/>
      <c r="E2053" s="2"/>
      <c r="F2053" s="2"/>
      <c r="G2053" s="2"/>
      <c r="H2053" s="2"/>
      <c r="I2053" s="4"/>
      <c r="J2053" s="9">
        <f t="shared" si="132"/>
        <v>0</v>
      </c>
      <c r="K2053" s="9">
        <f t="shared" si="133"/>
        <v>0</v>
      </c>
      <c r="L2053">
        <f t="shared" si="134"/>
        <v>1</v>
      </c>
      <c r="M2053" t="str">
        <f>VLOOKUP(L2053,mês!A:B,2,0)</f>
        <v>Janeiro</v>
      </c>
      <c r="N2053" t="e">
        <f t="shared" si="135"/>
        <v>#VALUE!</v>
      </c>
    </row>
    <row r="2054" spans="1:14" ht="24.95" customHeight="1" x14ac:dyDescent="0.2">
      <c r="A2054" s="2"/>
      <c r="B2054" s="3"/>
      <c r="C2054" s="2"/>
      <c r="D2054" s="2"/>
      <c r="E2054" s="2"/>
      <c r="F2054" s="2"/>
      <c r="G2054" s="2"/>
      <c r="H2054" s="2"/>
      <c r="I2054" s="4"/>
      <c r="J2054" s="9">
        <f t="shared" si="132"/>
        <v>0</v>
      </c>
      <c r="K2054" s="9">
        <f t="shared" si="133"/>
        <v>0</v>
      </c>
      <c r="L2054">
        <f t="shared" si="134"/>
        <v>1</v>
      </c>
      <c r="M2054" t="str">
        <f>VLOOKUP(L2054,mês!A:B,2,0)</f>
        <v>Janeiro</v>
      </c>
      <c r="N2054" t="e">
        <f t="shared" si="135"/>
        <v>#VALUE!</v>
      </c>
    </row>
    <row r="2055" spans="1:14" ht="24.95" customHeight="1" x14ac:dyDescent="0.2">
      <c r="A2055" s="2"/>
      <c r="B2055" s="3"/>
      <c r="C2055" s="2"/>
      <c r="D2055" s="2"/>
      <c r="E2055" s="2"/>
      <c r="F2055" s="2"/>
      <c r="G2055" s="2"/>
      <c r="H2055" s="2"/>
      <c r="I2055" s="4"/>
      <c r="J2055" s="9">
        <f t="shared" si="132"/>
        <v>0</v>
      </c>
      <c r="K2055" s="9">
        <f t="shared" si="133"/>
        <v>0</v>
      </c>
      <c r="L2055">
        <f t="shared" si="134"/>
        <v>1</v>
      </c>
      <c r="M2055" t="str">
        <f>VLOOKUP(L2055,mês!A:B,2,0)</f>
        <v>Janeiro</v>
      </c>
      <c r="N2055" t="e">
        <f t="shared" si="135"/>
        <v>#VALUE!</v>
      </c>
    </row>
    <row r="2056" spans="1:14" ht="24.95" customHeight="1" x14ac:dyDescent="0.2">
      <c r="A2056" s="2"/>
      <c r="B2056" s="3"/>
      <c r="C2056" s="2"/>
      <c r="D2056" s="2"/>
      <c r="E2056" s="2"/>
      <c r="F2056" s="2"/>
      <c r="G2056" s="2"/>
      <c r="H2056" s="2"/>
      <c r="I2056" s="4"/>
      <c r="J2056" s="9">
        <f t="shared" si="132"/>
        <v>0</v>
      </c>
      <c r="K2056" s="9">
        <f t="shared" si="133"/>
        <v>0</v>
      </c>
      <c r="L2056">
        <f t="shared" si="134"/>
        <v>1</v>
      </c>
      <c r="M2056" t="str">
        <f>VLOOKUP(L2056,mês!A:B,2,0)</f>
        <v>Janeiro</v>
      </c>
      <c r="N2056" t="e">
        <f t="shared" si="135"/>
        <v>#VALUE!</v>
      </c>
    </row>
    <row r="2057" spans="1:14" ht="24.95" customHeight="1" x14ac:dyDescent="0.2">
      <c r="A2057" s="2"/>
      <c r="B2057" s="3"/>
      <c r="C2057" s="2"/>
      <c r="D2057" s="2"/>
      <c r="E2057" s="2"/>
      <c r="F2057" s="2"/>
      <c r="G2057" s="2"/>
      <c r="H2057" s="2"/>
      <c r="I2057" s="4"/>
      <c r="J2057" s="9">
        <f t="shared" si="132"/>
        <v>0</v>
      </c>
      <c r="K2057" s="9">
        <f t="shared" si="133"/>
        <v>0</v>
      </c>
      <c r="L2057">
        <f t="shared" si="134"/>
        <v>1</v>
      </c>
      <c r="M2057" t="str">
        <f>VLOOKUP(L2057,mês!A:B,2,0)</f>
        <v>Janeiro</v>
      </c>
      <c r="N2057" t="e">
        <f t="shared" si="135"/>
        <v>#VALUE!</v>
      </c>
    </row>
    <row r="2058" spans="1:14" ht="24.95" customHeight="1" x14ac:dyDescent="0.2">
      <c r="A2058" s="2"/>
      <c r="B2058" s="3"/>
      <c r="C2058" s="2"/>
      <c r="D2058" s="2"/>
      <c r="E2058" s="2"/>
      <c r="F2058" s="2"/>
      <c r="G2058" s="2"/>
      <c r="H2058" s="2"/>
      <c r="I2058" s="4"/>
      <c r="J2058" s="9">
        <f t="shared" si="132"/>
        <v>0</v>
      </c>
      <c r="K2058" s="9">
        <f t="shared" si="133"/>
        <v>0</v>
      </c>
      <c r="L2058">
        <f t="shared" si="134"/>
        <v>1</v>
      </c>
      <c r="M2058" t="str">
        <f>VLOOKUP(L2058,mês!A:B,2,0)</f>
        <v>Janeiro</v>
      </c>
      <c r="N2058" t="e">
        <f t="shared" si="135"/>
        <v>#VALUE!</v>
      </c>
    </row>
    <row r="2059" spans="1:14" ht="24.95" customHeight="1" x14ac:dyDescent="0.2">
      <c r="A2059" s="2"/>
      <c r="B2059" s="3"/>
      <c r="C2059" s="2"/>
      <c r="D2059" s="2"/>
      <c r="E2059" s="2"/>
      <c r="F2059" s="2"/>
      <c r="G2059" s="2"/>
      <c r="H2059" s="2"/>
      <c r="I2059" s="4"/>
      <c r="J2059" s="9">
        <f t="shared" si="132"/>
        <v>0</v>
      </c>
      <c r="K2059" s="9">
        <f t="shared" si="133"/>
        <v>0</v>
      </c>
      <c r="L2059">
        <f t="shared" si="134"/>
        <v>1</v>
      </c>
      <c r="M2059" t="str">
        <f>VLOOKUP(L2059,mês!A:B,2,0)</f>
        <v>Janeiro</v>
      </c>
      <c r="N2059" t="e">
        <f t="shared" si="135"/>
        <v>#VALUE!</v>
      </c>
    </row>
    <row r="2060" spans="1:14" ht="24.95" customHeight="1" x14ac:dyDescent="0.2">
      <c r="A2060" s="2"/>
      <c r="B2060" s="3"/>
      <c r="C2060" s="2"/>
      <c r="D2060" s="2"/>
      <c r="E2060" s="2"/>
      <c r="F2060" s="2"/>
      <c r="G2060" s="2"/>
      <c r="H2060" s="2"/>
      <c r="I2060" s="4"/>
      <c r="J2060" s="9">
        <f t="shared" si="132"/>
        <v>0</v>
      </c>
      <c r="K2060" s="9">
        <f t="shared" si="133"/>
        <v>0</v>
      </c>
      <c r="L2060">
        <f t="shared" si="134"/>
        <v>1</v>
      </c>
      <c r="M2060" t="str">
        <f>VLOOKUP(L2060,mês!A:B,2,0)</f>
        <v>Janeiro</v>
      </c>
      <c r="N2060" t="e">
        <f t="shared" si="135"/>
        <v>#VALUE!</v>
      </c>
    </row>
    <row r="2061" spans="1:14" ht="24.95" customHeight="1" x14ac:dyDescent="0.2">
      <c r="A2061" s="2"/>
      <c r="B2061" s="3"/>
      <c r="C2061" s="2"/>
      <c r="D2061" s="2"/>
      <c r="E2061" s="2"/>
      <c r="F2061" s="2"/>
      <c r="G2061" s="2"/>
      <c r="H2061" s="2"/>
      <c r="I2061" s="4"/>
      <c r="J2061" s="9">
        <f t="shared" si="132"/>
        <v>0</v>
      </c>
      <c r="K2061" s="9">
        <f t="shared" si="133"/>
        <v>0</v>
      </c>
      <c r="L2061">
        <f t="shared" si="134"/>
        <v>1</v>
      </c>
      <c r="M2061" t="str">
        <f>VLOOKUP(L2061,mês!A:B,2,0)</f>
        <v>Janeiro</v>
      </c>
      <c r="N2061" t="e">
        <f t="shared" si="135"/>
        <v>#VALUE!</v>
      </c>
    </row>
    <row r="2062" spans="1:14" ht="24.95" customHeight="1" x14ac:dyDescent="0.2">
      <c r="A2062" s="2"/>
      <c r="B2062" s="3"/>
      <c r="C2062" s="2"/>
      <c r="D2062" s="2"/>
      <c r="E2062" s="2"/>
      <c r="F2062" s="2"/>
      <c r="G2062" s="2"/>
      <c r="H2062" s="2"/>
      <c r="I2062" s="4"/>
      <c r="J2062" s="9">
        <f t="shared" si="132"/>
        <v>0</v>
      </c>
      <c r="K2062" s="9">
        <f t="shared" si="133"/>
        <v>0</v>
      </c>
      <c r="L2062">
        <f t="shared" si="134"/>
        <v>1</v>
      </c>
      <c r="M2062" t="str">
        <f>VLOOKUP(L2062,mês!A:B,2,0)</f>
        <v>Janeiro</v>
      </c>
      <c r="N2062" t="e">
        <f t="shared" si="135"/>
        <v>#VALUE!</v>
      </c>
    </row>
    <row r="2063" spans="1:14" ht="24.95" customHeight="1" x14ac:dyDescent="0.2">
      <c r="A2063" s="2"/>
      <c r="B2063" s="3"/>
      <c r="C2063" s="2"/>
      <c r="D2063" s="2"/>
      <c r="E2063" s="2"/>
      <c r="F2063" s="2"/>
      <c r="G2063" s="2"/>
      <c r="H2063" s="2"/>
      <c r="I2063" s="4"/>
      <c r="J2063" s="9">
        <f t="shared" si="132"/>
        <v>0</v>
      </c>
      <c r="K2063" s="9">
        <f t="shared" si="133"/>
        <v>0</v>
      </c>
      <c r="L2063">
        <f t="shared" si="134"/>
        <v>1</v>
      </c>
      <c r="M2063" t="str">
        <f>VLOOKUP(L2063,mês!A:B,2,0)</f>
        <v>Janeiro</v>
      </c>
      <c r="N2063" t="e">
        <f t="shared" si="135"/>
        <v>#VALUE!</v>
      </c>
    </row>
    <row r="2064" spans="1:14" ht="24.95" customHeight="1" x14ac:dyDescent="0.2">
      <c r="A2064" s="2"/>
      <c r="B2064" s="3"/>
      <c r="C2064" s="2"/>
      <c r="D2064" s="2"/>
      <c r="E2064" s="2"/>
      <c r="F2064" s="2"/>
      <c r="G2064" s="2"/>
      <c r="H2064" s="2"/>
      <c r="I2064" s="4"/>
      <c r="J2064" s="9">
        <f t="shared" si="132"/>
        <v>0</v>
      </c>
      <c r="K2064" s="9">
        <f t="shared" si="133"/>
        <v>0</v>
      </c>
      <c r="L2064">
        <f t="shared" si="134"/>
        <v>1</v>
      </c>
      <c r="M2064" t="str">
        <f>VLOOKUP(L2064,mês!A:B,2,0)</f>
        <v>Janeiro</v>
      </c>
      <c r="N2064" t="e">
        <f t="shared" si="135"/>
        <v>#VALUE!</v>
      </c>
    </row>
    <row r="2065" spans="1:14" ht="24.95" customHeight="1" x14ac:dyDescent="0.2">
      <c r="A2065" s="2"/>
      <c r="B2065" s="3"/>
      <c r="C2065" s="2"/>
      <c r="D2065" s="2"/>
      <c r="E2065" s="2"/>
      <c r="F2065" s="2"/>
      <c r="G2065" s="2"/>
      <c r="H2065" s="2"/>
      <c r="I2065" s="4"/>
      <c r="J2065" s="9">
        <f t="shared" si="132"/>
        <v>0</v>
      </c>
      <c r="K2065" s="9">
        <f t="shared" si="133"/>
        <v>0</v>
      </c>
      <c r="L2065">
        <f t="shared" si="134"/>
        <v>1</v>
      </c>
      <c r="M2065" t="str">
        <f>VLOOKUP(L2065,mês!A:B,2,0)</f>
        <v>Janeiro</v>
      </c>
      <c r="N2065" t="e">
        <f t="shared" si="135"/>
        <v>#VALUE!</v>
      </c>
    </row>
    <row r="2066" spans="1:14" ht="24.95" customHeight="1" x14ac:dyDescent="0.2">
      <c r="A2066" s="2"/>
      <c r="B2066" s="3"/>
      <c r="C2066" s="2"/>
      <c r="D2066" s="2"/>
      <c r="E2066" s="2"/>
      <c r="F2066" s="2"/>
      <c r="G2066" s="2"/>
      <c r="H2066" s="2"/>
      <c r="I2066" s="4"/>
      <c r="J2066" s="9">
        <f t="shared" si="132"/>
        <v>0</v>
      </c>
      <c r="K2066" s="9">
        <f t="shared" si="133"/>
        <v>0</v>
      </c>
      <c r="L2066">
        <f t="shared" si="134"/>
        <v>1</v>
      </c>
      <c r="M2066" t="str">
        <f>VLOOKUP(L2066,mês!A:B,2,0)</f>
        <v>Janeiro</v>
      </c>
      <c r="N2066" t="e">
        <f t="shared" si="135"/>
        <v>#VALUE!</v>
      </c>
    </row>
    <row r="2067" spans="1:14" ht="24.95" customHeight="1" x14ac:dyDescent="0.2">
      <c r="A2067" s="2"/>
      <c r="B2067" s="3"/>
      <c r="C2067" s="2"/>
      <c r="D2067" s="2"/>
      <c r="E2067" s="2"/>
      <c r="F2067" s="2"/>
      <c r="G2067" s="2"/>
      <c r="H2067" s="2"/>
      <c r="I2067" s="4"/>
      <c r="J2067" s="9">
        <f t="shared" si="132"/>
        <v>0</v>
      </c>
      <c r="K2067" s="9">
        <f t="shared" si="133"/>
        <v>0</v>
      </c>
      <c r="L2067">
        <f t="shared" si="134"/>
        <v>1</v>
      </c>
      <c r="M2067" t="str">
        <f>VLOOKUP(L2067,mês!A:B,2,0)</f>
        <v>Janeiro</v>
      </c>
      <c r="N2067" t="e">
        <f t="shared" si="135"/>
        <v>#VALUE!</v>
      </c>
    </row>
    <row r="2068" spans="1:14" ht="24.95" customHeight="1" x14ac:dyDescent="0.2">
      <c r="A2068" s="2"/>
      <c r="B2068" s="3"/>
      <c r="C2068" s="2"/>
      <c r="D2068" s="2"/>
      <c r="E2068" s="2"/>
      <c r="F2068" s="2"/>
      <c r="G2068" s="2"/>
      <c r="H2068" s="2"/>
      <c r="I2068" s="4"/>
      <c r="J2068" s="9">
        <f t="shared" si="132"/>
        <v>0</v>
      </c>
      <c r="K2068" s="9">
        <f t="shared" si="133"/>
        <v>0</v>
      </c>
      <c r="L2068">
        <f t="shared" si="134"/>
        <v>1</v>
      </c>
      <c r="M2068" t="str">
        <f>VLOOKUP(L2068,mês!A:B,2,0)</f>
        <v>Janeiro</v>
      </c>
      <c r="N2068" t="e">
        <f t="shared" si="135"/>
        <v>#VALUE!</v>
      </c>
    </row>
    <row r="2069" spans="1:14" ht="24.95" customHeight="1" x14ac:dyDescent="0.2">
      <c r="A2069" s="2"/>
      <c r="B2069" s="3"/>
      <c r="C2069" s="2"/>
      <c r="D2069" s="2"/>
      <c r="E2069" s="2"/>
      <c r="F2069" s="2"/>
      <c r="G2069" s="2"/>
      <c r="H2069" s="2"/>
      <c r="I2069" s="4"/>
      <c r="J2069" s="9">
        <f t="shared" si="132"/>
        <v>0</v>
      </c>
      <c r="K2069" s="9">
        <f t="shared" si="133"/>
        <v>0</v>
      </c>
      <c r="L2069">
        <f t="shared" si="134"/>
        <v>1</v>
      </c>
      <c r="M2069" t="str">
        <f>VLOOKUP(L2069,mês!A:B,2,0)</f>
        <v>Janeiro</v>
      </c>
      <c r="N2069" t="e">
        <f t="shared" si="135"/>
        <v>#VALUE!</v>
      </c>
    </row>
    <row r="2070" spans="1:14" ht="24.95" customHeight="1" x14ac:dyDescent="0.2">
      <c r="A2070" s="2"/>
      <c r="B2070" s="3"/>
      <c r="C2070" s="2"/>
      <c r="D2070" s="2"/>
      <c r="E2070" s="2"/>
      <c r="F2070" s="2"/>
      <c r="G2070" s="2"/>
      <c r="H2070" s="2"/>
      <c r="I2070" s="4"/>
      <c r="J2070" s="9">
        <f t="shared" si="132"/>
        <v>0</v>
      </c>
      <c r="K2070" s="9">
        <f t="shared" si="133"/>
        <v>0</v>
      </c>
      <c r="L2070">
        <f t="shared" si="134"/>
        <v>1</v>
      </c>
      <c r="M2070" t="str">
        <f>VLOOKUP(L2070,mês!A:B,2,0)</f>
        <v>Janeiro</v>
      </c>
      <c r="N2070" t="e">
        <f t="shared" si="135"/>
        <v>#VALUE!</v>
      </c>
    </row>
    <row r="2071" spans="1:14" ht="24.95" customHeight="1" x14ac:dyDescent="0.2">
      <c r="A2071" s="2"/>
      <c r="B2071" s="3"/>
      <c r="C2071" s="2"/>
      <c r="D2071" s="2"/>
      <c r="E2071" s="2"/>
      <c r="F2071" s="2"/>
      <c r="G2071" s="2"/>
      <c r="H2071" s="2"/>
      <c r="I2071" s="4"/>
      <c r="J2071" s="9">
        <f t="shared" si="132"/>
        <v>0</v>
      </c>
      <c r="K2071" s="9">
        <f t="shared" si="133"/>
        <v>0</v>
      </c>
      <c r="L2071">
        <f t="shared" si="134"/>
        <v>1</v>
      </c>
      <c r="M2071" t="str">
        <f>VLOOKUP(L2071,mês!A:B,2,0)</f>
        <v>Janeiro</v>
      </c>
      <c r="N2071" t="e">
        <f t="shared" si="135"/>
        <v>#VALUE!</v>
      </c>
    </row>
    <row r="2072" spans="1:14" ht="24.95" customHeight="1" x14ac:dyDescent="0.2">
      <c r="A2072" s="2"/>
      <c r="B2072" s="3"/>
      <c r="C2072" s="2"/>
      <c r="D2072" s="2"/>
      <c r="E2072" s="2"/>
      <c r="F2072" s="2"/>
      <c r="G2072" s="2"/>
      <c r="H2072" s="2"/>
      <c r="I2072" s="4"/>
      <c r="J2072" s="9">
        <f t="shared" si="132"/>
        <v>0</v>
      </c>
      <c r="K2072" s="9">
        <f t="shared" si="133"/>
        <v>0</v>
      </c>
      <c r="L2072">
        <f t="shared" si="134"/>
        <v>1</v>
      </c>
      <c r="M2072" t="str">
        <f>VLOOKUP(L2072,mês!A:B,2,0)</f>
        <v>Janeiro</v>
      </c>
      <c r="N2072" t="e">
        <f t="shared" si="135"/>
        <v>#VALUE!</v>
      </c>
    </row>
    <row r="2073" spans="1:14" ht="24.95" customHeight="1" x14ac:dyDescent="0.2">
      <c r="A2073" s="2"/>
      <c r="B2073" s="3"/>
      <c r="C2073" s="2"/>
      <c r="D2073" s="2"/>
      <c r="E2073" s="2"/>
      <c r="F2073" s="2"/>
      <c r="G2073" s="2"/>
      <c r="H2073" s="2"/>
      <c r="I2073" s="4"/>
      <c r="J2073" s="9">
        <f t="shared" si="132"/>
        <v>0</v>
      </c>
      <c r="K2073" s="9">
        <f t="shared" si="133"/>
        <v>0</v>
      </c>
      <c r="L2073">
        <f t="shared" si="134"/>
        <v>1</v>
      </c>
      <c r="M2073" t="str">
        <f>VLOOKUP(L2073,mês!A:B,2,0)</f>
        <v>Janeiro</v>
      </c>
      <c r="N2073" t="e">
        <f t="shared" si="135"/>
        <v>#VALUE!</v>
      </c>
    </row>
    <row r="2074" spans="1:14" ht="24.95" customHeight="1" x14ac:dyDescent="0.2">
      <c r="A2074" s="2"/>
      <c r="B2074" s="3"/>
      <c r="C2074" s="2"/>
      <c r="D2074" s="2"/>
      <c r="E2074" s="2"/>
      <c r="F2074" s="2"/>
      <c r="G2074" s="2"/>
      <c r="H2074" s="2"/>
      <c r="I2074" s="4"/>
      <c r="J2074" s="9">
        <f t="shared" si="132"/>
        <v>0</v>
      </c>
      <c r="K2074" s="9">
        <f t="shared" si="133"/>
        <v>0</v>
      </c>
      <c r="L2074">
        <f t="shared" si="134"/>
        <v>1</v>
      </c>
      <c r="M2074" t="str">
        <f>VLOOKUP(L2074,mês!A:B,2,0)</f>
        <v>Janeiro</v>
      </c>
      <c r="N2074" t="e">
        <f t="shared" si="135"/>
        <v>#VALUE!</v>
      </c>
    </row>
    <row r="2075" spans="1:14" ht="24.95" customHeight="1" x14ac:dyDescent="0.2">
      <c r="A2075" s="2"/>
      <c r="B2075" s="3"/>
      <c r="C2075" s="2"/>
      <c r="D2075" s="2"/>
      <c r="E2075" s="2"/>
      <c r="F2075" s="2"/>
      <c r="G2075" s="2"/>
      <c r="H2075" s="2"/>
      <c r="I2075" s="4"/>
      <c r="J2075" s="9">
        <f t="shared" si="132"/>
        <v>0</v>
      </c>
      <c r="K2075" s="9">
        <f t="shared" si="133"/>
        <v>0</v>
      </c>
      <c r="L2075">
        <f t="shared" si="134"/>
        <v>1</v>
      </c>
      <c r="M2075" t="str">
        <f>VLOOKUP(L2075,mês!A:B,2,0)</f>
        <v>Janeiro</v>
      </c>
      <c r="N2075" t="e">
        <f t="shared" si="135"/>
        <v>#VALUE!</v>
      </c>
    </row>
    <row r="2076" spans="1:14" ht="24.95" customHeight="1" x14ac:dyDescent="0.2">
      <c r="A2076" s="2"/>
      <c r="B2076" s="3"/>
      <c r="C2076" s="2"/>
      <c r="D2076" s="2"/>
      <c r="E2076" s="2"/>
      <c r="F2076" s="2"/>
      <c r="G2076" s="2"/>
      <c r="H2076" s="2"/>
      <c r="I2076" s="4"/>
      <c r="J2076" s="9">
        <f t="shared" si="132"/>
        <v>0</v>
      </c>
      <c r="K2076" s="9">
        <f t="shared" si="133"/>
        <v>0</v>
      </c>
      <c r="L2076">
        <f t="shared" si="134"/>
        <v>1</v>
      </c>
      <c r="M2076" t="str">
        <f>VLOOKUP(L2076,mês!A:B,2,0)</f>
        <v>Janeiro</v>
      </c>
      <c r="N2076" t="e">
        <f t="shared" si="135"/>
        <v>#VALUE!</v>
      </c>
    </row>
    <row r="2077" spans="1:14" ht="24.95" customHeight="1" x14ac:dyDescent="0.2">
      <c r="A2077" s="2"/>
      <c r="B2077" s="3"/>
      <c r="C2077" s="2"/>
      <c r="D2077" s="2"/>
      <c r="E2077" s="2"/>
      <c r="F2077" s="2"/>
      <c r="G2077" s="2"/>
      <c r="H2077" s="2"/>
      <c r="I2077" s="4"/>
      <c r="J2077" s="9">
        <f t="shared" si="132"/>
        <v>0</v>
      </c>
      <c r="K2077" s="9">
        <f t="shared" si="133"/>
        <v>0</v>
      </c>
      <c r="L2077">
        <f t="shared" si="134"/>
        <v>1</v>
      </c>
      <c r="M2077" t="str">
        <f>VLOOKUP(L2077,mês!A:B,2,0)</f>
        <v>Janeiro</v>
      </c>
      <c r="N2077" t="e">
        <f t="shared" si="135"/>
        <v>#VALUE!</v>
      </c>
    </row>
    <row r="2078" spans="1:14" ht="24.95" customHeight="1" x14ac:dyDescent="0.2">
      <c r="A2078" s="2"/>
      <c r="B2078" s="3"/>
      <c r="C2078" s="2"/>
      <c r="D2078" s="2"/>
      <c r="E2078" s="2"/>
      <c r="F2078" s="2"/>
      <c r="G2078" s="2"/>
      <c r="H2078" s="2"/>
      <c r="I2078" s="4"/>
      <c r="J2078" s="9">
        <f t="shared" si="132"/>
        <v>0</v>
      </c>
      <c r="K2078" s="9">
        <f t="shared" si="133"/>
        <v>0</v>
      </c>
      <c r="L2078">
        <f t="shared" si="134"/>
        <v>1</v>
      </c>
      <c r="M2078" t="str">
        <f>VLOOKUP(L2078,mês!A:B,2,0)</f>
        <v>Janeiro</v>
      </c>
      <c r="N2078" t="e">
        <f t="shared" si="135"/>
        <v>#VALUE!</v>
      </c>
    </row>
    <row r="2079" spans="1:14" ht="24.95" customHeight="1" x14ac:dyDescent="0.2">
      <c r="A2079" s="2"/>
      <c r="B2079" s="3"/>
      <c r="C2079" s="2"/>
      <c r="D2079" s="2"/>
      <c r="E2079" s="2"/>
      <c r="F2079" s="2"/>
      <c r="G2079" s="2"/>
      <c r="H2079" s="2"/>
      <c r="I2079" s="4"/>
      <c r="J2079" s="9">
        <f t="shared" si="132"/>
        <v>0</v>
      </c>
      <c r="K2079" s="9">
        <f t="shared" si="133"/>
        <v>0</v>
      </c>
      <c r="L2079">
        <f t="shared" si="134"/>
        <v>1</v>
      </c>
      <c r="M2079" t="str">
        <f>VLOOKUP(L2079,mês!A:B,2,0)</f>
        <v>Janeiro</v>
      </c>
      <c r="N2079" t="e">
        <f t="shared" si="135"/>
        <v>#VALUE!</v>
      </c>
    </row>
    <row r="2080" spans="1:14" ht="24.95" customHeight="1" x14ac:dyDescent="0.2">
      <c r="A2080" s="2"/>
      <c r="B2080" s="3"/>
      <c r="C2080" s="2"/>
      <c r="D2080" s="2"/>
      <c r="E2080" s="2"/>
      <c r="F2080" s="2"/>
      <c r="G2080" s="2"/>
      <c r="H2080" s="2"/>
      <c r="I2080" s="4"/>
      <c r="J2080" s="9">
        <f t="shared" si="132"/>
        <v>0</v>
      </c>
      <c r="K2080" s="9">
        <f t="shared" si="133"/>
        <v>0</v>
      </c>
      <c r="L2080">
        <f t="shared" si="134"/>
        <v>1</v>
      </c>
      <c r="M2080" t="str">
        <f>VLOOKUP(L2080,mês!A:B,2,0)</f>
        <v>Janeiro</v>
      </c>
      <c r="N2080" t="e">
        <f t="shared" si="135"/>
        <v>#VALUE!</v>
      </c>
    </row>
    <row r="2081" spans="1:14" ht="24.95" customHeight="1" x14ac:dyDescent="0.2">
      <c r="A2081" s="2"/>
      <c r="B2081" s="3"/>
      <c r="C2081" s="2"/>
      <c r="D2081" s="2"/>
      <c r="E2081" s="2"/>
      <c r="F2081" s="2"/>
      <c r="G2081" s="2"/>
      <c r="H2081" s="2"/>
      <c r="I2081" s="4"/>
      <c r="J2081" s="9">
        <f t="shared" si="132"/>
        <v>0</v>
      </c>
      <c r="K2081" s="9">
        <f t="shared" si="133"/>
        <v>0</v>
      </c>
      <c r="L2081">
        <f t="shared" si="134"/>
        <v>1</v>
      </c>
      <c r="M2081" t="str">
        <f>VLOOKUP(L2081,mês!A:B,2,0)</f>
        <v>Janeiro</v>
      </c>
      <c r="N2081" t="e">
        <f t="shared" si="135"/>
        <v>#VALUE!</v>
      </c>
    </row>
    <row r="2082" spans="1:14" ht="24.95" customHeight="1" x14ac:dyDescent="0.2">
      <c r="A2082" s="2"/>
      <c r="B2082" s="3"/>
      <c r="C2082" s="2"/>
      <c r="D2082" s="2"/>
      <c r="E2082" s="2"/>
      <c r="F2082" s="2"/>
      <c r="G2082" s="2"/>
      <c r="H2082" s="2"/>
      <c r="I2082" s="4"/>
      <c r="J2082" s="9">
        <f t="shared" si="132"/>
        <v>0</v>
      </c>
      <c r="K2082" s="9">
        <f t="shared" si="133"/>
        <v>0</v>
      </c>
      <c r="L2082">
        <f t="shared" si="134"/>
        <v>1</v>
      </c>
      <c r="M2082" t="str">
        <f>VLOOKUP(L2082,mês!A:B,2,0)</f>
        <v>Janeiro</v>
      </c>
      <c r="N2082" t="e">
        <f t="shared" si="135"/>
        <v>#VALUE!</v>
      </c>
    </row>
    <row r="2083" spans="1:14" ht="24.95" customHeight="1" x14ac:dyDescent="0.2">
      <c r="A2083" s="2"/>
      <c r="B2083" s="3"/>
      <c r="C2083" s="2"/>
      <c r="D2083" s="2"/>
      <c r="E2083" s="2"/>
      <c r="F2083" s="2"/>
      <c r="G2083" s="2"/>
      <c r="H2083" s="2"/>
      <c r="I2083" s="4"/>
      <c r="J2083" s="9">
        <f t="shared" si="132"/>
        <v>0</v>
      </c>
      <c r="K2083" s="9">
        <f t="shared" si="133"/>
        <v>0</v>
      </c>
      <c r="L2083">
        <f t="shared" si="134"/>
        <v>1</v>
      </c>
      <c r="M2083" t="str">
        <f>VLOOKUP(L2083,mês!A:B,2,0)</f>
        <v>Janeiro</v>
      </c>
      <c r="N2083" t="e">
        <f t="shared" si="135"/>
        <v>#VALUE!</v>
      </c>
    </row>
    <row r="2084" spans="1:14" ht="24.95" customHeight="1" x14ac:dyDescent="0.2">
      <c r="A2084" s="2"/>
      <c r="B2084" s="3"/>
      <c r="C2084" s="2"/>
      <c r="D2084" s="2"/>
      <c r="E2084" s="2"/>
      <c r="F2084" s="2"/>
      <c r="G2084" s="2"/>
      <c r="H2084" s="2"/>
      <c r="I2084" s="4"/>
      <c r="J2084" s="9">
        <f t="shared" si="132"/>
        <v>0</v>
      </c>
      <c r="K2084" s="9">
        <f t="shared" si="133"/>
        <v>0</v>
      </c>
      <c r="L2084">
        <f t="shared" si="134"/>
        <v>1</v>
      </c>
      <c r="M2084" t="str">
        <f>VLOOKUP(L2084,mês!A:B,2,0)</f>
        <v>Janeiro</v>
      </c>
      <c r="N2084" t="e">
        <f t="shared" si="135"/>
        <v>#VALUE!</v>
      </c>
    </row>
    <row r="2085" spans="1:14" ht="24.95" customHeight="1" x14ac:dyDescent="0.2">
      <c r="A2085" s="2"/>
      <c r="B2085" s="3"/>
      <c r="C2085" s="2"/>
      <c r="D2085" s="2"/>
      <c r="E2085" s="2"/>
      <c r="F2085" s="2"/>
      <c r="G2085" s="2"/>
      <c r="H2085" s="2"/>
      <c r="I2085" s="4"/>
      <c r="J2085" s="9">
        <f t="shared" si="132"/>
        <v>0</v>
      </c>
      <c r="K2085" s="9">
        <f t="shared" si="133"/>
        <v>0</v>
      </c>
      <c r="L2085">
        <f t="shared" si="134"/>
        <v>1</v>
      </c>
      <c r="M2085" t="str">
        <f>VLOOKUP(L2085,mês!A:B,2,0)</f>
        <v>Janeiro</v>
      </c>
      <c r="N2085" t="e">
        <f t="shared" si="135"/>
        <v>#VALUE!</v>
      </c>
    </row>
    <row r="2086" spans="1:14" ht="24.95" customHeight="1" x14ac:dyDescent="0.2">
      <c r="A2086" s="2"/>
      <c r="B2086" s="3"/>
      <c r="C2086" s="2"/>
      <c r="D2086" s="2"/>
      <c r="E2086" s="2"/>
      <c r="F2086" s="2"/>
      <c r="G2086" s="2"/>
      <c r="H2086" s="2"/>
      <c r="I2086" s="4"/>
      <c r="J2086" s="9">
        <f t="shared" si="132"/>
        <v>0</v>
      </c>
      <c r="K2086" s="9">
        <f t="shared" si="133"/>
        <v>0</v>
      </c>
      <c r="L2086">
        <f t="shared" si="134"/>
        <v>1</v>
      </c>
      <c r="M2086" t="str">
        <f>VLOOKUP(L2086,mês!A:B,2,0)</f>
        <v>Janeiro</v>
      </c>
      <c r="N2086" t="e">
        <f t="shared" si="135"/>
        <v>#VALUE!</v>
      </c>
    </row>
    <row r="2087" spans="1:14" ht="24.95" customHeight="1" x14ac:dyDescent="0.2">
      <c r="A2087" s="2"/>
      <c r="B2087" s="3"/>
      <c r="C2087" s="2"/>
      <c r="D2087" s="2"/>
      <c r="E2087" s="2"/>
      <c r="F2087" s="2"/>
      <c r="G2087" s="2"/>
      <c r="H2087" s="13"/>
      <c r="I2087" s="4"/>
      <c r="J2087" s="9">
        <f t="shared" si="132"/>
        <v>0</v>
      </c>
      <c r="K2087" s="9">
        <f t="shared" si="133"/>
        <v>0</v>
      </c>
      <c r="L2087">
        <f t="shared" si="134"/>
        <v>1</v>
      </c>
      <c r="M2087" t="str">
        <f>VLOOKUP(L2087,mês!A:B,2,0)</f>
        <v>Janeiro</v>
      </c>
      <c r="N2087" t="e">
        <f t="shared" si="135"/>
        <v>#VALUE!</v>
      </c>
    </row>
    <row r="2088" spans="1:14" ht="24.95" customHeight="1" x14ac:dyDescent="0.2">
      <c r="A2088" s="2"/>
      <c r="B2088" s="3"/>
      <c r="C2088" s="2"/>
      <c r="D2088" s="2"/>
      <c r="E2088" s="2"/>
      <c r="F2088" s="2"/>
      <c r="G2088" s="2"/>
      <c r="H2088" s="13"/>
      <c r="I2088" s="4"/>
      <c r="J2088" s="9">
        <f t="shared" si="132"/>
        <v>0</v>
      </c>
      <c r="K2088" s="9">
        <f t="shared" si="133"/>
        <v>0</v>
      </c>
      <c r="L2088">
        <f t="shared" si="134"/>
        <v>1</v>
      </c>
      <c r="M2088" t="str">
        <f>VLOOKUP(L2088,mês!A:B,2,0)</f>
        <v>Janeiro</v>
      </c>
      <c r="N2088" t="e">
        <f t="shared" si="135"/>
        <v>#VALUE!</v>
      </c>
    </row>
    <row r="2089" spans="1:14" ht="24.95" customHeight="1" x14ac:dyDescent="0.2">
      <c r="A2089" s="2"/>
      <c r="B2089" s="3"/>
      <c r="C2089" s="2"/>
      <c r="D2089" s="2"/>
      <c r="E2089" s="2"/>
      <c r="F2089" s="2"/>
      <c r="G2089" s="2"/>
      <c r="H2089" s="2"/>
      <c r="I2089" s="4"/>
      <c r="J2089" s="9">
        <f t="shared" si="132"/>
        <v>0</v>
      </c>
      <c r="K2089" s="9">
        <f t="shared" si="133"/>
        <v>0</v>
      </c>
      <c r="L2089">
        <f t="shared" si="134"/>
        <v>1</v>
      </c>
      <c r="M2089" t="str">
        <f>VLOOKUP(L2089,mês!A:B,2,0)</f>
        <v>Janeiro</v>
      </c>
      <c r="N2089" t="e">
        <f t="shared" si="135"/>
        <v>#VALUE!</v>
      </c>
    </row>
    <row r="2090" spans="1:14" ht="24.95" customHeight="1" x14ac:dyDescent="0.2">
      <c r="A2090" s="2"/>
      <c r="B2090" s="3"/>
      <c r="C2090" s="2"/>
      <c r="D2090" s="2"/>
      <c r="E2090" s="2"/>
      <c r="F2090" s="2"/>
      <c r="G2090" s="2"/>
      <c r="H2090" s="2"/>
      <c r="I2090" s="4"/>
      <c r="J2090" s="9">
        <f t="shared" si="132"/>
        <v>0</v>
      </c>
      <c r="K2090" s="9">
        <f t="shared" si="133"/>
        <v>0</v>
      </c>
      <c r="L2090">
        <f t="shared" si="134"/>
        <v>1</v>
      </c>
      <c r="M2090" t="str">
        <f>VLOOKUP(L2090,mês!A:B,2,0)</f>
        <v>Janeiro</v>
      </c>
      <c r="N2090" t="e">
        <f t="shared" si="135"/>
        <v>#VALUE!</v>
      </c>
    </row>
    <row r="2091" spans="1:14" ht="24.95" customHeight="1" x14ac:dyDescent="0.2">
      <c r="A2091" s="2"/>
      <c r="B2091" s="3"/>
      <c r="C2091" s="2"/>
      <c r="D2091" s="2"/>
      <c r="E2091" s="2"/>
      <c r="F2091" s="2"/>
      <c r="G2091" s="2"/>
      <c r="H2091" s="2"/>
      <c r="I2091" s="4"/>
      <c r="J2091" s="9">
        <f t="shared" si="132"/>
        <v>0</v>
      </c>
      <c r="K2091" s="9">
        <f t="shared" si="133"/>
        <v>0</v>
      </c>
      <c r="L2091">
        <f t="shared" si="134"/>
        <v>1</v>
      </c>
      <c r="M2091" t="str">
        <f>VLOOKUP(L2091,mês!A:B,2,0)</f>
        <v>Janeiro</v>
      </c>
      <c r="N2091" t="e">
        <f t="shared" si="135"/>
        <v>#VALUE!</v>
      </c>
    </row>
    <row r="2092" spans="1:14" ht="24.95" customHeight="1" x14ac:dyDescent="0.2">
      <c r="A2092" s="2"/>
      <c r="B2092" s="3"/>
      <c r="C2092" s="2"/>
      <c r="D2092" s="2"/>
      <c r="E2092" s="2"/>
      <c r="F2092" s="2"/>
      <c r="G2092" s="2"/>
      <c r="H2092" s="2"/>
      <c r="I2092" s="4"/>
      <c r="J2092" s="9">
        <f t="shared" si="132"/>
        <v>0</v>
      </c>
      <c r="K2092" s="9">
        <f t="shared" si="133"/>
        <v>0</v>
      </c>
      <c r="L2092">
        <f t="shared" si="134"/>
        <v>1</v>
      </c>
      <c r="M2092" t="str">
        <f>VLOOKUP(L2092,mês!A:B,2,0)</f>
        <v>Janeiro</v>
      </c>
      <c r="N2092" t="e">
        <f t="shared" si="135"/>
        <v>#VALUE!</v>
      </c>
    </row>
    <row r="2093" spans="1:14" ht="24.95" customHeight="1" x14ac:dyDescent="0.2">
      <c r="A2093" s="2"/>
      <c r="B2093" s="3"/>
      <c r="C2093" s="2"/>
      <c r="D2093" s="2"/>
      <c r="E2093" s="2"/>
      <c r="F2093" s="2"/>
      <c r="G2093" s="2"/>
      <c r="H2093" s="2"/>
      <c r="I2093" s="4"/>
      <c r="J2093" s="9">
        <f t="shared" si="132"/>
        <v>0</v>
      </c>
      <c r="K2093" s="9">
        <f t="shared" si="133"/>
        <v>0</v>
      </c>
      <c r="L2093">
        <f t="shared" si="134"/>
        <v>1</v>
      </c>
      <c r="M2093" t="str">
        <f>VLOOKUP(L2093,mês!A:B,2,0)</f>
        <v>Janeiro</v>
      </c>
      <c r="N2093" t="e">
        <f t="shared" si="135"/>
        <v>#VALUE!</v>
      </c>
    </row>
    <row r="2094" spans="1:14" ht="24.95" customHeight="1" x14ac:dyDescent="0.2">
      <c r="A2094" s="2"/>
      <c r="B2094" s="3"/>
      <c r="C2094" s="2"/>
      <c r="D2094" s="2"/>
      <c r="E2094" s="2"/>
      <c r="F2094" s="2"/>
      <c r="G2094" s="2"/>
      <c r="H2094" s="2"/>
      <c r="I2094" s="4"/>
      <c r="J2094" s="9">
        <f t="shared" si="132"/>
        <v>0</v>
      </c>
      <c r="K2094" s="9">
        <f t="shared" si="133"/>
        <v>0</v>
      </c>
      <c r="L2094">
        <f t="shared" si="134"/>
        <v>1</v>
      </c>
      <c r="M2094" t="str">
        <f>VLOOKUP(L2094,mês!A:B,2,0)</f>
        <v>Janeiro</v>
      </c>
      <c r="N2094" t="e">
        <f t="shared" si="135"/>
        <v>#VALUE!</v>
      </c>
    </row>
    <row r="2095" spans="1:14" ht="24.95" customHeight="1" x14ac:dyDescent="0.2">
      <c r="A2095" s="2"/>
      <c r="B2095" s="3"/>
      <c r="C2095" s="2"/>
      <c r="D2095" s="2"/>
      <c r="E2095" s="2"/>
      <c r="F2095" s="2"/>
      <c r="G2095" s="2"/>
      <c r="H2095" s="2"/>
      <c r="I2095" s="4"/>
      <c r="J2095" s="9">
        <f t="shared" si="132"/>
        <v>0</v>
      </c>
      <c r="K2095" s="9">
        <f t="shared" si="133"/>
        <v>0</v>
      </c>
      <c r="L2095">
        <f t="shared" si="134"/>
        <v>1</v>
      </c>
      <c r="M2095" t="str">
        <f>VLOOKUP(L2095,mês!A:B,2,0)</f>
        <v>Janeiro</v>
      </c>
      <c r="N2095" t="e">
        <f t="shared" si="135"/>
        <v>#VALUE!</v>
      </c>
    </row>
    <row r="2096" spans="1:14" ht="24.95" customHeight="1" x14ac:dyDescent="0.2">
      <c r="A2096" s="2"/>
      <c r="B2096" s="3"/>
      <c r="C2096" s="2"/>
      <c r="D2096" s="2"/>
      <c r="E2096" s="2"/>
      <c r="F2096" s="2"/>
      <c r="G2096" s="2"/>
      <c r="H2096" s="2"/>
      <c r="I2096" s="4"/>
      <c r="J2096" s="9">
        <f t="shared" si="132"/>
        <v>0</v>
      </c>
      <c r="K2096" s="9">
        <f t="shared" si="133"/>
        <v>0</v>
      </c>
      <c r="L2096">
        <f t="shared" si="134"/>
        <v>1</v>
      </c>
      <c r="M2096" t="str">
        <f>VLOOKUP(L2096,mês!A:B,2,0)</f>
        <v>Janeiro</v>
      </c>
      <c r="N2096" t="e">
        <f t="shared" si="135"/>
        <v>#VALUE!</v>
      </c>
    </row>
    <row r="2097" spans="1:14" ht="24.95" customHeight="1" x14ac:dyDescent="0.2">
      <c r="A2097" s="2"/>
      <c r="B2097" s="3"/>
      <c r="C2097" s="2"/>
      <c r="D2097" s="2"/>
      <c r="E2097" s="2"/>
      <c r="F2097" s="2"/>
      <c r="G2097" s="2"/>
      <c r="H2097" s="2"/>
      <c r="I2097" s="4"/>
      <c r="J2097" s="9">
        <f t="shared" si="132"/>
        <v>0</v>
      </c>
      <c r="K2097" s="9">
        <f t="shared" si="133"/>
        <v>0</v>
      </c>
      <c r="L2097">
        <f t="shared" si="134"/>
        <v>1</v>
      </c>
      <c r="M2097" t="str">
        <f>VLOOKUP(L2097,mês!A:B,2,0)</f>
        <v>Janeiro</v>
      </c>
      <c r="N2097" t="e">
        <f t="shared" si="135"/>
        <v>#VALUE!</v>
      </c>
    </row>
    <row r="2098" spans="1:14" ht="24.95" customHeight="1" x14ac:dyDescent="0.2">
      <c r="A2098" s="2"/>
      <c r="B2098" s="3"/>
      <c r="C2098" s="2"/>
      <c r="D2098" s="2"/>
      <c r="E2098" s="2"/>
      <c r="F2098" s="2"/>
      <c r="G2098" s="2"/>
      <c r="H2098" s="2"/>
      <c r="I2098" s="4"/>
      <c r="J2098" s="9">
        <f t="shared" si="132"/>
        <v>0</v>
      </c>
      <c r="K2098" s="9">
        <f t="shared" si="133"/>
        <v>0</v>
      </c>
      <c r="L2098">
        <f t="shared" si="134"/>
        <v>1</v>
      </c>
      <c r="M2098" t="str">
        <f>VLOOKUP(L2098,mês!A:B,2,0)</f>
        <v>Janeiro</v>
      </c>
      <c r="N2098" t="e">
        <f t="shared" si="135"/>
        <v>#VALUE!</v>
      </c>
    </row>
    <row r="2099" spans="1:14" ht="24.95" customHeight="1" x14ac:dyDescent="0.2">
      <c r="A2099" s="2"/>
      <c r="B2099" s="3"/>
      <c r="C2099" s="2"/>
      <c r="D2099" s="2"/>
      <c r="E2099" s="2"/>
      <c r="F2099" s="2"/>
      <c r="G2099" s="2"/>
      <c r="H2099" s="2"/>
      <c r="I2099" s="4"/>
      <c r="J2099" s="9">
        <f t="shared" si="132"/>
        <v>0</v>
      </c>
      <c r="K2099" s="9">
        <f t="shared" si="133"/>
        <v>0</v>
      </c>
      <c r="L2099">
        <f t="shared" si="134"/>
        <v>1</v>
      </c>
      <c r="M2099" t="str">
        <f>VLOOKUP(L2099,mês!A:B,2,0)</f>
        <v>Janeiro</v>
      </c>
      <c r="N2099" t="e">
        <f t="shared" si="135"/>
        <v>#VALUE!</v>
      </c>
    </row>
    <row r="2100" spans="1:14" ht="24.95" customHeight="1" x14ac:dyDescent="0.2">
      <c r="A2100" s="2"/>
      <c r="B2100" s="3"/>
      <c r="C2100" s="2"/>
      <c r="D2100" s="2"/>
      <c r="E2100" s="2"/>
      <c r="F2100" s="2"/>
      <c r="G2100" s="2"/>
      <c r="H2100" s="2"/>
      <c r="I2100" s="4"/>
      <c r="J2100" s="9">
        <f t="shared" si="132"/>
        <v>0</v>
      </c>
      <c r="K2100" s="9">
        <f t="shared" si="133"/>
        <v>0</v>
      </c>
      <c r="L2100">
        <f t="shared" si="134"/>
        <v>1</v>
      </c>
      <c r="M2100" t="str">
        <f>VLOOKUP(L2100,mês!A:B,2,0)</f>
        <v>Janeiro</v>
      </c>
      <c r="N2100" t="e">
        <f t="shared" si="135"/>
        <v>#VALUE!</v>
      </c>
    </row>
    <row r="2101" spans="1:14" ht="24.95" customHeight="1" x14ac:dyDescent="0.2">
      <c r="A2101" s="2"/>
      <c r="B2101" s="3"/>
      <c r="C2101" s="2"/>
      <c r="D2101" s="2"/>
      <c r="E2101" s="2"/>
      <c r="F2101" s="2"/>
      <c r="G2101" s="2"/>
      <c r="H2101" s="2"/>
      <c r="I2101" s="4"/>
      <c r="J2101" s="9">
        <f t="shared" si="132"/>
        <v>0</v>
      </c>
      <c r="K2101" s="9">
        <f t="shared" si="133"/>
        <v>0</v>
      </c>
      <c r="L2101">
        <f t="shared" si="134"/>
        <v>1</v>
      </c>
      <c r="M2101" t="str">
        <f>VLOOKUP(L2101,mês!A:B,2,0)</f>
        <v>Janeiro</v>
      </c>
      <c r="N2101" t="e">
        <f t="shared" si="135"/>
        <v>#VALUE!</v>
      </c>
    </row>
    <row r="2102" spans="1:14" ht="24.95" customHeight="1" x14ac:dyDescent="0.2">
      <c r="A2102" s="2"/>
      <c r="B2102" s="3"/>
      <c r="C2102" s="2"/>
      <c r="D2102" s="2"/>
      <c r="E2102" s="2"/>
      <c r="F2102" s="2"/>
      <c r="G2102" s="2"/>
      <c r="H2102" s="2"/>
      <c r="I2102" s="4"/>
      <c r="J2102" s="9">
        <f t="shared" si="132"/>
        <v>0</v>
      </c>
      <c r="K2102" s="9">
        <f t="shared" si="133"/>
        <v>0</v>
      </c>
      <c r="L2102">
        <f t="shared" si="134"/>
        <v>1</v>
      </c>
      <c r="M2102" t="str">
        <f>VLOOKUP(L2102,mês!A:B,2,0)</f>
        <v>Janeiro</v>
      </c>
      <c r="N2102" t="e">
        <f t="shared" si="135"/>
        <v>#VALUE!</v>
      </c>
    </row>
    <row r="2103" spans="1:14" ht="24.95" customHeight="1" x14ac:dyDescent="0.2">
      <c r="A2103" s="2"/>
      <c r="B2103" s="3"/>
      <c r="C2103" s="2"/>
      <c r="D2103" s="2"/>
      <c r="E2103" s="2"/>
      <c r="F2103" s="2"/>
      <c r="G2103" s="2"/>
      <c r="H2103" s="2"/>
      <c r="I2103" s="4"/>
      <c r="J2103" s="9">
        <f t="shared" si="132"/>
        <v>0</v>
      </c>
      <c r="K2103" s="9">
        <f t="shared" si="133"/>
        <v>0</v>
      </c>
      <c r="L2103">
        <f t="shared" si="134"/>
        <v>1</v>
      </c>
      <c r="M2103" t="str">
        <f>VLOOKUP(L2103,mês!A:B,2,0)</f>
        <v>Janeiro</v>
      </c>
      <c r="N2103" t="e">
        <f t="shared" si="135"/>
        <v>#VALUE!</v>
      </c>
    </row>
    <row r="2104" spans="1:14" ht="24.95" customHeight="1" x14ac:dyDescent="0.2">
      <c r="A2104" s="2"/>
      <c r="B2104" s="3"/>
      <c r="C2104" s="2"/>
      <c r="D2104" s="2"/>
      <c r="E2104" s="2"/>
      <c r="F2104" s="2"/>
      <c r="G2104" s="2"/>
      <c r="H2104" s="2"/>
      <c r="I2104" s="4"/>
      <c r="J2104" s="9">
        <f t="shared" si="132"/>
        <v>0</v>
      </c>
      <c r="K2104" s="9">
        <f t="shared" si="133"/>
        <v>0</v>
      </c>
      <c r="L2104">
        <f t="shared" si="134"/>
        <v>1</v>
      </c>
      <c r="M2104" t="str">
        <f>VLOOKUP(L2104,mês!A:B,2,0)</f>
        <v>Janeiro</v>
      </c>
      <c r="N2104" t="e">
        <f t="shared" si="135"/>
        <v>#VALUE!</v>
      </c>
    </row>
    <row r="2105" spans="1:14" ht="24.95" customHeight="1" x14ac:dyDescent="0.2">
      <c r="A2105" s="2"/>
      <c r="B2105" s="3"/>
      <c r="C2105" s="2"/>
      <c r="D2105" s="2"/>
      <c r="E2105" s="2"/>
      <c r="F2105" s="2"/>
      <c r="G2105" s="2"/>
      <c r="H2105" s="2"/>
      <c r="I2105" s="4"/>
      <c r="J2105" s="9">
        <f t="shared" si="132"/>
        <v>0</v>
      </c>
      <c r="K2105" s="9">
        <f t="shared" si="133"/>
        <v>0</v>
      </c>
      <c r="L2105">
        <f t="shared" si="134"/>
        <v>1</v>
      </c>
      <c r="M2105" t="str">
        <f>VLOOKUP(L2105,mês!A:B,2,0)</f>
        <v>Janeiro</v>
      </c>
      <c r="N2105" t="e">
        <f t="shared" si="135"/>
        <v>#VALUE!</v>
      </c>
    </row>
    <row r="2106" spans="1:14" ht="24.95" customHeight="1" x14ac:dyDescent="0.2">
      <c r="A2106" s="2"/>
      <c r="B2106" s="3"/>
      <c r="C2106" s="2"/>
      <c r="D2106" s="2"/>
      <c r="E2106" s="2"/>
      <c r="F2106" s="2"/>
      <c r="G2106" s="2"/>
      <c r="H2106" s="2"/>
      <c r="I2106" s="4"/>
      <c r="J2106" s="9">
        <f t="shared" si="132"/>
        <v>0</v>
      </c>
      <c r="K2106" s="9">
        <f t="shared" si="133"/>
        <v>0</v>
      </c>
      <c r="L2106">
        <f t="shared" si="134"/>
        <v>1</v>
      </c>
      <c r="M2106" t="str">
        <f>VLOOKUP(L2106,mês!A:B,2,0)</f>
        <v>Janeiro</v>
      </c>
      <c r="N2106" t="e">
        <f t="shared" si="135"/>
        <v>#VALUE!</v>
      </c>
    </row>
    <row r="2107" spans="1:14" ht="24.95" customHeight="1" x14ac:dyDescent="0.2">
      <c r="A2107" s="2"/>
      <c r="B2107" s="3"/>
      <c r="C2107" s="2"/>
      <c r="D2107" s="2"/>
      <c r="E2107" s="2"/>
      <c r="F2107" s="2"/>
      <c r="G2107" s="2"/>
      <c r="H2107" s="2"/>
      <c r="I2107" s="4"/>
      <c r="J2107" s="9">
        <f t="shared" si="132"/>
        <v>0</v>
      </c>
      <c r="K2107" s="9">
        <f t="shared" si="133"/>
        <v>0</v>
      </c>
      <c r="L2107">
        <f t="shared" si="134"/>
        <v>1</v>
      </c>
      <c r="M2107" t="str">
        <f>VLOOKUP(L2107,mês!A:B,2,0)</f>
        <v>Janeiro</v>
      </c>
      <c r="N2107" t="e">
        <f t="shared" si="135"/>
        <v>#VALUE!</v>
      </c>
    </row>
    <row r="2108" spans="1:14" ht="24.95" customHeight="1" x14ac:dyDescent="0.2">
      <c r="A2108" s="2"/>
      <c r="B2108" s="3"/>
      <c r="C2108" s="2"/>
      <c r="D2108" s="2"/>
      <c r="E2108" s="4"/>
      <c r="F2108" s="2"/>
      <c r="G2108" s="2"/>
      <c r="H2108" s="2"/>
      <c r="I2108" s="4"/>
      <c r="J2108" s="9">
        <f t="shared" ref="J2108:J2171" si="136">IF(G2108="Não",0,H2108)</f>
        <v>0</v>
      </c>
      <c r="K2108" s="9">
        <f t="shared" ref="K2108:K2171" si="137">IF(G2108="Não",H2108,0)</f>
        <v>0</v>
      </c>
      <c r="L2108">
        <f t="shared" ref="L2108:L2171" si="138">MONTH(B2108)</f>
        <v>1</v>
      </c>
      <c r="M2108" t="str">
        <f>VLOOKUP(L2108,mês!A:B,2,0)</f>
        <v>Janeiro</v>
      </c>
      <c r="N2108" t="e">
        <f t="shared" ref="N2108:N2171" si="139">LEFT(A2108,SEARCH("-",A2108)-1)</f>
        <v>#VALUE!</v>
      </c>
    </row>
    <row r="2109" spans="1:14" ht="24.95" customHeight="1" x14ac:dyDescent="0.2">
      <c r="A2109" s="2"/>
      <c r="B2109" s="3"/>
      <c r="C2109" s="2"/>
      <c r="D2109" s="2"/>
      <c r="E2109" s="2"/>
      <c r="F2109" s="2"/>
      <c r="G2109" s="2"/>
      <c r="H2109" s="2"/>
      <c r="I2109" s="4"/>
      <c r="J2109" s="9">
        <f t="shared" si="136"/>
        <v>0</v>
      </c>
      <c r="K2109" s="9">
        <f t="shared" si="137"/>
        <v>0</v>
      </c>
      <c r="L2109">
        <f t="shared" si="138"/>
        <v>1</v>
      </c>
      <c r="M2109" t="str">
        <f>VLOOKUP(L2109,mês!A:B,2,0)</f>
        <v>Janeiro</v>
      </c>
      <c r="N2109" t="e">
        <f t="shared" si="139"/>
        <v>#VALUE!</v>
      </c>
    </row>
    <row r="2110" spans="1:14" ht="24.95" customHeight="1" x14ac:dyDescent="0.2">
      <c r="A2110" s="2"/>
      <c r="B2110" s="3"/>
      <c r="C2110" s="2"/>
      <c r="D2110" s="2"/>
      <c r="E2110" s="2"/>
      <c r="F2110" s="2"/>
      <c r="G2110" s="2"/>
      <c r="H2110" s="13"/>
      <c r="I2110" s="4"/>
      <c r="J2110" s="9">
        <f t="shared" si="136"/>
        <v>0</v>
      </c>
      <c r="K2110" s="9">
        <f t="shared" si="137"/>
        <v>0</v>
      </c>
      <c r="L2110">
        <f t="shared" si="138"/>
        <v>1</v>
      </c>
      <c r="M2110" t="str">
        <f>VLOOKUP(L2110,mês!A:B,2,0)</f>
        <v>Janeiro</v>
      </c>
      <c r="N2110" t="e">
        <f t="shared" si="139"/>
        <v>#VALUE!</v>
      </c>
    </row>
    <row r="2111" spans="1:14" ht="24.95" customHeight="1" x14ac:dyDescent="0.2">
      <c r="A2111" s="2"/>
      <c r="B2111" s="3"/>
      <c r="C2111" s="2"/>
      <c r="D2111" s="2"/>
      <c r="E2111" s="2"/>
      <c r="F2111" s="2"/>
      <c r="G2111" s="2"/>
      <c r="H2111" s="2"/>
      <c r="I2111" s="4"/>
      <c r="J2111" s="9">
        <f t="shared" si="136"/>
        <v>0</v>
      </c>
      <c r="K2111" s="9">
        <f t="shared" si="137"/>
        <v>0</v>
      </c>
      <c r="L2111">
        <f t="shared" si="138"/>
        <v>1</v>
      </c>
      <c r="M2111" t="str">
        <f>VLOOKUP(L2111,mês!A:B,2,0)</f>
        <v>Janeiro</v>
      </c>
      <c r="N2111" t="e">
        <f t="shared" si="139"/>
        <v>#VALUE!</v>
      </c>
    </row>
    <row r="2112" spans="1:14" ht="24.95" customHeight="1" x14ac:dyDescent="0.2">
      <c r="A2112" s="2"/>
      <c r="B2112" s="3"/>
      <c r="C2112" s="2"/>
      <c r="D2112" s="2"/>
      <c r="E2112" s="2"/>
      <c r="F2112" s="2"/>
      <c r="G2112" s="2"/>
      <c r="H2112" s="2"/>
      <c r="I2112" s="4"/>
      <c r="J2112" s="9">
        <f t="shared" si="136"/>
        <v>0</v>
      </c>
      <c r="K2112" s="9">
        <f t="shared" si="137"/>
        <v>0</v>
      </c>
      <c r="L2112">
        <f t="shared" si="138"/>
        <v>1</v>
      </c>
      <c r="M2112" t="str">
        <f>VLOOKUP(L2112,mês!A:B,2,0)</f>
        <v>Janeiro</v>
      </c>
      <c r="N2112" t="e">
        <f t="shared" si="139"/>
        <v>#VALUE!</v>
      </c>
    </row>
    <row r="2113" spans="1:14" ht="24.95" customHeight="1" x14ac:dyDescent="0.2">
      <c r="A2113" s="2"/>
      <c r="B2113" s="3"/>
      <c r="C2113" s="2"/>
      <c r="D2113" s="2"/>
      <c r="E2113" s="2"/>
      <c r="F2113" s="2"/>
      <c r="G2113" s="2"/>
      <c r="H2113" s="2"/>
      <c r="I2113" s="4"/>
      <c r="J2113" s="9">
        <f t="shared" si="136"/>
        <v>0</v>
      </c>
      <c r="K2113" s="9">
        <f t="shared" si="137"/>
        <v>0</v>
      </c>
      <c r="L2113">
        <f t="shared" si="138"/>
        <v>1</v>
      </c>
      <c r="M2113" t="str">
        <f>VLOOKUP(L2113,mês!A:B,2,0)</f>
        <v>Janeiro</v>
      </c>
      <c r="N2113" t="e">
        <f t="shared" si="139"/>
        <v>#VALUE!</v>
      </c>
    </row>
    <row r="2114" spans="1:14" ht="24.95" customHeight="1" x14ac:dyDescent="0.2">
      <c r="A2114" s="2"/>
      <c r="B2114" s="3"/>
      <c r="C2114" s="2"/>
      <c r="D2114" s="2"/>
      <c r="E2114" s="2"/>
      <c r="F2114" s="2"/>
      <c r="G2114" s="2"/>
      <c r="H2114" s="2"/>
      <c r="I2114" s="4"/>
      <c r="J2114" s="9">
        <f t="shared" si="136"/>
        <v>0</v>
      </c>
      <c r="K2114" s="9">
        <f t="shared" si="137"/>
        <v>0</v>
      </c>
      <c r="L2114">
        <f t="shared" si="138"/>
        <v>1</v>
      </c>
      <c r="M2114" t="str">
        <f>VLOOKUP(L2114,mês!A:B,2,0)</f>
        <v>Janeiro</v>
      </c>
      <c r="N2114" t="e">
        <f t="shared" si="139"/>
        <v>#VALUE!</v>
      </c>
    </row>
    <row r="2115" spans="1:14" ht="24.95" customHeight="1" x14ac:dyDescent="0.2">
      <c r="A2115" s="2"/>
      <c r="B2115" s="3"/>
      <c r="C2115" s="2"/>
      <c r="D2115" s="2"/>
      <c r="E2115" s="2"/>
      <c r="F2115" s="2"/>
      <c r="G2115" s="2"/>
      <c r="H2115" s="13"/>
      <c r="I2115" s="4"/>
      <c r="J2115" s="9">
        <f t="shared" si="136"/>
        <v>0</v>
      </c>
      <c r="K2115" s="9">
        <f t="shared" si="137"/>
        <v>0</v>
      </c>
      <c r="L2115">
        <f t="shared" si="138"/>
        <v>1</v>
      </c>
      <c r="M2115" t="str">
        <f>VLOOKUP(L2115,mês!A:B,2,0)</f>
        <v>Janeiro</v>
      </c>
      <c r="N2115" t="e">
        <f t="shared" si="139"/>
        <v>#VALUE!</v>
      </c>
    </row>
    <row r="2116" spans="1:14" ht="24.95" customHeight="1" x14ac:dyDescent="0.2">
      <c r="A2116" s="2"/>
      <c r="B2116" s="3"/>
      <c r="C2116" s="2"/>
      <c r="D2116" s="2"/>
      <c r="E2116" s="2"/>
      <c r="F2116" s="2"/>
      <c r="G2116" s="2"/>
      <c r="H2116" s="2"/>
      <c r="I2116" s="4"/>
      <c r="J2116" s="9">
        <f t="shared" si="136"/>
        <v>0</v>
      </c>
      <c r="K2116" s="9">
        <f t="shared" si="137"/>
        <v>0</v>
      </c>
      <c r="L2116">
        <f t="shared" si="138"/>
        <v>1</v>
      </c>
      <c r="M2116" t="str">
        <f>VLOOKUP(L2116,mês!A:B,2,0)</f>
        <v>Janeiro</v>
      </c>
      <c r="N2116" t="e">
        <f t="shared" si="139"/>
        <v>#VALUE!</v>
      </c>
    </row>
    <row r="2117" spans="1:14" ht="24.95" customHeight="1" x14ac:dyDescent="0.2">
      <c r="A2117" s="2"/>
      <c r="B2117" s="3"/>
      <c r="C2117" s="2"/>
      <c r="D2117" s="2"/>
      <c r="E2117" s="2"/>
      <c r="F2117" s="2"/>
      <c r="G2117" s="2"/>
      <c r="H2117" s="2"/>
      <c r="I2117" s="4"/>
      <c r="J2117" s="9">
        <f t="shared" si="136"/>
        <v>0</v>
      </c>
      <c r="K2117" s="9">
        <f t="shared" si="137"/>
        <v>0</v>
      </c>
      <c r="L2117">
        <f t="shared" si="138"/>
        <v>1</v>
      </c>
      <c r="M2117" t="str">
        <f>VLOOKUP(L2117,mês!A:B,2,0)</f>
        <v>Janeiro</v>
      </c>
      <c r="N2117" t="e">
        <f t="shared" si="139"/>
        <v>#VALUE!</v>
      </c>
    </row>
    <row r="2118" spans="1:14" ht="24.95" customHeight="1" x14ac:dyDescent="0.2">
      <c r="A2118" s="2"/>
      <c r="B2118" s="3"/>
      <c r="C2118" s="2"/>
      <c r="D2118" s="2"/>
      <c r="E2118" s="2"/>
      <c r="F2118" s="2"/>
      <c r="G2118" s="2"/>
      <c r="H2118" s="13"/>
      <c r="I2118" s="4"/>
      <c r="J2118" s="9">
        <f t="shared" si="136"/>
        <v>0</v>
      </c>
      <c r="K2118" s="9">
        <f t="shared" si="137"/>
        <v>0</v>
      </c>
      <c r="L2118">
        <f t="shared" si="138"/>
        <v>1</v>
      </c>
      <c r="M2118" t="str">
        <f>VLOOKUP(L2118,mês!A:B,2,0)</f>
        <v>Janeiro</v>
      </c>
      <c r="N2118" t="e">
        <f t="shared" si="139"/>
        <v>#VALUE!</v>
      </c>
    </row>
    <row r="2119" spans="1:14" ht="24.95" customHeight="1" x14ac:dyDescent="0.2">
      <c r="A2119" s="2"/>
      <c r="B2119" s="3"/>
      <c r="C2119" s="2"/>
      <c r="D2119" s="2"/>
      <c r="E2119" s="2"/>
      <c r="F2119" s="2"/>
      <c r="G2119" s="2"/>
      <c r="H2119" s="2"/>
      <c r="I2119" s="4"/>
      <c r="J2119" s="9">
        <f t="shared" si="136"/>
        <v>0</v>
      </c>
      <c r="K2119" s="9">
        <f t="shared" si="137"/>
        <v>0</v>
      </c>
      <c r="L2119">
        <f t="shared" si="138"/>
        <v>1</v>
      </c>
      <c r="M2119" t="str">
        <f>VLOOKUP(L2119,mês!A:B,2,0)</f>
        <v>Janeiro</v>
      </c>
      <c r="N2119" t="e">
        <f t="shared" si="139"/>
        <v>#VALUE!</v>
      </c>
    </row>
    <row r="2120" spans="1:14" ht="24.95" customHeight="1" x14ac:dyDescent="0.2">
      <c r="A2120" s="2"/>
      <c r="B2120" s="3"/>
      <c r="C2120" s="2"/>
      <c r="D2120" s="2"/>
      <c r="E2120" s="2"/>
      <c r="F2120" s="2"/>
      <c r="G2120" s="2"/>
      <c r="H2120" s="13"/>
      <c r="I2120" s="4"/>
      <c r="J2120" s="9">
        <f t="shared" si="136"/>
        <v>0</v>
      </c>
      <c r="K2120" s="9">
        <f t="shared" si="137"/>
        <v>0</v>
      </c>
      <c r="L2120">
        <f t="shared" si="138"/>
        <v>1</v>
      </c>
      <c r="M2120" t="str">
        <f>VLOOKUP(L2120,mês!A:B,2,0)</f>
        <v>Janeiro</v>
      </c>
      <c r="N2120" t="e">
        <f t="shared" si="139"/>
        <v>#VALUE!</v>
      </c>
    </row>
    <row r="2121" spans="1:14" ht="24.95" customHeight="1" x14ac:dyDescent="0.2">
      <c r="A2121" s="2"/>
      <c r="B2121" s="3"/>
      <c r="C2121" s="2"/>
      <c r="D2121" s="2"/>
      <c r="E2121" s="2"/>
      <c r="F2121" s="2"/>
      <c r="G2121" s="2"/>
      <c r="H2121" s="13"/>
      <c r="I2121" s="4"/>
      <c r="J2121" s="9">
        <f t="shared" si="136"/>
        <v>0</v>
      </c>
      <c r="K2121" s="9">
        <f t="shared" si="137"/>
        <v>0</v>
      </c>
      <c r="L2121">
        <f t="shared" si="138"/>
        <v>1</v>
      </c>
      <c r="M2121" t="str">
        <f>VLOOKUP(L2121,mês!A:B,2,0)</f>
        <v>Janeiro</v>
      </c>
      <c r="N2121" t="e">
        <f t="shared" si="139"/>
        <v>#VALUE!</v>
      </c>
    </row>
    <row r="2122" spans="1:14" ht="24.95" customHeight="1" x14ac:dyDescent="0.2">
      <c r="A2122" s="2"/>
      <c r="B2122" s="3"/>
      <c r="C2122" s="2"/>
      <c r="D2122" s="2"/>
      <c r="E2122" s="2"/>
      <c r="F2122" s="2"/>
      <c r="G2122" s="2"/>
      <c r="H2122" s="13"/>
      <c r="I2122" s="4"/>
      <c r="J2122" s="9">
        <f t="shared" si="136"/>
        <v>0</v>
      </c>
      <c r="K2122" s="9">
        <f t="shared" si="137"/>
        <v>0</v>
      </c>
      <c r="L2122">
        <f t="shared" si="138"/>
        <v>1</v>
      </c>
      <c r="M2122" t="str">
        <f>VLOOKUP(L2122,mês!A:B,2,0)</f>
        <v>Janeiro</v>
      </c>
      <c r="N2122" t="e">
        <f t="shared" si="139"/>
        <v>#VALUE!</v>
      </c>
    </row>
    <row r="2123" spans="1:14" ht="24.95" customHeight="1" x14ac:dyDescent="0.2">
      <c r="A2123" s="2"/>
      <c r="B2123" s="3"/>
      <c r="C2123" s="2"/>
      <c r="D2123" s="2"/>
      <c r="E2123" s="2"/>
      <c r="F2123" s="2"/>
      <c r="G2123" s="2"/>
      <c r="H2123" s="13"/>
      <c r="I2123" s="4"/>
      <c r="J2123" s="9">
        <f t="shared" si="136"/>
        <v>0</v>
      </c>
      <c r="K2123" s="9">
        <f t="shared" si="137"/>
        <v>0</v>
      </c>
      <c r="L2123">
        <f t="shared" si="138"/>
        <v>1</v>
      </c>
      <c r="M2123" t="str">
        <f>VLOOKUP(L2123,mês!A:B,2,0)</f>
        <v>Janeiro</v>
      </c>
      <c r="N2123" t="e">
        <f t="shared" si="139"/>
        <v>#VALUE!</v>
      </c>
    </row>
    <row r="2124" spans="1:14" ht="24.95" customHeight="1" x14ac:dyDescent="0.2">
      <c r="A2124" s="2"/>
      <c r="B2124" s="3"/>
      <c r="C2124" s="2"/>
      <c r="D2124" s="2"/>
      <c r="E2124" s="2"/>
      <c r="F2124" s="2"/>
      <c r="G2124" s="2"/>
      <c r="H2124" s="2"/>
      <c r="I2124" s="4"/>
      <c r="J2124" s="9">
        <f t="shared" si="136"/>
        <v>0</v>
      </c>
      <c r="K2124" s="9">
        <f t="shared" si="137"/>
        <v>0</v>
      </c>
      <c r="L2124">
        <f t="shared" si="138"/>
        <v>1</v>
      </c>
      <c r="M2124" t="str">
        <f>VLOOKUP(L2124,mês!A:B,2,0)</f>
        <v>Janeiro</v>
      </c>
      <c r="N2124" t="e">
        <f t="shared" si="139"/>
        <v>#VALUE!</v>
      </c>
    </row>
    <row r="2125" spans="1:14" ht="24.95" customHeight="1" x14ac:dyDescent="0.2">
      <c r="A2125" s="2"/>
      <c r="B2125" s="3"/>
      <c r="C2125" s="2"/>
      <c r="D2125" s="2"/>
      <c r="E2125" s="2"/>
      <c r="F2125" s="2"/>
      <c r="G2125" s="2"/>
      <c r="H2125" s="2"/>
      <c r="I2125" s="4"/>
      <c r="J2125" s="9">
        <f t="shared" si="136"/>
        <v>0</v>
      </c>
      <c r="K2125" s="9">
        <f t="shared" si="137"/>
        <v>0</v>
      </c>
      <c r="L2125">
        <f t="shared" si="138"/>
        <v>1</v>
      </c>
      <c r="M2125" t="str">
        <f>VLOOKUP(L2125,mês!A:B,2,0)</f>
        <v>Janeiro</v>
      </c>
      <c r="N2125" t="e">
        <f t="shared" si="139"/>
        <v>#VALUE!</v>
      </c>
    </row>
    <row r="2126" spans="1:14" ht="24.95" customHeight="1" x14ac:dyDescent="0.2">
      <c r="A2126" s="2"/>
      <c r="B2126" s="3"/>
      <c r="C2126" s="2"/>
      <c r="D2126" s="2"/>
      <c r="E2126" s="2"/>
      <c r="F2126" s="2"/>
      <c r="G2126" s="2"/>
      <c r="H2126" s="2"/>
      <c r="I2126" s="4"/>
      <c r="J2126" s="9">
        <f t="shared" si="136"/>
        <v>0</v>
      </c>
      <c r="K2126" s="9">
        <f t="shared" si="137"/>
        <v>0</v>
      </c>
      <c r="L2126">
        <f t="shared" si="138"/>
        <v>1</v>
      </c>
      <c r="M2126" t="str">
        <f>VLOOKUP(L2126,mês!A:B,2,0)</f>
        <v>Janeiro</v>
      </c>
      <c r="N2126" t="e">
        <f t="shared" si="139"/>
        <v>#VALUE!</v>
      </c>
    </row>
    <row r="2127" spans="1:14" ht="24.95" customHeight="1" x14ac:dyDescent="0.2">
      <c r="A2127" s="2"/>
      <c r="B2127" s="3"/>
      <c r="C2127" s="2"/>
      <c r="D2127" s="2"/>
      <c r="E2127" s="2"/>
      <c r="F2127" s="2"/>
      <c r="G2127" s="2"/>
      <c r="H2127" s="2"/>
      <c r="I2127" s="4"/>
      <c r="J2127" s="9">
        <f t="shared" si="136"/>
        <v>0</v>
      </c>
      <c r="K2127" s="9">
        <f t="shared" si="137"/>
        <v>0</v>
      </c>
      <c r="L2127">
        <f t="shared" si="138"/>
        <v>1</v>
      </c>
      <c r="M2127" t="str">
        <f>VLOOKUP(L2127,mês!A:B,2,0)</f>
        <v>Janeiro</v>
      </c>
      <c r="N2127" t="e">
        <f t="shared" si="139"/>
        <v>#VALUE!</v>
      </c>
    </row>
    <row r="2128" spans="1:14" ht="24.95" customHeight="1" x14ac:dyDescent="0.2">
      <c r="A2128" s="2"/>
      <c r="B2128" s="3"/>
      <c r="C2128" s="2"/>
      <c r="D2128" s="2"/>
      <c r="E2128" s="2"/>
      <c r="F2128" s="2"/>
      <c r="G2128" s="2"/>
      <c r="H2128" s="2"/>
      <c r="I2128" s="4"/>
      <c r="J2128" s="9">
        <f t="shared" si="136"/>
        <v>0</v>
      </c>
      <c r="K2128" s="9">
        <f t="shared" si="137"/>
        <v>0</v>
      </c>
      <c r="L2128">
        <f t="shared" si="138"/>
        <v>1</v>
      </c>
      <c r="M2128" t="str">
        <f>VLOOKUP(L2128,mês!A:B,2,0)</f>
        <v>Janeiro</v>
      </c>
      <c r="N2128" t="e">
        <f t="shared" si="139"/>
        <v>#VALUE!</v>
      </c>
    </row>
    <row r="2129" spans="1:14" ht="24.95" customHeight="1" x14ac:dyDescent="0.2">
      <c r="A2129" s="2"/>
      <c r="B2129" s="3"/>
      <c r="C2129" s="2"/>
      <c r="D2129" s="2"/>
      <c r="E2129" s="2"/>
      <c r="F2129" s="2"/>
      <c r="G2129" s="2"/>
      <c r="H2129" s="2"/>
      <c r="I2129" s="4"/>
      <c r="J2129" s="9">
        <f t="shared" si="136"/>
        <v>0</v>
      </c>
      <c r="K2129" s="9">
        <f t="shared" si="137"/>
        <v>0</v>
      </c>
      <c r="L2129">
        <f t="shared" si="138"/>
        <v>1</v>
      </c>
      <c r="M2129" t="str">
        <f>VLOOKUP(L2129,mês!A:B,2,0)</f>
        <v>Janeiro</v>
      </c>
      <c r="N2129" t="e">
        <f t="shared" si="139"/>
        <v>#VALUE!</v>
      </c>
    </row>
    <row r="2130" spans="1:14" ht="24.95" customHeight="1" x14ac:dyDescent="0.2">
      <c r="A2130" s="2"/>
      <c r="B2130" s="3"/>
      <c r="C2130" s="2"/>
      <c r="D2130" s="2"/>
      <c r="E2130" s="2"/>
      <c r="F2130" s="2"/>
      <c r="G2130" s="2"/>
      <c r="H2130" s="2"/>
      <c r="I2130" s="4"/>
      <c r="J2130" s="9">
        <f t="shared" si="136"/>
        <v>0</v>
      </c>
      <c r="K2130" s="9">
        <f t="shared" si="137"/>
        <v>0</v>
      </c>
      <c r="L2130">
        <f t="shared" si="138"/>
        <v>1</v>
      </c>
      <c r="M2130" t="str">
        <f>VLOOKUP(L2130,mês!A:B,2,0)</f>
        <v>Janeiro</v>
      </c>
      <c r="N2130" t="e">
        <f t="shared" si="139"/>
        <v>#VALUE!</v>
      </c>
    </row>
    <row r="2131" spans="1:14" ht="24.95" customHeight="1" x14ac:dyDescent="0.2">
      <c r="A2131" s="2"/>
      <c r="B2131" s="3"/>
      <c r="C2131" s="2"/>
      <c r="D2131" s="2"/>
      <c r="E2131" s="2"/>
      <c r="F2131" s="2"/>
      <c r="G2131" s="2"/>
      <c r="H2131" s="2"/>
      <c r="I2131" s="4"/>
      <c r="J2131" s="9">
        <f t="shared" si="136"/>
        <v>0</v>
      </c>
      <c r="K2131" s="9">
        <f t="shared" si="137"/>
        <v>0</v>
      </c>
      <c r="L2131">
        <f t="shared" si="138"/>
        <v>1</v>
      </c>
      <c r="M2131" t="str">
        <f>VLOOKUP(L2131,mês!A:B,2,0)</f>
        <v>Janeiro</v>
      </c>
      <c r="N2131" t="e">
        <f t="shared" si="139"/>
        <v>#VALUE!</v>
      </c>
    </row>
    <row r="2132" spans="1:14" ht="24.95" customHeight="1" x14ac:dyDescent="0.2">
      <c r="A2132" s="2"/>
      <c r="B2132" s="3"/>
      <c r="C2132" s="2"/>
      <c r="D2132" s="2"/>
      <c r="E2132" s="2"/>
      <c r="F2132" s="2"/>
      <c r="G2132" s="2"/>
      <c r="H2132" s="2"/>
      <c r="I2132" s="4"/>
      <c r="J2132" s="9">
        <f t="shared" si="136"/>
        <v>0</v>
      </c>
      <c r="K2132" s="9">
        <f t="shared" si="137"/>
        <v>0</v>
      </c>
      <c r="L2132">
        <f t="shared" si="138"/>
        <v>1</v>
      </c>
      <c r="M2132" t="str">
        <f>VLOOKUP(L2132,mês!A:B,2,0)</f>
        <v>Janeiro</v>
      </c>
      <c r="N2132" t="e">
        <f t="shared" si="139"/>
        <v>#VALUE!</v>
      </c>
    </row>
    <row r="2133" spans="1:14" ht="24.95" customHeight="1" x14ac:dyDescent="0.2">
      <c r="A2133" s="2"/>
      <c r="B2133" s="3"/>
      <c r="C2133" s="2"/>
      <c r="D2133" s="2"/>
      <c r="E2133" s="2"/>
      <c r="F2133" s="2"/>
      <c r="G2133" s="2"/>
      <c r="H2133" s="2"/>
      <c r="I2133" s="4"/>
      <c r="J2133" s="9">
        <f t="shared" si="136"/>
        <v>0</v>
      </c>
      <c r="K2133" s="9">
        <f t="shared" si="137"/>
        <v>0</v>
      </c>
      <c r="L2133">
        <f t="shared" si="138"/>
        <v>1</v>
      </c>
      <c r="M2133" t="str">
        <f>VLOOKUP(L2133,mês!A:B,2,0)</f>
        <v>Janeiro</v>
      </c>
      <c r="N2133" t="e">
        <f t="shared" si="139"/>
        <v>#VALUE!</v>
      </c>
    </row>
    <row r="2134" spans="1:14" ht="24.95" customHeight="1" x14ac:dyDescent="0.2">
      <c r="A2134" s="2"/>
      <c r="B2134" s="3"/>
      <c r="C2134" s="2"/>
      <c r="D2134" s="2"/>
      <c r="E2134" s="2"/>
      <c r="F2134" s="2"/>
      <c r="G2134" s="2"/>
      <c r="H2134" s="2"/>
      <c r="I2134" s="4"/>
      <c r="J2134" s="9">
        <f t="shared" si="136"/>
        <v>0</v>
      </c>
      <c r="K2134" s="9">
        <f t="shared" si="137"/>
        <v>0</v>
      </c>
      <c r="L2134">
        <f t="shared" si="138"/>
        <v>1</v>
      </c>
      <c r="M2134" t="str">
        <f>VLOOKUP(L2134,mês!A:B,2,0)</f>
        <v>Janeiro</v>
      </c>
      <c r="N2134" t="e">
        <f t="shared" si="139"/>
        <v>#VALUE!</v>
      </c>
    </row>
    <row r="2135" spans="1:14" ht="24.95" customHeight="1" x14ac:dyDescent="0.2">
      <c r="A2135" s="2"/>
      <c r="B2135" s="3"/>
      <c r="C2135" s="2"/>
      <c r="D2135" s="2"/>
      <c r="E2135" s="2"/>
      <c r="F2135" s="2"/>
      <c r="G2135" s="2"/>
      <c r="H2135" s="2"/>
      <c r="I2135" s="4"/>
      <c r="J2135" s="9">
        <f t="shared" si="136"/>
        <v>0</v>
      </c>
      <c r="K2135" s="9">
        <f t="shared" si="137"/>
        <v>0</v>
      </c>
      <c r="L2135">
        <f t="shared" si="138"/>
        <v>1</v>
      </c>
      <c r="M2135" t="str">
        <f>VLOOKUP(L2135,mês!A:B,2,0)</f>
        <v>Janeiro</v>
      </c>
      <c r="N2135" t="e">
        <f t="shared" si="139"/>
        <v>#VALUE!</v>
      </c>
    </row>
    <row r="2136" spans="1:14" ht="24.95" customHeight="1" x14ac:dyDescent="0.2">
      <c r="A2136" s="2"/>
      <c r="B2136" s="3"/>
      <c r="C2136" s="2"/>
      <c r="D2136" s="2"/>
      <c r="E2136" s="2"/>
      <c r="F2136" s="2"/>
      <c r="G2136" s="2"/>
      <c r="H2136" s="2"/>
      <c r="I2136" s="4"/>
      <c r="J2136" s="9">
        <f t="shared" si="136"/>
        <v>0</v>
      </c>
      <c r="K2136" s="9">
        <f t="shared" si="137"/>
        <v>0</v>
      </c>
      <c r="L2136">
        <f t="shared" si="138"/>
        <v>1</v>
      </c>
      <c r="M2136" t="str">
        <f>VLOOKUP(L2136,mês!A:B,2,0)</f>
        <v>Janeiro</v>
      </c>
      <c r="N2136" t="e">
        <f t="shared" si="139"/>
        <v>#VALUE!</v>
      </c>
    </row>
    <row r="2137" spans="1:14" ht="24.95" customHeight="1" x14ac:dyDescent="0.2">
      <c r="A2137" s="2"/>
      <c r="B2137" s="3"/>
      <c r="C2137" s="2"/>
      <c r="D2137" s="2"/>
      <c r="E2137" s="2"/>
      <c r="F2137" s="2"/>
      <c r="G2137" s="2"/>
      <c r="H2137" s="2"/>
      <c r="I2137" s="4"/>
      <c r="J2137" s="9">
        <f t="shared" si="136"/>
        <v>0</v>
      </c>
      <c r="K2137" s="9">
        <f t="shared" si="137"/>
        <v>0</v>
      </c>
      <c r="L2137">
        <f t="shared" si="138"/>
        <v>1</v>
      </c>
      <c r="M2137" t="str">
        <f>VLOOKUP(L2137,mês!A:B,2,0)</f>
        <v>Janeiro</v>
      </c>
      <c r="N2137" t="e">
        <f t="shared" si="139"/>
        <v>#VALUE!</v>
      </c>
    </row>
    <row r="2138" spans="1:14" ht="24.95" customHeight="1" x14ac:dyDescent="0.2">
      <c r="A2138" s="2"/>
      <c r="B2138" s="3"/>
      <c r="C2138" s="2"/>
      <c r="D2138" s="2"/>
      <c r="E2138" s="2"/>
      <c r="F2138" s="2"/>
      <c r="G2138" s="2"/>
      <c r="H2138" s="2"/>
      <c r="I2138" s="4"/>
      <c r="J2138" s="9">
        <f t="shared" si="136"/>
        <v>0</v>
      </c>
      <c r="K2138" s="9">
        <f t="shared" si="137"/>
        <v>0</v>
      </c>
      <c r="L2138">
        <f t="shared" si="138"/>
        <v>1</v>
      </c>
      <c r="M2138" t="str">
        <f>VLOOKUP(L2138,mês!A:B,2,0)</f>
        <v>Janeiro</v>
      </c>
      <c r="N2138" t="e">
        <f t="shared" si="139"/>
        <v>#VALUE!</v>
      </c>
    </row>
    <row r="2139" spans="1:14" ht="24.95" customHeight="1" x14ac:dyDescent="0.2">
      <c r="A2139" s="2"/>
      <c r="B2139" s="3"/>
      <c r="C2139" s="2"/>
      <c r="D2139" s="2"/>
      <c r="E2139" s="2"/>
      <c r="F2139" s="2"/>
      <c r="G2139" s="2"/>
      <c r="H2139" s="2"/>
      <c r="I2139" s="4"/>
      <c r="J2139" s="9">
        <f t="shared" si="136"/>
        <v>0</v>
      </c>
      <c r="K2139" s="9">
        <f t="shared" si="137"/>
        <v>0</v>
      </c>
      <c r="L2139">
        <f t="shared" si="138"/>
        <v>1</v>
      </c>
      <c r="M2139" t="str">
        <f>VLOOKUP(L2139,mês!A:B,2,0)</f>
        <v>Janeiro</v>
      </c>
      <c r="N2139" t="e">
        <f t="shared" si="139"/>
        <v>#VALUE!</v>
      </c>
    </row>
    <row r="2140" spans="1:14" ht="24.95" customHeight="1" x14ac:dyDescent="0.2">
      <c r="A2140" s="2"/>
      <c r="B2140" s="3"/>
      <c r="C2140" s="2"/>
      <c r="D2140" s="2"/>
      <c r="E2140" s="2"/>
      <c r="F2140" s="2"/>
      <c r="G2140" s="2"/>
      <c r="H2140" s="13"/>
      <c r="I2140" s="4"/>
      <c r="J2140" s="9">
        <f t="shared" si="136"/>
        <v>0</v>
      </c>
      <c r="K2140" s="9">
        <f t="shared" si="137"/>
        <v>0</v>
      </c>
      <c r="L2140">
        <f t="shared" si="138"/>
        <v>1</v>
      </c>
      <c r="M2140" t="str">
        <f>VLOOKUP(L2140,mês!A:B,2,0)</f>
        <v>Janeiro</v>
      </c>
      <c r="N2140" t="e">
        <f t="shared" si="139"/>
        <v>#VALUE!</v>
      </c>
    </row>
    <row r="2141" spans="1:14" ht="24.95" customHeight="1" x14ac:dyDescent="0.2">
      <c r="A2141" s="2"/>
      <c r="B2141" s="3"/>
      <c r="C2141" s="2"/>
      <c r="D2141" s="2"/>
      <c r="E2141" s="2"/>
      <c r="F2141" s="2"/>
      <c r="G2141" s="2"/>
      <c r="H2141" s="2"/>
      <c r="I2141" s="4"/>
      <c r="J2141" s="9">
        <f t="shared" si="136"/>
        <v>0</v>
      </c>
      <c r="K2141" s="9">
        <f t="shared" si="137"/>
        <v>0</v>
      </c>
      <c r="L2141">
        <f t="shared" si="138"/>
        <v>1</v>
      </c>
      <c r="M2141" t="str">
        <f>VLOOKUP(L2141,mês!A:B,2,0)</f>
        <v>Janeiro</v>
      </c>
      <c r="N2141" t="e">
        <f t="shared" si="139"/>
        <v>#VALUE!</v>
      </c>
    </row>
    <row r="2142" spans="1:14" ht="24.95" customHeight="1" x14ac:dyDescent="0.2">
      <c r="A2142" s="2"/>
      <c r="B2142" s="3"/>
      <c r="C2142" s="2"/>
      <c r="D2142" s="2"/>
      <c r="E2142" s="2"/>
      <c r="F2142" s="2"/>
      <c r="G2142" s="2"/>
      <c r="H2142" s="2"/>
      <c r="I2142" s="4"/>
      <c r="J2142" s="9">
        <f t="shared" si="136"/>
        <v>0</v>
      </c>
      <c r="K2142" s="9">
        <f t="shared" si="137"/>
        <v>0</v>
      </c>
      <c r="L2142">
        <f t="shared" si="138"/>
        <v>1</v>
      </c>
      <c r="M2142" t="str">
        <f>VLOOKUP(L2142,mês!A:B,2,0)</f>
        <v>Janeiro</v>
      </c>
      <c r="N2142" t="e">
        <f t="shared" si="139"/>
        <v>#VALUE!</v>
      </c>
    </row>
    <row r="2143" spans="1:14" ht="24.95" customHeight="1" x14ac:dyDescent="0.2">
      <c r="A2143" s="2"/>
      <c r="B2143" s="3"/>
      <c r="C2143" s="2"/>
      <c r="D2143" s="2"/>
      <c r="E2143" s="2"/>
      <c r="F2143" s="2"/>
      <c r="G2143" s="2"/>
      <c r="H2143" s="2"/>
      <c r="I2143" s="4"/>
      <c r="J2143" s="9">
        <f t="shared" si="136"/>
        <v>0</v>
      </c>
      <c r="K2143" s="9">
        <f t="shared" si="137"/>
        <v>0</v>
      </c>
      <c r="L2143">
        <f t="shared" si="138"/>
        <v>1</v>
      </c>
      <c r="M2143" t="str">
        <f>VLOOKUP(L2143,mês!A:B,2,0)</f>
        <v>Janeiro</v>
      </c>
      <c r="N2143" t="e">
        <f t="shared" si="139"/>
        <v>#VALUE!</v>
      </c>
    </row>
    <row r="2144" spans="1:14" ht="24.95" customHeight="1" x14ac:dyDescent="0.2">
      <c r="A2144" s="2"/>
      <c r="B2144" s="3"/>
      <c r="C2144" s="2"/>
      <c r="D2144" s="2"/>
      <c r="E2144" s="2"/>
      <c r="F2144" s="2"/>
      <c r="G2144" s="2"/>
      <c r="H2144" s="2"/>
      <c r="I2144" s="4"/>
      <c r="J2144" s="9">
        <f t="shared" si="136"/>
        <v>0</v>
      </c>
      <c r="K2144" s="9">
        <f t="shared" si="137"/>
        <v>0</v>
      </c>
      <c r="L2144">
        <f t="shared" si="138"/>
        <v>1</v>
      </c>
      <c r="M2144" t="str">
        <f>VLOOKUP(L2144,mês!A:B,2,0)</f>
        <v>Janeiro</v>
      </c>
      <c r="N2144" t="e">
        <f t="shared" si="139"/>
        <v>#VALUE!</v>
      </c>
    </row>
    <row r="2145" spans="1:14" ht="24.95" customHeight="1" x14ac:dyDescent="0.2">
      <c r="A2145" s="2"/>
      <c r="B2145" s="3"/>
      <c r="C2145" s="2"/>
      <c r="D2145" s="2"/>
      <c r="E2145" s="2"/>
      <c r="F2145" s="2"/>
      <c r="G2145" s="2"/>
      <c r="H2145" s="2"/>
      <c r="I2145" s="4"/>
      <c r="J2145" s="9">
        <f t="shared" si="136"/>
        <v>0</v>
      </c>
      <c r="K2145" s="9">
        <f t="shared" si="137"/>
        <v>0</v>
      </c>
      <c r="L2145">
        <f t="shared" si="138"/>
        <v>1</v>
      </c>
      <c r="M2145" t="str">
        <f>VLOOKUP(L2145,mês!A:B,2,0)</f>
        <v>Janeiro</v>
      </c>
      <c r="N2145" t="e">
        <f t="shared" si="139"/>
        <v>#VALUE!</v>
      </c>
    </row>
    <row r="2146" spans="1:14" ht="24.95" customHeight="1" x14ac:dyDescent="0.2">
      <c r="A2146" s="2"/>
      <c r="B2146" s="3"/>
      <c r="C2146" s="2"/>
      <c r="D2146" s="2"/>
      <c r="E2146" s="2"/>
      <c r="F2146" s="2"/>
      <c r="G2146" s="2"/>
      <c r="H2146" s="2"/>
      <c r="I2146" s="4"/>
      <c r="J2146" s="9">
        <f t="shared" si="136"/>
        <v>0</v>
      </c>
      <c r="K2146" s="9">
        <f t="shared" si="137"/>
        <v>0</v>
      </c>
      <c r="L2146">
        <f t="shared" si="138"/>
        <v>1</v>
      </c>
      <c r="M2146" t="str">
        <f>VLOOKUP(L2146,mês!A:B,2,0)</f>
        <v>Janeiro</v>
      </c>
      <c r="N2146" t="e">
        <f t="shared" si="139"/>
        <v>#VALUE!</v>
      </c>
    </row>
    <row r="2147" spans="1:14" ht="24.95" customHeight="1" x14ac:dyDescent="0.2">
      <c r="A2147" s="2"/>
      <c r="B2147" s="3"/>
      <c r="C2147" s="2"/>
      <c r="D2147" s="2"/>
      <c r="E2147" s="2"/>
      <c r="F2147" s="2"/>
      <c r="G2147" s="2"/>
      <c r="H2147" s="2"/>
      <c r="I2147" s="4"/>
      <c r="J2147" s="9">
        <f t="shared" si="136"/>
        <v>0</v>
      </c>
      <c r="K2147" s="9">
        <f t="shared" si="137"/>
        <v>0</v>
      </c>
      <c r="L2147">
        <f t="shared" si="138"/>
        <v>1</v>
      </c>
      <c r="M2147" t="str">
        <f>VLOOKUP(L2147,mês!A:B,2,0)</f>
        <v>Janeiro</v>
      </c>
      <c r="N2147" t="e">
        <f t="shared" si="139"/>
        <v>#VALUE!</v>
      </c>
    </row>
    <row r="2148" spans="1:14" ht="24.95" customHeight="1" x14ac:dyDescent="0.2">
      <c r="A2148" s="2"/>
      <c r="B2148" s="3"/>
      <c r="C2148" s="2"/>
      <c r="D2148" s="2"/>
      <c r="E2148" s="2"/>
      <c r="F2148" s="2"/>
      <c r="G2148" s="2"/>
      <c r="H2148" s="2"/>
      <c r="I2148" s="4"/>
      <c r="J2148" s="9">
        <f t="shared" si="136"/>
        <v>0</v>
      </c>
      <c r="K2148" s="9">
        <f t="shared" si="137"/>
        <v>0</v>
      </c>
      <c r="L2148">
        <f t="shared" si="138"/>
        <v>1</v>
      </c>
      <c r="M2148" t="str">
        <f>VLOOKUP(L2148,mês!A:B,2,0)</f>
        <v>Janeiro</v>
      </c>
      <c r="N2148" t="e">
        <f t="shared" si="139"/>
        <v>#VALUE!</v>
      </c>
    </row>
    <row r="2149" spans="1:14" ht="24.95" customHeight="1" x14ac:dyDescent="0.2">
      <c r="A2149" s="2"/>
      <c r="B2149" s="3"/>
      <c r="C2149" s="2"/>
      <c r="D2149" s="2"/>
      <c r="E2149" s="2"/>
      <c r="F2149" s="2"/>
      <c r="G2149" s="2"/>
      <c r="H2149" s="2"/>
      <c r="I2149" s="4"/>
      <c r="J2149" s="9">
        <f t="shared" si="136"/>
        <v>0</v>
      </c>
      <c r="K2149" s="9">
        <f t="shared" si="137"/>
        <v>0</v>
      </c>
      <c r="L2149">
        <f t="shared" si="138"/>
        <v>1</v>
      </c>
      <c r="M2149" t="str">
        <f>VLOOKUP(L2149,mês!A:B,2,0)</f>
        <v>Janeiro</v>
      </c>
      <c r="N2149" t="e">
        <f t="shared" si="139"/>
        <v>#VALUE!</v>
      </c>
    </row>
    <row r="2150" spans="1:14" ht="24.95" customHeight="1" x14ac:dyDescent="0.2">
      <c r="A2150" s="2"/>
      <c r="B2150" s="3"/>
      <c r="C2150" s="2"/>
      <c r="D2150" s="2"/>
      <c r="E2150" s="2"/>
      <c r="F2150" s="2"/>
      <c r="G2150" s="2"/>
      <c r="H2150" s="2"/>
      <c r="I2150" s="4"/>
      <c r="J2150" s="9">
        <f t="shared" si="136"/>
        <v>0</v>
      </c>
      <c r="K2150" s="9">
        <f t="shared" si="137"/>
        <v>0</v>
      </c>
      <c r="L2150">
        <f t="shared" si="138"/>
        <v>1</v>
      </c>
      <c r="M2150" t="str">
        <f>VLOOKUP(L2150,mês!A:B,2,0)</f>
        <v>Janeiro</v>
      </c>
      <c r="N2150" t="e">
        <f t="shared" si="139"/>
        <v>#VALUE!</v>
      </c>
    </row>
    <row r="2151" spans="1:14" ht="24.95" customHeight="1" x14ac:dyDescent="0.2">
      <c r="A2151" s="2"/>
      <c r="B2151" s="3"/>
      <c r="C2151" s="2"/>
      <c r="D2151" s="2"/>
      <c r="E2151" s="2"/>
      <c r="F2151" s="2"/>
      <c r="G2151" s="2"/>
      <c r="H2151" s="2"/>
      <c r="I2151" s="4"/>
      <c r="J2151" s="9">
        <f t="shared" si="136"/>
        <v>0</v>
      </c>
      <c r="K2151" s="9">
        <f t="shared" si="137"/>
        <v>0</v>
      </c>
      <c r="L2151">
        <f t="shared" si="138"/>
        <v>1</v>
      </c>
      <c r="M2151" t="str">
        <f>VLOOKUP(L2151,mês!A:B,2,0)</f>
        <v>Janeiro</v>
      </c>
      <c r="N2151" t="e">
        <f t="shared" si="139"/>
        <v>#VALUE!</v>
      </c>
    </row>
    <row r="2152" spans="1:14" ht="24.95" customHeight="1" x14ac:dyDescent="0.2">
      <c r="A2152" s="2"/>
      <c r="B2152" s="3"/>
      <c r="C2152" s="2"/>
      <c r="D2152" s="2"/>
      <c r="E2152" s="2"/>
      <c r="F2152" s="2"/>
      <c r="G2152" s="2"/>
      <c r="H2152" s="2"/>
      <c r="I2152" s="4"/>
      <c r="J2152" s="9">
        <f t="shared" si="136"/>
        <v>0</v>
      </c>
      <c r="K2152" s="9">
        <f t="shared" si="137"/>
        <v>0</v>
      </c>
      <c r="L2152">
        <f t="shared" si="138"/>
        <v>1</v>
      </c>
      <c r="M2152" t="str">
        <f>VLOOKUP(L2152,mês!A:B,2,0)</f>
        <v>Janeiro</v>
      </c>
      <c r="N2152" t="e">
        <f t="shared" si="139"/>
        <v>#VALUE!</v>
      </c>
    </row>
    <row r="2153" spans="1:14" ht="24.95" customHeight="1" x14ac:dyDescent="0.2">
      <c r="A2153" s="2"/>
      <c r="B2153" s="3"/>
      <c r="C2153" s="2"/>
      <c r="D2153" s="2"/>
      <c r="E2153" s="2"/>
      <c r="F2153" s="2"/>
      <c r="G2153" s="2"/>
      <c r="H2153" s="13"/>
      <c r="I2153" s="4"/>
      <c r="J2153" s="9">
        <f t="shared" si="136"/>
        <v>0</v>
      </c>
      <c r="K2153" s="9">
        <f t="shared" si="137"/>
        <v>0</v>
      </c>
      <c r="L2153">
        <f t="shared" si="138"/>
        <v>1</v>
      </c>
      <c r="M2153" t="str">
        <f>VLOOKUP(L2153,mês!A:B,2,0)</f>
        <v>Janeiro</v>
      </c>
      <c r="N2153" t="e">
        <f t="shared" si="139"/>
        <v>#VALUE!</v>
      </c>
    </row>
    <row r="2154" spans="1:14" ht="24.95" customHeight="1" x14ac:dyDescent="0.2">
      <c r="A2154" s="2"/>
      <c r="B2154" s="3"/>
      <c r="C2154" s="2"/>
      <c r="D2154" s="2"/>
      <c r="E2154" s="2"/>
      <c r="F2154" s="2"/>
      <c r="G2154" s="2"/>
      <c r="H2154" s="2"/>
      <c r="I2154" s="4"/>
      <c r="J2154" s="9">
        <f t="shared" si="136"/>
        <v>0</v>
      </c>
      <c r="K2154" s="9">
        <f t="shared" si="137"/>
        <v>0</v>
      </c>
      <c r="L2154">
        <f t="shared" si="138"/>
        <v>1</v>
      </c>
      <c r="M2154" t="str">
        <f>VLOOKUP(L2154,mês!A:B,2,0)</f>
        <v>Janeiro</v>
      </c>
      <c r="N2154" t="e">
        <f t="shared" si="139"/>
        <v>#VALUE!</v>
      </c>
    </row>
    <row r="2155" spans="1:14" ht="24.95" customHeight="1" x14ac:dyDescent="0.2">
      <c r="A2155" s="2"/>
      <c r="B2155" s="3"/>
      <c r="C2155" s="2"/>
      <c r="D2155" s="2"/>
      <c r="E2155" s="2"/>
      <c r="F2155" s="2"/>
      <c r="G2155" s="2"/>
      <c r="H2155" s="2"/>
      <c r="I2155" s="4"/>
      <c r="J2155" s="9">
        <f t="shared" si="136"/>
        <v>0</v>
      </c>
      <c r="K2155" s="9">
        <f t="shared" si="137"/>
        <v>0</v>
      </c>
      <c r="L2155">
        <f t="shared" si="138"/>
        <v>1</v>
      </c>
      <c r="M2155" t="str">
        <f>VLOOKUP(L2155,mês!A:B,2,0)</f>
        <v>Janeiro</v>
      </c>
      <c r="N2155" t="e">
        <f t="shared" si="139"/>
        <v>#VALUE!</v>
      </c>
    </row>
    <row r="2156" spans="1:14" ht="24.95" customHeight="1" x14ac:dyDescent="0.2">
      <c r="A2156" s="2"/>
      <c r="B2156" s="3"/>
      <c r="C2156" s="2"/>
      <c r="D2156" s="2"/>
      <c r="E2156" s="2"/>
      <c r="F2156" s="2"/>
      <c r="G2156" s="2"/>
      <c r="H2156" s="2"/>
      <c r="I2156" s="4"/>
      <c r="J2156" s="9">
        <f t="shared" si="136"/>
        <v>0</v>
      </c>
      <c r="K2156" s="9">
        <f t="shared" si="137"/>
        <v>0</v>
      </c>
      <c r="L2156">
        <f t="shared" si="138"/>
        <v>1</v>
      </c>
      <c r="M2156" t="str">
        <f>VLOOKUP(L2156,mês!A:B,2,0)</f>
        <v>Janeiro</v>
      </c>
      <c r="N2156" t="e">
        <f t="shared" si="139"/>
        <v>#VALUE!</v>
      </c>
    </row>
    <row r="2157" spans="1:14" ht="24.95" customHeight="1" x14ac:dyDescent="0.2">
      <c r="A2157" s="2"/>
      <c r="B2157" s="3"/>
      <c r="C2157" s="2"/>
      <c r="D2157" s="2"/>
      <c r="E2157" s="2"/>
      <c r="F2157" s="2"/>
      <c r="G2157" s="2"/>
      <c r="H2157" s="2"/>
      <c r="I2157" s="4"/>
      <c r="J2157" s="9">
        <f t="shared" si="136"/>
        <v>0</v>
      </c>
      <c r="K2157" s="9">
        <f t="shared" si="137"/>
        <v>0</v>
      </c>
      <c r="L2157">
        <f t="shared" si="138"/>
        <v>1</v>
      </c>
      <c r="M2157" t="str">
        <f>VLOOKUP(L2157,mês!A:B,2,0)</f>
        <v>Janeiro</v>
      </c>
      <c r="N2157" t="e">
        <f t="shared" si="139"/>
        <v>#VALUE!</v>
      </c>
    </row>
    <row r="2158" spans="1:14" ht="24.95" customHeight="1" x14ac:dyDescent="0.2">
      <c r="A2158" s="2"/>
      <c r="B2158" s="3"/>
      <c r="C2158" s="2"/>
      <c r="D2158" s="2"/>
      <c r="E2158" s="2"/>
      <c r="F2158" s="2"/>
      <c r="G2158" s="2"/>
      <c r="H2158" s="2"/>
      <c r="I2158" s="4"/>
      <c r="J2158" s="9">
        <f t="shared" si="136"/>
        <v>0</v>
      </c>
      <c r="K2158" s="9">
        <f t="shared" si="137"/>
        <v>0</v>
      </c>
      <c r="L2158">
        <f t="shared" si="138"/>
        <v>1</v>
      </c>
      <c r="M2158" t="str">
        <f>VLOOKUP(L2158,mês!A:B,2,0)</f>
        <v>Janeiro</v>
      </c>
      <c r="N2158" t="e">
        <f t="shared" si="139"/>
        <v>#VALUE!</v>
      </c>
    </row>
    <row r="2159" spans="1:14" ht="24.95" customHeight="1" x14ac:dyDescent="0.2">
      <c r="A2159" s="2"/>
      <c r="B2159" s="3"/>
      <c r="C2159" s="2"/>
      <c r="D2159" s="2"/>
      <c r="E2159" s="2"/>
      <c r="F2159" s="2"/>
      <c r="G2159" s="2"/>
      <c r="H2159" s="2"/>
      <c r="I2159" s="4"/>
      <c r="J2159" s="9">
        <f t="shared" si="136"/>
        <v>0</v>
      </c>
      <c r="K2159" s="9">
        <f t="shared" si="137"/>
        <v>0</v>
      </c>
      <c r="L2159">
        <f t="shared" si="138"/>
        <v>1</v>
      </c>
      <c r="M2159" t="str">
        <f>VLOOKUP(L2159,mês!A:B,2,0)</f>
        <v>Janeiro</v>
      </c>
      <c r="N2159" t="e">
        <f t="shared" si="139"/>
        <v>#VALUE!</v>
      </c>
    </row>
    <row r="2160" spans="1:14" ht="24.95" customHeight="1" x14ac:dyDescent="0.2">
      <c r="A2160" s="2"/>
      <c r="B2160" s="3"/>
      <c r="C2160" s="2"/>
      <c r="D2160" s="2"/>
      <c r="E2160" s="2"/>
      <c r="F2160" s="2"/>
      <c r="G2160" s="2"/>
      <c r="H2160" s="13"/>
      <c r="I2160" s="4"/>
      <c r="J2160" s="9">
        <f t="shared" si="136"/>
        <v>0</v>
      </c>
      <c r="K2160" s="9">
        <f t="shared" si="137"/>
        <v>0</v>
      </c>
      <c r="L2160">
        <f t="shared" si="138"/>
        <v>1</v>
      </c>
      <c r="M2160" t="str">
        <f>VLOOKUP(L2160,mês!A:B,2,0)</f>
        <v>Janeiro</v>
      </c>
      <c r="N2160" t="e">
        <f t="shared" si="139"/>
        <v>#VALUE!</v>
      </c>
    </row>
    <row r="2161" spans="1:14" ht="24.95" customHeight="1" x14ac:dyDescent="0.2">
      <c r="A2161" s="2"/>
      <c r="B2161" s="3"/>
      <c r="C2161" s="2"/>
      <c r="D2161" s="2"/>
      <c r="E2161" s="2"/>
      <c r="F2161" s="2"/>
      <c r="G2161" s="2"/>
      <c r="H2161" s="2"/>
      <c r="I2161" s="4"/>
      <c r="J2161" s="9">
        <f t="shared" si="136"/>
        <v>0</v>
      </c>
      <c r="K2161" s="9">
        <f t="shared" si="137"/>
        <v>0</v>
      </c>
      <c r="L2161">
        <f t="shared" si="138"/>
        <v>1</v>
      </c>
      <c r="M2161" t="str">
        <f>VLOOKUP(L2161,mês!A:B,2,0)</f>
        <v>Janeiro</v>
      </c>
      <c r="N2161" t="e">
        <f t="shared" si="139"/>
        <v>#VALUE!</v>
      </c>
    </row>
    <row r="2162" spans="1:14" ht="24.95" customHeight="1" x14ac:dyDescent="0.2">
      <c r="A2162" s="2"/>
      <c r="B2162" s="3"/>
      <c r="C2162" s="2"/>
      <c r="D2162" s="2"/>
      <c r="E2162" s="2"/>
      <c r="F2162" s="2"/>
      <c r="G2162" s="2"/>
      <c r="H2162" s="2"/>
      <c r="I2162" s="4"/>
      <c r="J2162" s="9">
        <f t="shared" si="136"/>
        <v>0</v>
      </c>
      <c r="K2162" s="9">
        <f t="shared" si="137"/>
        <v>0</v>
      </c>
      <c r="L2162">
        <f t="shared" si="138"/>
        <v>1</v>
      </c>
      <c r="M2162" t="str">
        <f>VLOOKUP(L2162,mês!A:B,2,0)</f>
        <v>Janeiro</v>
      </c>
      <c r="N2162" t="e">
        <f t="shared" si="139"/>
        <v>#VALUE!</v>
      </c>
    </row>
    <row r="2163" spans="1:14" ht="24.95" customHeight="1" x14ac:dyDescent="0.2">
      <c r="A2163" s="2"/>
      <c r="B2163" s="3"/>
      <c r="C2163" s="2"/>
      <c r="D2163" s="2"/>
      <c r="E2163" s="2"/>
      <c r="F2163" s="2"/>
      <c r="G2163" s="2"/>
      <c r="H2163" s="2"/>
      <c r="I2163" s="4"/>
      <c r="J2163" s="9">
        <f t="shared" si="136"/>
        <v>0</v>
      </c>
      <c r="K2163" s="9">
        <f t="shared" si="137"/>
        <v>0</v>
      </c>
      <c r="L2163">
        <f t="shared" si="138"/>
        <v>1</v>
      </c>
      <c r="M2163" t="str">
        <f>VLOOKUP(L2163,mês!A:B,2,0)</f>
        <v>Janeiro</v>
      </c>
      <c r="N2163" t="e">
        <f t="shared" si="139"/>
        <v>#VALUE!</v>
      </c>
    </row>
    <row r="2164" spans="1:14" ht="24.95" customHeight="1" x14ac:dyDescent="0.2">
      <c r="A2164" s="2"/>
      <c r="B2164" s="3"/>
      <c r="C2164" s="2"/>
      <c r="D2164" s="2"/>
      <c r="E2164" s="2"/>
      <c r="F2164" s="2"/>
      <c r="G2164" s="2"/>
      <c r="H2164" s="2"/>
      <c r="I2164" s="4"/>
      <c r="J2164" s="9">
        <f t="shared" si="136"/>
        <v>0</v>
      </c>
      <c r="K2164" s="9">
        <f t="shared" si="137"/>
        <v>0</v>
      </c>
      <c r="L2164">
        <f t="shared" si="138"/>
        <v>1</v>
      </c>
      <c r="M2164" t="str">
        <f>VLOOKUP(L2164,mês!A:B,2,0)</f>
        <v>Janeiro</v>
      </c>
      <c r="N2164" t="e">
        <f t="shared" si="139"/>
        <v>#VALUE!</v>
      </c>
    </row>
    <row r="2165" spans="1:14" ht="24.95" customHeight="1" x14ac:dyDescent="0.2">
      <c r="A2165" s="2"/>
      <c r="B2165" s="3"/>
      <c r="C2165" s="2"/>
      <c r="D2165" s="2"/>
      <c r="E2165" s="2"/>
      <c r="F2165" s="2"/>
      <c r="G2165" s="2"/>
      <c r="H2165" s="2"/>
      <c r="I2165" s="4"/>
      <c r="J2165" s="9">
        <f t="shared" si="136"/>
        <v>0</v>
      </c>
      <c r="K2165" s="9">
        <f t="shared" si="137"/>
        <v>0</v>
      </c>
      <c r="L2165">
        <f t="shared" si="138"/>
        <v>1</v>
      </c>
      <c r="M2165" t="str">
        <f>VLOOKUP(L2165,mês!A:B,2,0)</f>
        <v>Janeiro</v>
      </c>
      <c r="N2165" t="e">
        <f t="shared" si="139"/>
        <v>#VALUE!</v>
      </c>
    </row>
    <row r="2166" spans="1:14" ht="24.95" customHeight="1" x14ac:dyDescent="0.2">
      <c r="A2166" s="2"/>
      <c r="B2166" s="3"/>
      <c r="C2166" s="2"/>
      <c r="D2166" s="2"/>
      <c r="E2166" s="2"/>
      <c r="F2166" s="2"/>
      <c r="G2166" s="2"/>
      <c r="H2166" s="2"/>
      <c r="I2166" s="4"/>
      <c r="J2166" s="9">
        <f t="shared" si="136"/>
        <v>0</v>
      </c>
      <c r="K2166" s="9">
        <f t="shared" si="137"/>
        <v>0</v>
      </c>
      <c r="L2166">
        <f t="shared" si="138"/>
        <v>1</v>
      </c>
      <c r="M2166" t="str">
        <f>VLOOKUP(L2166,mês!A:B,2,0)</f>
        <v>Janeiro</v>
      </c>
      <c r="N2166" t="e">
        <f t="shared" si="139"/>
        <v>#VALUE!</v>
      </c>
    </row>
    <row r="2167" spans="1:14" ht="24.95" customHeight="1" x14ac:dyDescent="0.2">
      <c r="A2167" s="2"/>
      <c r="B2167" s="3"/>
      <c r="C2167" s="2"/>
      <c r="D2167" s="2"/>
      <c r="E2167" s="2"/>
      <c r="F2167" s="2"/>
      <c r="G2167" s="2"/>
      <c r="H2167" s="2"/>
      <c r="I2167" s="4"/>
      <c r="J2167" s="9">
        <f t="shared" si="136"/>
        <v>0</v>
      </c>
      <c r="K2167" s="9">
        <f t="shared" si="137"/>
        <v>0</v>
      </c>
      <c r="L2167">
        <f t="shared" si="138"/>
        <v>1</v>
      </c>
      <c r="M2167" t="str">
        <f>VLOOKUP(L2167,mês!A:B,2,0)</f>
        <v>Janeiro</v>
      </c>
      <c r="N2167" t="e">
        <f t="shared" si="139"/>
        <v>#VALUE!</v>
      </c>
    </row>
    <row r="2168" spans="1:14" ht="24.95" customHeight="1" x14ac:dyDescent="0.2">
      <c r="A2168" s="2"/>
      <c r="B2168" s="3"/>
      <c r="C2168" s="2"/>
      <c r="D2168" s="2"/>
      <c r="E2168" s="2"/>
      <c r="F2168" s="2"/>
      <c r="G2168" s="2"/>
      <c r="H2168" s="2"/>
      <c r="I2168" s="4"/>
      <c r="J2168" s="9">
        <f t="shared" si="136"/>
        <v>0</v>
      </c>
      <c r="K2168" s="9">
        <f t="shared" si="137"/>
        <v>0</v>
      </c>
      <c r="L2168">
        <f t="shared" si="138"/>
        <v>1</v>
      </c>
      <c r="M2168" t="str">
        <f>VLOOKUP(L2168,mês!A:B,2,0)</f>
        <v>Janeiro</v>
      </c>
      <c r="N2168" t="e">
        <f t="shared" si="139"/>
        <v>#VALUE!</v>
      </c>
    </row>
    <row r="2169" spans="1:14" ht="24.95" customHeight="1" x14ac:dyDescent="0.2">
      <c r="A2169" s="2"/>
      <c r="B2169" s="3"/>
      <c r="C2169" s="2"/>
      <c r="D2169" s="2"/>
      <c r="E2169" s="2"/>
      <c r="F2169" s="2"/>
      <c r="G2169" s="2"/>
      <c r="H2169" s="2"/>
      <c r="I2169" s="4"/>
      <c r="J2169" s="9">
        <f t="shared" si="136"/>
        <v>0</v>
      </c>
      <c r="K2169" s="9">
        <f t="shared" si="137"/>
        <v>0</v>
      </c>
      <c r="L2169">
        <f t="shared" si="138"/>
        <v>1</v>
      </c>
      <c r="M2169" t="str">
        <f>VLOOKUP(L2169,mês!A:B,2,0)</f>
        <v>Janeiro</v>
      </c>
      <c r="N2169" t="e">
        <f t="shared" si="139"/>
        <v>#VALUE!</v>
      </c>
    </row>
    <row r="2170" spans="1:14" ht="24.95" customHeight="1" x14ac:dyDescent="0.2">
      <c r="A2170" s="2"/>
      <c r="B2170" s="3"/>
      <c r="C2170" s="2"/>
      <c r="D2170" s="2"/>
      <c r="E2170" s="2"/>
      <c r="F2170" s="2"/>
      <c r="G2170" s="2"/>
      <c r="H2170" s="2"/>
      <c r="I2170" s="4"/>
      <c r="J2170" s="9">
        <f t="shared" si="136"/>
        <v>0</v>
      </c>
      <c r="K2170" s="9">
        <f t="shared" si="137"/>
        <v>0</v>
      </c>
      <c r="L2170">
        <f t="shared" si="138"/>
        <v>1</v>
      </c>
      <c r="M2170" t="str">
        <f>VLOOKUP(L2170,mês!A:B,2,0)</f>
        <v>Janeiro</v>
      </c>
      <c r="N2170" t="e">
        <f t="shared" si="139"/>
        <v>#VALUE!</v>
      </c>
    </row>
    <row r="2171" spans="1:14" ht="24.95" customHeight="1" x14ac:dyDescent="0.2">
      <c r="A2171" s="2"/>
      <c r="B2171" s="3"/>
      <c r="C2171" s="2"/>
      <c r="D2171" s="2"/>
      <c r="E2171" s="2"/>
      <c r="F2171" s="2"/>
      <c r="G2171" s="2"/>
      <c r="H2171" s="2"/>
      <c r="I2171" s="4"/>
      <c r="J2171" s="9">
        <f t="shared" si="136"/>
        <v>0</v>
      </c>
      <c r="K2171" s="9">
        <f t="shared" si="137"/>
        <v>0</v>
      </c>
      <c r="L2171">
        <f t="shared" si="138"/>
        <v>1</v>
      </c>
      <c r="M2171" t="str">
        <f>VLOOKUP(L2171,mês!A:B,2,0)</f>
        <v>Janeiro</v>
      </c>
      <c r="N2171" t="e">
        <f t="shared" si="139"/>
        <v>#VALUE!</v>
      </c>
    </row>
    <row r="2172" spans="1:14" ht="24.95" customHeight="1" x14ac:dyDescent="0.2">
      <c r="A2172" s="2"/>
      <c r="B2172" s="3"/>
      <c r="C2172" s="2"/>
      <c r="D2172" s="2"/>
      <c r="E2172" s="2"/>
      <c r="F2172" s="2"/>
      <c r="G2172" s="2"/>
      <c r="H2172" s="2"/>
      <c r="I2172" s="4"/>
      <c r="J2172" s="9">
        <f t="shared" ref="J2172:J2235" si="140">IF(G2172="Não",0,H2172)</f>
        <v>0</v>
      </c>
      <c r="K2172" s="9">
        <f t="shared" ref="K2172:K2235" si="141">IF(G2172="Não",H2172,0)</f>
        <v>0</v>
      </c>
      <c r="L2172">
        <f t="shared" ref="L2172:L2235" si="142">MONTH(B2172)</f>
        <v>1</v>
      </c>
      <c r="M2172" t="str">
        <f>VLOOKUP(L2172,mês!A:B,2,0)</f>
        <v>Janeiro</v>
      </c>
      <c r="N2172" t="e">
        <f t="shared" ref="N2172:N2235" si="143">LEFT(A2172,SEARCH("-",A2172)-1)</f>
        <v>#VALUE!</v>
      </c>
    </row>
    <row r="2173" spans="1:14" ht="24.95" customHeight="1" x14ac:dyDescent="0.2">
      <c r="A2173" s="2"/>
      <c r="B2173" s="3"/>
      <c r="C2173" s="2"/>
      <c r="D2173" s="2"/>
      <c r="E2173" s="2"/>
      <c r="F2173" s="2"/>
      <c r="G2173" s="2"/>
      <c r="H2173" s="2"/>
      <c r="I2173" s="4"/>
      <c r="J2173" s="9">
        <f t="shared" si="140"/>
        <v>0</v>
      </c>
      <c r="K2173" s="9">
        <f t="shared" si="141"/>
        <v>0</v>
      </c>
      <c r="L2173">
        <f t="shared" si="142"/>
        <v>1</v>
      </c>
      <c r="M2173" t="str">
        <f>VLOOKUP(L2173,mês!A:B,2,0)</f>
        <v>Janeiro</v>
      </c>
      <c r="N2173" t="e">
        <f t="shared" si="143"/>
        <v>#VALUE!</v>
      </c>
    </row>
    <row r="2174" spans="1:14" ht="24.95" customHeight="1" x14ac:dyDescent="0.2">
      <c r="A2174" s="2"/>
      <c r="B2174" s="3"/>
      <c r="C2174" s="2"/>
      <c r="D2174" s="2"/>
      <c r="E2174" s="2"/>
      <c r="F2174" s="2"/>
      <c r="G2174" s="2"/>
      <c r="H2174" s="13"/>
      <c r="I2174" s="4"/>
      <c r="J2174" s="9">
        <f t="shared" si="140"/>
        <v>0</v>
      </c>
      <c r="K2174" s="9">
        <f t="shared" si="141"/>
        <v>0</v>
      </c>
      <c r="L2174">
        <f t="shared" si="142"/>
        <v>1</v>
      </c>
      <c r="M2174" t="str">
        <f>VLOOKUP(L2174,mês!A:B,2,0)</f>
        <v>Janeiro</v>
      </c>
      <c r="N2174" t="e">
        <f t="shared" si="143"/>
        <v>#VALUE!</v>
      </c>
    </row>
    <row r="2175" spans="1:14" ht="24.95" customHeight="1" x14ac:dyDescent="0.2">
      <c r="A2175" s="2"/>
      <c r="B2175" s="3"/>
      <c r="C2175" s="2"/>
      <c r="D2175" s="2"/>
      <c r="E2175" s="2"/>
      <c r="F2175" s="2"/>
      <c r="G2175" s="2"/>
      <c r="H2175" s="2"/>
      <c r="I2175" s="4"/>
      <c r="J2175" s="9">
        <f t="shared" si="140"/>
        <v>0</v>
      </c>
      <c r="K2175" s="9">
        <f t="shared" si="141"/>
        <v>0</v>
      </c>
      <c r="L2175">
        <f t="shared" si="142"/>
        <v>1</v>
      </c>
      <c r="M2175" t="str">
        <f>VLOOKUP(L2175,mês!A:B,2,0)</f>
        <v>Janeiro</v>
      </c>
      <c r="N2175" t="e">
        <f t="shared" si="143"/>
        <v>#VALUE!</v>
      </c>
    </row>
    <row r="2176" spans="1:14" ht="24.95" customHeight="1" x14ac:dyDescent="0.2">
      <c r="A2176" s="2"/>
      <c r="B2176" s="3"/>
      <c r="C2176" s="2"/>
      <c r="D2176" s="2"/>
      <c r="E2176" s="2"/>
      <c r="F2176" s="2"/>
      <c r="G2176" s="2"/>
      <c r="H2176" s="2"/>
      <c r="I2176" s="4"/>
      <c r="J2176" s="9">
        <f t="shared" si="140"/>
        <v>0</v>
      </c>
      <c r="K2176" s="9">
        <f t="shared" si="141"/>
        <v>0</v>
      </c>
      <c r="L2176">
        <f t="shared" si="142"/>
        <v>1</v>
      </c>
      <c r="M2176" t="str">
        <f>VLOOKUP(L2176,mês!A:B,2,0)</f>
        <v>Janeiro</v>
      </c>
      <c r="N2176" t="e">
        <f t="shared" si="143"/>
        <v>#VALUE!</v>
      </c>
    </row>
    <row r="2177" spans="1:14" ht="24.95" customHeight="1" x14ac:dyDescent="0.2">
      <c r="A2177" s="2"/>
      <c r="B2177" s="3"/>
      <c r="C2177" s="2"/>
      <c r="D2177" s="2"/>
      <c r="E2177" s="2"/>
      <c r="F2177" s="2"/>
      <c r="G2177" s="2"/>
      <c r="H2177" s="2"/>
      <c r="I2177" s="4"/>
      <c r="J2177" s="9">
        <f t="shared" si="140"/>
        <v>0</v>
      </c>
      <c r="K2177" s="9">
        <f t="shared" si="141"/>
        <v>0</v>
      </c>
      <c r="L2177">
        <f t="shared" si="142"/>
        <v>1</v>
      </c>
      <c r="M2177" t="str">
        <f>VLOOKUP(L2177,mês!A:B,2,0)</f>
        <v>Janeiro</v>
      </c>
      <c r="N2177" t="e">
        <f t="shared" si="143"/>
        <v>#VALUE!</v>
      </c>
    </row>
    <row r="2178" spans="1:14" ht="24.95" customHeight="1" x14ac:dyDescent="0.2">
      <c r="A2178" s="2"/>
      <c r="B2178" s="3"/>
      <c r="C2178" s="2"/>
      <c r="D2178" s="2"/>
      <c r="E2178" s="2"/>
      <c r="F2178" s="2"/>
      <c r="G2178" s="2"/>
      <c r="H2178" s="2"/>
      <c r="I2178" s="4"/>
      <c r="J2178" s="9">
        <f t="shared" si="140"/>
        <v>0</v>
      </c>
      <c r="K2178" s="9">
        <f t="shared" si="141"/>
        <v>0</v>
      </c>
      <c r="L2178">
        <f t="shared" si="142"/>
        <v>1</v>
      </c>
      <c r="M2178" t="str">
        <f>VLOOKUP(L2178,mês!A:B,2,0)</f>
        <v>Janeiro</v>
      </c>
      <c r="N2178" t="e">
        <f t="shared" si="143"/>
        <v>#VALUE!</v>
      </c>
    </row>
    <row r="2179" spans="1:14" ht="24.95" customHeight="1" x14ac:dyDescent="0.2">
      <c r="A2179" s="2"/>
      <c r="B2179" s="3"/>
      <c r="C2179" s="2"/>
      <c r="D2179" s="2"/>
      <c r="E2179" s="2"/>
      <c r="F2179" s="2"/>
      <c r="G2179" s="2"/>
      <c r="H2179" s="2"/>
      <c r="I2179" s="4"/>
      <c r="J2179" s="9">
        <f t="shared" si="140"/>
        <v>0</v>
      </c>
      <c r="K2179" s="9">
        <f t="shared" si="141"/>
        <v>0</v>
      </c>
      <c r="L2179">
        <f t="shared" si="142"/>
        <v>1</v>
      </c>
      <c r="M2179" t="str">
        <f>VLOOKUP(L2179,mês!A:B,2,0)</f>
        <v>Janeiro</v>
      </c>
      <c r="N2179" t="e">
        <f t="shared" si="143"/>
        <v>#VALUE!</v>
      </c>
    </row>
    <row r="2180" spans="1:14" ht="24.95" customHeight="1" x14ac:dyDescent="0.2">
      <c r="A2180" s="2"/>
      <c r="B2180" s="3"/>
      <c r="C2180" s="2"/>
      <c r="D2180" s="2"/>
      <c r="E2180" s="2"/>
      <c r="F2180" s="2"/>
      <c r="G2180" s="2"/>
      <c r="H2180" s="2"/>
      <c r="I2180" s="4"/>
      <c r="J2180" s="9">
        <f t="shared" si="140"/>
        <v>0</v>
      </c>
      <c r="K2180" s="9">
        <f t="shared" si="141"/>
        <v>0</v>
      </c>
      <c r="L2180">
        <f t="shared" si="142"/>
        <v>1</v>
      </c>
      <c r="M2180" t="str">
        <f>VLOOKUP(L2180,mês!A:B,2,0)</f>
        <v>Janeiro</v>
      </c>
      <c r="N2180" t="e">
        <f t="shared" si="143"/>
        <v>#VALUE!</v>
      </c>
    </row>
    <row r="2181" spans="1:14" ht="24.95" customHeight="1" x14ac:dyDescent="0.2">
      <c r="A2181" s="2"/>
      <c r="B2181" s="3"/>
      <c r="C2181" s="2"/>
      <c r="D2181" s="2"/>
      <c r="E2181" s="2"/>
      <c r="F2181" s="2"/>
      <c r="G2181" s="2"/>
      <c r="H2181" s="2"/>
      <c r="I2181" s="4"/>
      <c r="J2181" s="9">
        <f t="shared" si="140"/>
        <v>0</v>
      </c>
      <c r="K2181" s="9">
        <f t="shared" si="141"/>
        <v>0</v>
      </c>
      <c r="L2181">
        <f t="shared" si="142"/>
        <v>1</v>
      </c>
      <c r="M2181" t="str">
        <f>VLOOKUP(L2181,mês!A:B,2,0)</f>
        <v>Janeiro</v>
      </c>
      <c r="N2181" t="e">
        <f t="shared" si="143"/>
        <v>#VALUE!</v>
      </c>
    </row>
    <row r="2182" spans="1:14" ht="24.95" customHeight="1" x14ac:dyDescent="0.2">
      <c r="A2182" s="2"/>
      <c r="B2182" s="3"/>
      <c r="C2182" s="2"/>
      <c r="D2182" s="2"/>
      <c r="E2182" s="4"/>
      <c r="F2182" s="2"/>
      <c r="G2182" s="2"/>
      <c r="H2182" s="2"/>
      <c r="I2182" s="4"/>
      <c r="J2182" s="9">
        <f t="shared" si="140"/>
        <v>0</v>
      </c>
      <c r="K2182" s="9">
        <f t="shared" si="141"/>
        <v>0</v>
      </c>
      <c r="L2182">
        <f t="shared" si="142"/>
        <v>1</v>
      </c>
      <c r="M2182" t="str">
        <f>VLOOKUP(L2182,mês!A:B,2,0)</f>
        <v>Janeiro</v>
      </c>
      <c r="N2182" t="e">
        <f t="shared" si="143"/>
        <v>#VALUE!</v>
      </c>
    </row>
    <row r="2183" spans="1:14" ht="24.95" customHeight="1" x14ac:dyDescent="0.2">
      <c r="A2183" s="2"/>
      <c r="B2183" s="3"/>
      <c r="C2183" s="2"/>
      <c r="D2183" s="2"/>
      <c r="E2183" s="2"/>
      <c r="F2183" s="2"/>
      <c r="G2183" s="2"/>
      <c r="H2183" s="13"/>
      <c r="I2183" s="4"/>
      <c r="J2183" s="9">
        <f t="shared" si="140"/>
        <v>0</v>
      </c>
      <c r="K2183" s="9">
        <f t="shared" si="141"/>
        <v>0</v>
      </c>
      <c r="L2183">
        <f t="shared" si="142"/>
        <v>1</v>
      </c>
      <c r="M2183" t="str">
        <f>VLOOKUP(L2183,mês!A:B,2,0)</f>
        <v>Janeiro</v>
      </c>
      <c r="N2183" t="e">
        <f t="shared" si="143"/>
        <v>#VALUE!</v>
      </c>
    </row>
    <row r="2184" spans="1:14" ht="24.95" customHeight="1" x14ac:dyDescent="0.2">
      <c r="A2184" s="2"/>
      <c r="B2184" s="3"/>
      <c r="C2184" s="2"/>
      <c r="D2184" s="2"/>
      <c r="E2184" s="2"/>
      <c r="F2184" s="2"/>
      <c r="G2184" s="2"/>
      <c r="H2184" s="13"/>
      <c r="I2184" s="4"/>
      <c r="J2184" s="9">
        <f t="shared" si="140"/>
        <v>0</v>
      </c>
      <c r="K2184" s="9">
        <f t="shared" si="141"/>
        <v>0</v>
      </c>
      <c r="L2184">
        <f t="shared" si="142"/>
        <v>1</v>
      </c>
      <c r="M2184" t="str">
        <f>VLOOKUP(L2184,mês!A:B,2,0)</f>
        <v>Janeiro</v>
      </c>
      <c r="N2184" t="e">
        <f t="shared" si="143"/>
        <v>#VALUE!</v>
      </c>
    </row>
    <row r="2185" spans="1:14" ht="24.95" customHeight="1" x14ac:dyDescent="0.2">
      <c r="A2185" s="2"/>
      <c r="B2185" s="3"/>
      <c r="C2185" s="2"/>
      <c r="D2185" s="2"/>
      <c r="E2185" s="2"/>
      <c r="F2185" s="2"/>
      <c r="G2185" s="2"/>
      <c r="H2185" s="13"/>
      <c r="I2185" s="4"/>
      <c r="J2185" s="9">
        <f t="shared" si="140"/>
        <v>0</v>
      </c>
      <c r="K2185" s="9">
        <f t="shared" si="141"/>
        <v>0</v>
      </c>
      <c r="L2185">
        <f t="shared" si="142"/>
        <v>1</v>
      </c>
      <c r="M2185" t="str">
        <f>VLOOKUP(L2185,mês!A:B,2,0)</f>
        <v>Janeiro</v>
      </c>
      <c r="N2185" t="e">
        <f t="shared" si="143"/>
        <v>#VALUE!</v>
      </c>
    </row>
    <row r="2186" spans="1:14" ht="24.95" customHeight="1" x14ac:dyDescent="0.2">
      <c r="A2186" s="2"/>
      <c r="B2186" s="3"/>
      <c r="C2186" s="2"/>
      <c r="D2186" s="2"/>
      <c r="E2186" s="2"/>
      <c r="F2186" s="2"/>
      <c r="G2186" s="2"/>
      <c r="H2186" s="13"/>
      <c r="I2186" s="4"/>
      <c r="J2186" s="9">
        <f t="shared" si="140"/>
        <v>0</v>
      </c>
      <c r="K2186" s="9">
        <f t="shared" si="141"/>
        <v>0</v>
      </c>
      <c r="L2186">
        <f t="shared" si="142"/>
        <v>1</v>
      </c>
      <c r="M2186" t="str">
        <f>VLOOKUP(L2186,mês!A:B,2,0)</f>
        <v>Janeiro</v>
      </c>
      <c r="N2186" t="e">
        <f t="shared" si="143"/>
        <v>#VALUE!</v>
      </c>
    </row>
    <row r="2187" spans="1:14" ht="24.95" customHeight="1" x14ac:dyDescent="0.2">
      <c r="A2187" s="2"/>
      <c r="B2187" s="3"/>
      <c r="C2187" s="2"/>
      <c r="D2187" s="2"/>
      <c r="E2187" s="2"/>
      <c r="F2187" s="2"/>
      <c r="G2187" s="2"/>
      <c r="H2187" s="2"/>
      <c r="I2187" s="4"/>
      <c r="J2187" s="9">
        <f t="shared" si="140"/>
        <v>0</v>
      </c>
      <c r="K2187" s="9">
        <f t="shared" si="141"/>
        <v>0</v>
      </c>
      <c r="L2187">
        <f t="shared" si="142"/>
        <v>1</v>
      </c>
      <c r="M2187" t="str">
        <f>VLOOKUP(L2187,mês!A:B,2,0)</f>
        <v>Janeiro</v>
      </c>
      <c r="N2187" t="e">
        <f t="shared" si="143"/>
        <v>#VALUE!</v>
      </c>
    </row>
    <row r="2188" spans="1:14" ht="24.95" customHeight="1" x14ac:dyDescent="0.2">
      <c r="A2188" s="2"/>
      <c r="B2188" s="3"/>
      <c r="C2188" s="2"/>
      <c r="D2188" s="2"/>
      <c r="E2188" s="2"/>
      <c r="F2188" s="2"/>
      <c r="G2188" s="2"/>
      <c r="H2188" s="13"/>
      <c r="I2188" s="4"/>
      <c r="J2188" s="9">
        <f t="shared" si="140"/>
        <v>0</v>
      </c>
      <c r="K2188" s="9">
        <f t="shared" si="141"/>
        <v>0</v>
      </c>
      <c r="L2188">
        <f t="shared" si="142"/>
        <v>1</v>
      </c>
      <c r="M2188" t="str">
        <f>VLOOKUP(L2188,mês!A:B,2,0)</f>
        <v>Janeiro</v>
      </c>
      <c r="N2188" t="e">
        <f t="shared" si="143"/>
        <v>#VALUE!</v>
      </c>
    </row>
    <row r="2189" spans="1:14" ht="24.95" customHeight="1" x14ac:dyDescent="0.2">
      <c r="A2189" s="2"/>
      <c r="B2189" s="3"/>
      <c r="C2189" s="2"/>
      <c r="D2189" s="2"/>
      <c r="E2189" s="2"/>
      <c r="F2189" s="2"/>
      <c r="G2189" s="2"/>
      <c r="H2189" s="13"/>
      <c r="I2189" s="4"/>
      <c r="J2189" s="9">
        <f t="shared" si="140"/>
        <v>0</v>
      </c>
      <c r="K2189" s="9">
        <f t="shared" si="141"/>
        <v>0</v>
      </c>
      <c r="L2189">
        <f t="shared" si="142"/>
        <v>1</v>
      </c>
      <c r="M2189" t="str">
        <f>VLOOKUP(L2189,mês!A:B,2,0)</f>
        <v>Janeiro</v>
      </c>
      <c r="N2189" t="e">
        <f t="shared" si="143"/>
        <v>#VALUE!</v>
      </c>
    </row>
    <row r="2190" spans="1:14" ht="24.95" customHeight="1" x14ac:dyDescent="0.2">
      <c r="A2190" s="2"/>
      <c r="B2190" s="3"/>
      <c r="C2190" s="2"/>
      <c r="D2190" s="2"/>
      <c r="E2190" s="2"/>
      <c r="F2190" s="2"/>
      <c r="G2190" s="2"/>
      <c r="H2190" s="2"/>
      <c r="I2190" s="4"/>
      <c r="J2190" s="9">
        <f t="shared" si="140"/>
        <v>0</v>
      </c>
      <c r="K2190" s="9">
        <f t="shared" si="141"/>
        <v>0</v>
      </c>
      <c r="L2190">
        <f t="shared" si="142"/>
        <v>1</v>
      </c>
      <c r="M2190" t="str">
        <f>VLOOKUP(L2190,mês!A:B,2,0)</f>
        <v>Janeiro</v>
      </c>
      <c r="N2190" t="e">
        <f t="shared" si="143"/>
        <v>#VALUE!</v>
      </c>
    </row>
    <row r="2191" spans="1:14" ht="24.95" customHeight="1" x14ac:dyDescent="0.2">
      <c r="A2191" s="2"/>
      <c r="B2191" s="3"/>
      <c r="C2191" s="2"/>
      <c r="D2191" s="2"/>
      <c r="E2191" s="2"/>
      <c r="F2191" s="2"/>
      <c r="G2191" s="2"/>
      <c r="H2191" s="13"/>
      <c r="I2191" s="4"/>
      <c r="J2191" s="9">
        <f t="shared" si="140"/>
        <v>0</v>
      </c>
      <c r="K2191" s="9">
        <f t="shared" si="141"/>
        <v>0</v>
      </c>
      <c r="L2191">
        <f t="shared" si="142"/>
        <v>1</v>
      </c>
      <c r="M2191" t="str">
        <f>VLOOKUP(L2191,mês!A:B,2,0)</f>
        <v>Janeiro</v>
      </c>
      <c r="N2191" t="e">
        <f t="shared" si="143"/>
        <v>#VALUE!</v>
      </c>
    </row>
    <row r="2192" spans="1:14" ht="24.95" customHeight="1" x14ac:dyDescent="0.2">
      <c r="A2192" s="2"/>
      <c r="B2192" s="3"/>
      <c r="C2192" s="2"/>
      <c r="D2192" s="2"/>
      <c r="E2192" s="2"/>
      <c r="F2192" s="2"/>
      <c r="G2192" s="2"/>
      <c r="H2192" s="2"/>
      <c r="I2192" s="4"/>
      <c r="J2192" s="9">
        <f t="shared" si="140"/>
        <v>0</v>
      </c>
      <c r="K2192" s="9">
        <f t="shared" si="141"/>
        <v>0</v>
      </c>
      <c r="L2192">
        <f t="shared" si="142"/>
        <v>1</v>
      </c>
      <c r="M2192" t="str">
        <f>VLOOKUP(L2192,mês!A:B,2,0)</f>
        <v>Janeiro</v>
      </c>
      <c r="N2192" t="e">
        <f t="shared" si="143"/>
        <v>#VALUE!</v>
      </c>
    </row>
    <row r="2193" spans="1:14" ht="24.95" customHeight="1" x14ac:dyDescent="0.2">
      <c r="A2193" s="2"/>
      <c r="B2193" s="3"/>
      <c r="C2193" s="2"/>
      <c r="D2193" s="2"/>
      <c r="E2193" s="2"/>
      <c r="F2193" s="2"/>
      <c r="G2193" s="2"/>
      <c r="H2193" s="2"/>
      <c r="I2193" s="4"/>
      <c r="J2193" s="9">
        <f t="shared" si="140"/>
        <v>0</v>
      </c>
      <c r="K2193" s="9">
        <f t="shared" si="141"/>
        <v>0</v>
      </c>
      <c r="L2193">
        <f t="shared" si="142"/>
        <v>1</v>
      </c>
      <c r="M2193" t="str">
        <f>VLOOKUP(L2193,mês!A:B,2,0)</f>
        <v>Janeiro</v>
      </c>
      <c r="N2193" t="e">
        <f t="shared" si="143"/>
        <v>#VALUE!</v>
      </c>
    </row>
    <row r="2194" spans="1:14" ht="24.95" customHeight="1" x14ac:dyDescent="0.2">
      <c r="A2194" s="2"/>
      <c r="B2194" s="3"/>
      <c r="C2194" s="2"/>
      <c r="D2194" s="2"/>
      <c r="E2194" s="4"/>
      <c r="F2194" s="2"/>
      <c r="G2194" s="2"/>
      <c r="H2194" s="2"/>
      <c r="I2194" s="4"/>
      <c r="J2194" s="9">
        <f t="shared" si="140"/>
        <v>0</v>
      </c>
      <c r="K2194" s="9">
        <f t="shared" si="141"/>
        <v>0</v>
      </c>
      <c r="L2194">
        <f t="shared" si="142"/>
        <v>1</v>
      </c>
      <c r="M2194" t="str">
        <f>VLOOKUP(L2194,mês!A:B,2,0)</f>
        <v>Janeiro</v>
      </c>
      <c r="N2194" t="e">
        <f t="shared" si="143"/>
        <v>#VALUE!</v>
      </c>
    </row>
    <row r="2195" spans="1:14" ht="24.95" customHeight="1" x14ac:dyDescent="0.2">
      <c r="A2195" s="2"/>
      <c r="B2195" s="3"/>
      <c r="C2195" s="2"/>
      <c r="D2195" s="2"/>
      <c r="E2195" s="2"/>
      <c r="F2195" s="2"/>
      <c r="G2195" s="2"/>
      <c r="H2195" s="13"/>
      <c r="I2195" s="4"/>
      <c r="J2195" s="9">
        <f t="shared" si="140"/>
        <v>0</v>
      </c>
      <c r="K2195" s="9">
        <f t="shared" si="141"/>
        <v>0</v>
      </c>
      <c r="L2195">
        <f t="shared" si="142"/>
        <v>1</v>
      </c>
      <c r="M2195" t="str">
        <f>VLOOKUP(L2195,mês!A:B,2,0)</f>
        <v>Janeiro</v>
      </c>
      <c r="N2195" t="e">
        <f t="shared" si="143"/>
        <v>#VALUE!</v>
      </c>
    </row>
    <row r="2196" spans="1:14" ht="24.95" customHeight="1" x14ac:dyDescent="0.2">
      <c r="A2196" s="2"/>
      <c r="B2196" s="3"/>
      <c r="C2196" s="2"/>
      <c r="D2196" s="2"/>
      <c r="E2196" s="2"/>
      <c r="F2196" s="2"/>
      <c r="G2196" s="2"/>
      <c r="H2196" s="13"/>
      <c r="I2196" s="4"/>
      <c r="J2196" s="9">
        <f t="shared" si="140"/>
        <v>0</v>
      </c>
      <c r="K2196" s="9">
        <f t="shared" si="141"/>
        <v>0</v>
      </c>
      <c r="L2196">
        <f t="shared" si="142"/>
        <v>1</v>
      </c>
      <c r="M2196" t="str">
        <f>VLOOKUP(L2196,mês!A:B,2,0)</f>
        <v>Janeiro</v>
      </c>
      <c r="N2196" t="e">
        <f t="shared" si="143"/>
        <v>#VALUE!</v>
      </c>
    </row>
    <row r="2197" spans="1:14" ht="24.95" customHeight="1" x14ac:dyDescent="0.2">
      <c r="A2197" s="2"/>
      <c r="B2197" s="3"/>
      <c r="C2197" s="2"/>
      <c r="D2197" s="2"/>
      <c r="E2197" s="2"/>
      <c r="F2197" s="2"/>
      <c r="G2197" s="2"/>
      <c r="H2197" s="13"/>
      <c r="I2197" s="4"/>
      <c r="J2197" s="9">
        <f t="shared" si="140"/>
        <v>0</v>
      </c>
      <c r="K2197" s="9">
        <f t="shared" si="141"/>
        <v>0</v>
      </c>
      <c r="L2197">
        <f t="shared" si="142"/>
        <v>1</v>
      </c>
      <c r="M2197" t="str">
        <f>VLOOKUP(L2197,mês!A:B,2,0)</f>
        <v>Janeiro</v>
      </c>
      <c r="N2197" t="e">
        <f t="shared" si="143"/>
        <v>#VALUE!</v>
      </c>
    </row>
    <row r="2198" spans="1:14" ht="24.95" customHeight="1" x14ac:dyDescent="0.2">
      <c r="A2198" s="2"/>
      <c r="B2198" s="3"/>
      <c r="C2198" s="2"/>
      <c r="D2198" s="2"/>
      <c r="E2198" s="2"/>
      <c r="F2198" s="2"/>
      <c r="G2198" s="2"/>
      <c r="H2198" s="2"/>
      <c r="I2198" s="4"/>
      <c r="J2198" s="9">
        <f t="shared" si="140"/>
        <v>0</v>
      </c>
      <c r="K2198" s="9">
        <f t="shared" si="141"/>
        <v>0</v>
      </c>
      <c r="L2198">
        <f t="shared" si="142"/>
        <v>1</v>
      </c>
      <c r="M2198" t="str">
        <f>VLOOKUP(L2198,mês!A:B,2,0)</f>
        <v>Janeiro</v>
      </c>
      <c r="N2198" t="e">
        <f t="shared" si="143"/>
        <v>#VALUE!</v>
      </c>
    </row>
    <row r="2199" spans="1:14" ht="24.95" customHeight="1" x14ac:dyDescent="0.2">
      <c r="A2199" s="2"/>
      <c r="B2199" s="3"/>
      <c r="C2199" s="2"/>
      <c r="D2199" s="2"/>
      <c r="E2199" s="2"/>
      <c r="F2199" s="2"/>
      <c r="G2199" s="2"/>
      <c r="H2199" s="13"/>
      <c r="I2199" s="4"/>
      <c r="J2199" s="9">
        <f t="shared" si="140"/>
        <v>0</v>
      </c>
      <c r="K2199" s="9">
        <f t="shared" si="141"/>
        <v>0</v>
      </c>
      <c r="L2199">
        <f t="shared" si="142"/>
        <v>1</v>
      </c>
      <c r="M2199" t="str">
        <f>VLOOKUP(L2199,mês!A:B,2,0)</f>
        <v>Janeiro</v>
      </c>
      <c r="N2199" t="e">
        <f t="shared" si="143"/>
        <v>#VALUE!</v>
      </c>
    </row>
    <row r="2200" spans="1:14" ht="24.95" customHeight="1" x14ac:dyDescent="0.2">
      <c r="A2200" s="2"/>
      <c r="B2200" s="3"/>
      <c r="C2200" s="2"/>
      <c r="D2200" s="2"/>
      <c r="E2200" s="2"/>
      <c r="F2200" s="2"/>
      <c r="G2200" s="2"/>
      <c r="H2200" s="2"/>
      <c r="I2200" s="4"/>
      <c r="J2200" s="9">
        <f t="shared" si="140"/>
        <v>0</v>
      </c>
      <c r="K2200" s="9">
        <f t="shared" si="141"/>
        <v>0</v>
      </c>
      <c r="L2200">
        <f t="shared" si="142"/>
        <v>1</v>
      </c>
      <c r="M2200" t="str">
        <f>VLOOKUP(L2200,mês!A:B,2,0)</f>
        <v>Janeiro</v>
      </c>
      <c r="N2200" t="e">
        <f t="shared" si="143"/>
        <v>#VALUE!</v>
      </c>
    </row>
    <row r="2201" spans="1:14" ht="24.95" customHeight="1" x14ac:dyDescent="0.2">
      <c r="A2201" s="2"/>
      <c r="B2201" s="3"/>
      <c r="C2201" s="2"/>
      <c r="D2201" s="2"/>
      <c r="E2201" s="2"/>
      <c r="F2201" s="2"/>
      <c r="G2201" s="2"/>
      <c r="H2201" s="13"/>
      <c r="I2201" s="4"/>
      <c r="J2201" s="9">
        <f t="shared" si="140"/>
        <v>0</v>
      </c>
      <c r="K2201" s="9">
        <f t="shared" si="141"/>
        <v>0</v>
      </c>
      <c r="L2201">
        <f t="shared" si="142"/>
        <v>1</v>
      </c>
      <c r="M2201" t="str">
        <f>VLOOKUP(L2201,mês!A:B,2,0)</f>
        <v>Janeiro</v>
      </c>
      <c r="N2201" t="e">
        <f t="shared" si="143"/>
        <v>#VALUE!</v>
      </c>
    </row>
    <row r="2202" spans="1:14" ht="24.95" customHeight="1" x14ac:dyDescent="0.2">
      <c r="A2202" s="2"/>
      <c r="B2202" s="3"/>
      <c r="C2202" s="2"/>
      <c r="D2202" s="2"/>
      <c r="E2202" s="2"/>
      <c r="F2202" s="2"/>
      <c r="G2202" s="2"/>
      <c r="H2202" s="13"/>
      <c r="I2202" s="4"/>
      <c r="J2202" s="9">
        <f t="shared" si="140"/>
        <v>0</v>
      </c>
      <c r="K2202" s="9">
        <f t="shared" si="141"/>
        <v>0</v>
      </c>
      <c r="L2202">
        <f t="shared" si="142"/>
        <v>1</v>
      </c>
      <c r="M2202" t="str">
        <f>VLOOKUP(L2202,mês!A:B,2,0)</f>
        <v>Janeiro</v>
      </c>
      <c r="N2202" t="e">
        <f t="shared" si="143"/>
        <v>#VALUE!</v>
      </c>
    </row>
    <row r="2203" spans="1:14" ht="24.95" customHeight="1" x14ac:dyDescent="0.2">
      <c r="A2203" s="2"/>
      <c r="B2203" s="3"/>
      <c r="C2203" s="2"/>
      <c r="D2203" s="2"/>
      <c r="E2203" s="2"/>
      <c r="F2203" s="2"/>
      <c r="G2203" s="2"/>
      <c r="H2203" s="13"/>
      <c r="I2203" s="4"/>
      <c r="J2203" s="9">
        <f t="shared" si="140"/>
        <v>0</v>
      </c>
      <c r="K2203" s="9">
        <f t="shared" si="141"/>
        <v>0</v>
      </c>
      <c r="L2203">
        <f t="shared" si="142"/>
        <v>1</v>
      </c>
      <c r="M2203" t="str">
        <f>VLOOKUP(L2203,mês!A:B,2,0)</f>
        <v>Janeiro</v>
      </c>
      <c r="N2203" t="e">
        <f t="shared" si="143"/>
        <v>#VALUE!</v>
      </c>
    </row>
    <row r="2204" spans="1:14" ht="24.95" customHeight="1" x14ac:dyDescent="0.2">
      <c r="A2204" s="2"/>
      <c r="B2204" s="3"/>
      <c r="C2204" s="2"/>
      <c r="D2204" s="2"/>
      <c r="E2204" s="2"/>
      <c r="F2204" s="2"/>
      <c r="G2204" s="2"/>
      <c r="H2204" s="13"/>
      <c r="I2204" s="4"/>
      <c r="J2204" s="9">
        <f t="shared" si="140"/>
        <v>0</v>
      </c>
      <c r="K2204" s="9">
        <f t="shared" si="141"/>
        <v>0</v>
      </c>
      <c r="L2204">
        <f t="shared" si="142"/>
        <v>1</v>
      </c>
      <c r="M2204" t="str">
        <f>VLOOKUP(L2204,mês!A:B,2,0)</f>
        <v>Janeiro</v>
      </c>
      <c r="N2204" t="e">
        <f t="shared" si="143"/>
        <v>#VALUE!</v>
      </c>
    </row>
    <row r="2205" spans="1:14" ht="24.95" customHeight="1" x14ac:dyDescent="0.2">
      <c r="A2205" s="2"/>
      <c r="B2205" s="3"/>
      <c r="C2205" s="2"/>
      <c r="D2205" s="2"/>
      <c r="E2205" s="2"/>
      <c r="F2205" s="2"/>
      <c r="G2205" s="2"/>
      <c r="H2205" s="13"/>
      <c r="I2205" s="4"/>
      <c r="J2205" s="9">
        <f t="shared" si="140"/>
        <v>0</v>
      </c>
      <c r="K2205" s="9">
        <f t="shared" si="141"/>
        <v>0</v>
      </c>
      <c r="L2205">
        <f t="shared" si="142"/>
        <v>1</v>
      </c>
      <c r="M2205" t="str">
        <f>VLOOKUP(L2205,mês!A:B,2,0)</f>
        <v>Janeiro</v>
      </c>
      <c r="N2205" t="e">
        <f t="shared" si="143"/>
        <v>#VALUE!</v>
      </c>
    </row>
    <row r="2206" spans="1:14" ht="24.95" customHeight="1" x14ac:dyDescent="0.2">
      <c r="A2206" s="2"/>
      <c r="B2206" s="3"/>
      <c r="C2206" s="2"/>
      <c r="D2206" s="2"/>
      <c r="E2206" s="2"/>
      <c r="F2206" s="2"/>
      <c r="G2206" s="2"/>
      <c r="H2206" s="13"/>
      <c r="I2206" s="4"/>
      <c r="J2206" s="9">
        <f t="shared" si="140"/>
        <v>0</v>
      </c>
      <c r="K2206" s="9">
        <f t="shared" si="141"/>
        <v>0</v>
      </c>
      <c r="L2206">
        <f t="shared" si="142"/>
        <v>1</v>
      </c>
      <c r="M2206" t="str">
        <f>VLOOKUP(L2206,mês!A:B,2,0)</f>
        <v>Janeiro</v>
      </c>
      <c r="N2206" t="e">
        <f t="shared" si="143"/>
        <v>#VALUE!</v>
      </c>
    </row>
    <row r="2207" spans="1:14" ht="24.95" customHeight="1" x14ac:dyDescent="0.2">
      <c r="A2207" s="2"/>
      <c r="B2207" s="3"/>
      <c r="C2207" s="2"/>
      <c r="D2207" s="2"/>
      <c r="E2207" s="2"/>
      <c r="F2207" s="2"/>
      <c r="G2207" s="2"/>
      <c r="H2207" s="2"/>
      <c r="I2207" s="4"/>
      <c r="J2207" s="9">
        <f t="shared" si="140"/>
        <v>0</v>
      </c>
      <c r="K2207" s="9">
        <f t="shared" si="141"/>
        <v>0</v>
      </c>
      <c r="L2207">
        <f t="shared" si="142"/>
        <v>1</v>
      </c>
      <c r="M2207" t="str">
        <f>VLOOKUP(L2207,mês!A:B,2,0)</f>
        <v>Janeiro</v>
      </c>
      <c r="N2207" t="e">
        <f t="shared" si="143"/>
        <v>#VALUE!</v>
      </c>
    </row>
    <row r="2208" spans="1:14" ht="24.95" customHeight="1" x14ac:dyDescent="0.2">
      <c r="A2208" s="2"/>
      <c r="B2208" s="3"/>
      <c r="C2208" s="2"/>
      <c r="D2208" s="2"/>
      <c r="E2208" s="2"/>
      <c r="F2208" s="2"/>
      <c r="G2208" s="2"/>
      <c r="H2208" s="2"/>
      <c r="I2208" s="4"/>
      <c r="J2208" s="9">
        <f t="shared" si="140"/>
        <v>0</v>
      </c>
      <c r="K2208" s="9">
        <f t="shared" si="141"/>
        <v>0</v>
      </c>
      <c r="L2208">
        <f t="shared" si="142"/>
        <v>1</v>
      </c>
      <c r="M2208" t="str">
        <f>VLOOKUP(L2208,mês!A:B,2,0)</f>
        <v>Janeiro</v>
      </c>
      <c r="N2208" t="e">
        <f t="shared" si="143"/>
        <v>#VALUE!</v>
      </c>
    </row>
    <row r="2209" spans="1:14" ht="24.95" customHeight="1" x14ac:dyDescent="0.2">
      <c r="A2209" s="2"/>
      <c r="B2209" s="3"/>
      <c r="C2209" s="2"/>
      <c r="D2209" s="2"/>
      <c r="E2209" s="2"/>
      <c r="F2209" s="2"/>
      <c r="G2209" s="2"/>
      <c r="H2209" s="2"/>
      <c r="I2209" s="4"/>
      <c r="J2209" s="9">
        <f t="shared" si="140"/>
        <v>0</v>
      </c>
      <c r="K2209" s="9">
        <f t="shared" si="141"/>
        <v>0</v>
      </c>
      <c r="L2209">
        <f t="shared" si="142"/>
        <v>1</v>
      </c>
      <c r="M2209" t="str">
        <f>VLOOKUP(L2209,mês!A:B,2,0)</f>
        <v>Janeiro</v>
      </c>
      <c r="N2209" t="e">
        <f t="shared" si="143"/>
        <v>#VALUE!</v>
      </c>
    </row>
    <row r="2210" spans="1:14" ht="24.95" customHeight="1" x14ac:dyDescent="0.2">
      <c r="A2210" s="2"/>
      <c r="B2210" s="3"/>
      <c r="C2210" s="2"/>
      <c r="D2210" s="2"/>
      <c r="E2210" s="2"/>
      <c r="F2210" s="2"/>
      <c r="G2210" s="2"/>
      <c r="H2210" s="2"/>
      <c r="I2210" s="4"/>
      <c r="J2210" s="9">
        <f t="shared" si="140"/>
        <v>0</v>
      </c>
      <c r="K2210" s="9">
        <f t="shared" si="141"/>
        <v>0</v>
      </c>
      <c r="L2210">
        <f t="shared" si="142"/>
        <v>1</v>
      </c>
      <c r="M2210" t="str">
        <f>VLOOKUP(L2210,mês!A:B,2,0)</f>
        <v>Janeiro</v>
      </c>
      <c r="N2210" t="e">
        <f t="shared" si="143"/>
        <v>#VALUE!</v>
      </c>
    </row>
    <row r="2211" spans="1:14" ht="24.95" customHeight="1" x14ac:dyDescent="0.2">
      <c r="A2211" s="2"/>
      <c r="B2211" s="3"/>
      <c r="C2211" s="2"/>
      <c r="D2211" s="2"/>
      <c r="E2211" s="2"/>
      <c r="F2211" s="2"/>
      <c r="G2211" s="2"/>
      <c r="H2211" s="2"/>
      <c r="I2211" s="4"/>
      <c r="J2211" s="9">
        <f t="shared" si="140"/>
        <v>0</v>
      </c>
      <c r="K2211" s="9">
        <f t="shared" si="141"/>
        <v>0</v>
      </c>
      <c r="L2211">
        <f t="shared" si="142"/>
        <v>1</v>
      </c>
      <c r="M2211" t="str">
        <f>VLOOKUP(L2211,mês!A:B,2,0)</f>
        <v>Janeiro</v>
      </c>
      <c r="N2211" t="e">
        <f t="shared" si="143"/>
        <v>#VALUE!</v>
      </c>
    </row>
    <row r="2212" spans="1:14" ht="24.95" customHeight="1" x14ac:dyDescent="0.2">
      <c r="A2212" s="2"/>
      <c r="B2212" s="3"/>
      <c r="C2212" s="2"/>
      <c r="D2212" s="2"/>
      <c r="E2212" s="2"/>
      <c r="F2212" s="2"/>
      <c r="G2212" s="2"/>
      <c r="H2212" s="2"/>
      <c r="I2212" s="4"/>
      <c r="J2212" s="9">
        <f t="shared" si="140"/>
        <v>0</v>
      </c>
      <c r="K2212" s="9">
        <f t="shared" si="141"/>
        <v>0</v>
      </c>
      <c r="L2212">
        <f t="shared" si="142"/>
        <v>1</v>
      </c>
      <c r="M2212" t="str">
        <f>VLOOKUP(L2212,mês!A:B,2,0)</f>
        <v>Janeiro</v>
      </c>
      <c r="N2212" t="e">
        <f t="shared" si="143"/>
        <v>#VALUE!</v>
      </c>
    </row>
    <row r="2213" spans="1:14" ht="24.95" customHeight="1" x14ac:dyDescent="0.2">
      <c r="A2213" s="2"/>
      <c r="B2213" s="3"/>
      <c r="C2213" s="2"/>
      <c r="D2213" s="2"/>
      <c r="E2213" s="2"/>
      <c r="F2213" s="2"/>
      <c r="G2213" s="2"/>
      <c r="H2213" s="2"/>
      <c r="I2213" s="4"/>
      <c r="J2213" s="9">
        <f t="shared" si="140"/>
        <v>0</v>
      </c>
      <c r="K2213" s="9">
        <f t="shared" si="141"/>
        <v>0</v>
      </c>
      <c r="L2213">
        <f t="shared" si="142"/>
        <v>1</v>
      </c>
      <c r="M2213" t="str">
        <f>VLOOKUP(L2213,mês!A:B,2,0)</f>
        <v>Janeiro</v>
      </c>
      <c r="N2213" t="e">
        <f t="shared" si="143"/>
        <v>#VALUE!</v>
      </c>
    </row>
    <row r="2214" spans="1:14" ht="24.95" customHeight="1" x14ac:dyDescent="0.2">
      <c r="A2214" s="2"/>
      <c r="B2214" s="3"/>
      <c r="C2214" s="2"/>
      <c r="D2214" s="2"/>
      <c r="E2214" s="2"/>
      <c r="F2214" s="2"/>
      <c r="G2214" s="2"/>
      <c r="H2214" s="2"/>
      <c r="I2214" s="4"/>
      <c r="J2214" s="9">
        <f t="shared" si="140"/>
        <v>0</v>
      </c>
      <c r="K2214" s="9">
        <f t="shared" si="141"/>
        <v>0</v>
      </c>
      <c r="L2214">
        <f t="shared" si="142"/>
        <v>1</v>
      </c>
      <c r="M2214" t="str">
        <f>VLOOKUP(L2214,mês!A:B,2,0)</f>
        <v>Janeiro</v>
      </c>
      <c r="N2214" t="e">
        <f t="shared" si="143"/>
        <v>#VALUE!</v>
      </c>
    </row>
    <row r="2215" spans="1:14" ht="24.95" customHeight="1" x14ac:dyDescent="0.2">
      <c r="A2215" s="2"/>
      <c r="B2215" s="3"/>
      <c r="C2215" s="2"/>
      <c r="D2215" s="2"/>
      <c r="E2215" s="2"/>
      <c r="F2215" s="2"/>
      <c r="G2215" s="2"/>
      <c r="H2215" s="2"/>
      <c r="I2215" s="4"/>
      <c r="J2215" s="9">
        <f t="shared" si="140"/>
        <v>0</v>
      </c>
      <c r="K2215" s="9">
        <f t="shared" si="141"/>
        <v>0</v>
      </c>
      <c r="L2215">
        <f t="shared" si="142"/>
        <v>1</v>
      </c>
      <c r="M2215" t="str">
        <f>VLOOKUP(L2215,mês!A:B,2,0)</f>
        <v>Janeiro</v>
      </c>
      <c r="N2215" t="e">
        <f t="shared" si="143"/>
        <v>#VALUE!</v>
      </c>
    </row>
    <row r="2216" spans="1:14" ht="24.95" customHeight="1" x14ac:dyDescent="0.2">
      <c r="A2216" s="2"/>
      <c r="B2216" s="3"/>
      <c r="C2216" s="2"/>
      <c r="D2216" s="2"/>
      <c r="E2216" s="2"/>
      <c r="F2216" s="2"/>
      <c r="G2216" s="2"/>
      <c r="H2216" s="2"/>
      <c r="I2216" s="4"/>
      <c r="J2216" s="9">
        <f t="shared" si="140"/>
        <v>0</v>
      </c>
      <c r="K2216" s="9">
        <f t="shared" si="141"/>
        <v>0</v>
      </c>
      <c r="L2216">
        <f t="shared" si="142"/>
        <v>1</v>
      </c>
      <c r="M2216" t="str">
        <f>VLOOKUP(L2216,mês!A:B,2,0)</f>
        <v>Janeiro</v>
      </c>
      <c r="N2216" t="e">
        <f t="shared" si="143"/>
        <v>#VALUE!</v>
      </c>
    </row>
    <row r="2217" spans="1:14" ht="24.95" customHeight="1" x14ac:dyDescent="0.2">
      <c r="A2217" s="2"/>
      <c r="B2217" s="3"/>
      <c r="C2217" s="2"/>
      <c r="D2217" s="2"/>
      <c r="E2217" s="2"/>
      <c r="F2217" s="2"/>
      <c r="G2217" s="2"/>
      <c r="H2217" s="2"/>
      <c r="I2217" s="4"/>
      <c r="J2217" s="9">
        <f t="shared" si="140"/>
        <v>0</v>
      </c>
      <c r="K2217" s="9">
        <f t="shared" si="141"/>
        <v>0</v>
      </c>
      <c r="L2217">
        <f t="shared" si="142"/>
        <v>1</v>
      </c>
      <c r="M2217" t="str">
        <f>VLOOKUP(L2217,mês!A:B,2,0)</f>
        <v>Janeiro</v>
      </c>
      <c r="N2217" t="e">
        <f t="shared" si="143"/>
        <v>#VALUE!</v>
      </c>
    </row>
    <row r="2218" spans="1:14" ht="24.95" customHeight="1" x14ac:dyDescent="0.2">
      <c r="A2218" s="2"/>
      <c r="B2218" s="3"/>
      <c r="C2218" s="2"/>
      <c r="D2218" s="2"/>
      <c r="E2218" s="2"/>
      <c r="F2218" s="2"/>
      <c r="G2218" s="2"/>
      <c r="H2218" s="2"/>
      <c r="I2218" s="4"/>
      <c r="J2218" s="9">
        <f t="shared" si="140"/>
        <v>0</v>
      </c>
      <c r="K2218" s="9">
        <f t="shared" si="141"/>
        <v>0</v>
      </c>
      <c r="L2218">
        <f t="shared" si="142"/>
        <v>1</v>
      </c>
      <c r="M2218" t="str">
        <f>VLOOKUP(L2218,mês!A:B,2,0)</f>
        <v>Janeiro</v>
      </c>
      <c r="N2218" t="e">
        <f t="shared" si="143"/>
        <v>#VALUE!</v>
      </c>
    </row>
    <row r="2219" spans="1:14" ht="24.95" customHeight="1" x14ac:dyDescent="0.2">
      <c r="A2219" s="2"/>
      <c r="B2219" s="3"/>
      <c r="C2219" s="2"/>
      <c r="D2219" s="2"/>
      <c r="E2219" s="2"/>
      <c r="F2219" s="2"/>
      <c r="G2219" s="2"/>
      <c r="H2219" s="2"/>
      <c r="I2219" s="4"/>
      <c r="J2219" s="9">
        <f t="shared" si="140"/>
        <v>0</v>
      </c>
      <c r="K2219" s="9">
        <f t="shared" si="141"/>
        <v>0</v>
      </c>
      <c r="L2219">
        <f t="shared" si="142"/>
        <v>1</v>
      </c>
      <c r="M2219" t="str">
        <f>VLOOKUP(L2219,mês!A:B,2,0)</f>
        <v>Janeiro</v>
      </c>
      <c r="N2219" t="e">
        <f t="shared" si="143"/>
        <v>#VALUE!</v>
      </c>
    </row>
    <row r="2220" spans="1:14" ht="24.95" customHeight="1" x14ac:dyDescent="0.2">
      <c r="A2220" s="2"/>
      <c r="B2220" s="3"/>
      <c r="C2220" s="2"/>
      <c r="D2220" s="2"/>
      <c r="E2220" s="2"/>
      <c r="F2220" s="2"/>
      <c r="G2220" s="2"/>
      <c r="H2220" s="2"/>
      <c r="I2220" s="4"/>
      <c r="J2220" s="9">
        <f t="shared" si="140"/>
        <v>0</v>
      </c>
      <c r="K2220" s="9">
        <f t="shared" si="141"/>
        <v>0</v>
      </c>
      <c r="L2220">
        <f t="shared" si="142"/>
        <v>1</v>
      </c>
      <c r="M2220" t="str">
        <f>VLOOKUP(L2220,mês!A:B,2,0)</f>
        <v>Janeiro</v>
      </c>
      <c r="N2220" t="e">
        <f t="shared" si="143"/>
        <v>#VALUE!</v>
      </c>
    </row>
    <row r="2221" spans="1:14" ht="24.95" customHeight="1" x14ac:dyDescent="0.2">
      <c r="A2221" s="2"/>
      <c r="B2221" s="3"/>
      <c r="C2221" s="2"/>
      <c r="D2221" s="2"/>
      <c r="E2221" s="2"/>
      <c r="F2221" s="2"/>
      <c r="G2221" s="2"/>
      <c r="H2221" s="2"/>
      <c r="I2221" s="4"/>
      <c r="J2221" s="9">
        <f t="shared" si="140"/>
        <v>0</v>
      </c>
      <c r="K2221" s="9">
        <f t="shared" si="141"/>
        <v>0</v>
      </c>
      <c r="L2221">
        <f t="shared" si="142"/>
        <v>1</v>
      </c>
      <c r="M2221" t="str">
        <f>VLOOKUP(L2221,mês!A:B,2,0)</f>
        <v>Janeiro</v>
      </c>
      <c r="N2221" t="e">
        <f t="shared" si="143"/>
        <v>#VALUE!</v>
      </c>
    </row>
    <row r="2222" spans="1:14" ht="24.95" customHeight="1" x14ac:dyDescent="0.2">
      <c r="A2222" s="2"/>
      <c r="B2222" s="3"/>
      <c r="C2222" s="2"/>
      <c r="D2222" s="2"/>
      <c r="E2222" s="2"/>
      <c r="F2222" s="2"/>
      <c r="G2222" s="2"/>
      <c r="H2222" s="2"/>
      <c r="I2222" s="4"/>
      <c r="J2222" s="9">
        <f t="shared" si="140"/>
        <v>0</v>
      </c>
      <c r="K2222" s="9">
        <f t="shared" si="141"/>
        <v>0</v>
      </c>
      <c r="L2222">
        <f t="shared" si="142"/>
        <v>1</v>
      </c>
      <c r="M2222" t="str">
        <f>VLOOKUP(L2222,mês!A:B,2,0)</f>
        <v>Janeiro</v>
      </c>
      <c r="N2222" t="e">
        <f t="shared" si="143"/>
        <v>#VALUE!</v>
      </c>
    </row>
    <row r="2223" spans="1:14" ht="24.95" customHeight="1" x14ac:dyDescent="0.2">
      <c r="A2223" s="2"/>
      <c r="B2223" s="3"/>
      <c r="C2223" s="2"/>
      <c r="D2223" s="2"/>
      <c r="E2223" s="2"/>
      <c r="F2223" s="2"/>
      <c r="G2223" s="2"/>
      <c r="H2223" s="2"/>
      <c r="I2223" s="4"/>
      <c r="J2223" s="9">
        <f t="shared" si="140"/>
        <v>0</v>
      </c>
      <c r="K2223" s="9">
        <f t="shared" si="141"/>
        <v>0</v>
      </c>
      <c r="L2223">
        <f t="shared" si="142"/>
        <v>1</v>
      </c>
      <c r="M2223" t="str">
        <f>VLOOKUP(L2223,mês!A:B,2,0)</f>
        <v>Janeiro</v>
      </c>
      <c r="N2223" t="e">
        <f t="shared" si="143"/>
        <v>#VALUE!</v>
      </c>
    </row>
    <row r="2224" spans="1:14" ht="24.95" customHeight="1" x14ac:dyDescent="0.2">
      <c r="A2224" s="2"/>
      <c r="B2224" s="3"/>
      <c r="C2224" s="2"/>
      <c r="D2224" s="2"/>
      <c r="E2224" s="2"/>
      <c r="F2224" s="2"/>
      <c r="G2224" s="2"/>
      <c r="H2224" s="2"/>
      <c r="I2224" s="4"/>
      <c r="J2224" s="9">
        <f t="shared" si="140"/>
        <v>0</v>
      </c>
      <c r="K2224" s="9">
        <f t="shared" si="141"/>
        <v>0</v>
      </c>
      <c r="L2224">
        <f t="shared" si="142"/>
        <v>1</v>
      </c>
      <c r="M2224" t="str">
        <f>VLOOKUP(L2224,mês!A:B,2,0)</f>
        <v>Janeiro</v>
      </c>
      <c r="N2224" t="e">
        <f t="shared" si="143"/>
        <v>#VALUE!</v>
      </c>
    </row>
    <row r="2225" spans="1:14" ht="24.95" customHeight="1" x14ac:dyDescent="0.2">
      <c r="A2225" s="2"/>
      <c r="B2225" s="3"/>
      <c r="C2225" s="2"/>
      <c r="D2225" s="2"/>
      <c r="E2225" s="2"/>
      <c r="F2225" s="2"/>
      <c r="G2225" s="2"/>
      <c r="H2225" s="2"/>
      <c r="I2225" s="4"/>
      <c r="J2225" s="9">
        <f t="shared" si="140"/>
        <v>0</v>
      </c>
      <c r="K2225" s="9">
        <f t="shared" si="141"/>
        <v>0</v>
      </c>
      <c r="L2225">
        <f t="shared" si="142"/>
        <v>1</v>
      </c>
      <c r="M2225" t="str">
        <f>VLOOKUP(L2225,mês!A:B,2,0)</f>
        <v>Janeiro</v>
      </c>
      <c r="N2225" t="e">
        <f t="shared" si="143"/>
        <v>#VALUE!</v>
      </c>
    </row>
    <row r="2226" spans="1:14" ht="24.95" customHeight="1" x14ac:dyDescent="0.2">
      <c r="A2226" s="2"/>
      <c r="B2226" s="3"/>
      <c r="C2226" s="2"/>
      <c r="D2226" s="2"/>
      <c r="E2226" s="2"/>
      <c r="F2226" s="2"/>
      <c r="G2226" s="2"/>
      <c r="H2226" s="2"/>
      <c r="I2226" s="4"/>
      <c r="J2226" s="9">
        <f t="shared" si="140"/>
        <v>0</v>
      </c>
      <c r="K2226" s="9">
        <f t="shared" si="141"/>
        <v>0</v>
      </c>
      <c r="L2226">
        <f t="shared" si="142"/>
        <v>1</v>
      </c>
      <c r="M2226" t="str">
        <f>VLOOKUP(L2226,mês!A:B,2,0)</f>
        <v>Janeiro</v>
      </c>
      <c r="N2226" t="e">
        <f t="shared" si="143"/>
        <v>#VALUE!</v>
      </c>
    </row>
    <row r="2227" spans="1:14" ht="24.95" customHeight="1" x14ac:dyDescent="0.2">
      <c r="A2227" s="2"/>
      <c r="B2227" s="3"/>
      <c r="C2227" s="2"/>
      <c r="D2227" s="2"/>
      <c r="E2227" s="2"/>
      <c r="F2227" s="2"/>
      <c r="G2227" s="2"/>
      <c r="H2227" s="2"/>
      <c r="I2227" s="4"/>
      <c r="J2227" s="9">
        <f t="shared" si="140"/>
        <v>0</v>
      </c>
      <c r="K2227" s="9">
        <f t="shared" si="141"/>
        <v>0</v>
      </c>
      <c r="L2227">
        <f t="shared" si="142"/>
        <v>1</v>
      </c>
      <c r="M2227" t="str">
        <f>VLOOKUP(L2227,mês!A:B,2,0)</f>
        <v>Janeiro</v>
      </c>
      <c r="N2227" t="e">
        <f t="shared" si="143"/>
        <v>#VALUE!</v>
      </c>
    </row>
    <row r="2228" spans="1:14" ht="24.95" customHeight="1" x14ac:dyDescent="0.2">
      <c r="A2228" s="2"/>
      <c r="B2228" s="3"/>
      <c r="C2228" s="2"/>
      <c r="D2228" s="2"/>
      <c r="E2228" s="2"/>
      <c r="F2228" s="2"/>
      <c r="G2228" s="2"/>
      <c r="H2228" s="2"/>
      <c r="I2228" s="4"/>
      <c r="J2228" s="9">
        <f t="shared" si="140"/>
        <v>0</v>
      </c>
      <c r="K2228" s="9">
        <f t="shared" si="141"/>
        <v>0</v>
      </c>
      <c r="L2228">
        <f t="shared" si="142"/>
        <v>1</v>
      </c>
      <c r="M2228" t="str">
        <f>VLOOKUP(L2228,mês!A:B,2,0)</f>
        <v>Janeiro</v>
      </c>
      <c r="N2228" t="e">
        <f t="shared" si="143"/>
        <v>#VALUE!</v>
      </c>
    </row>
    <row r="2229" spans="1:14" ht="24.95" customHeight="1" x14ac:dyDescent="0.2">
      <c r="A2229" s="2"/>
      <c r="B2229" s="3"/>
      <c r="C2229" s="2"/>
      <c r="D2229" s="2"/>
      <c r="E2229" s="2"/>
      <c r="F2229" s="2"/>
      <c r="G2229" s="2"/>
      <c r="H2229" s="2"/>
      <c r="I2229" s="4"/>
      <c r="J2229" s="9">
        <f t="shared" si="140"/>
        <v>0</v>
      </c>
      <c r="K2229" s="9">
        <f t="shared" si="141"/>
        <v>0</v>
      </c>
      <c r="L2229">
        <f t="shared" si="142"/>
        <v>1</v>
      </c>
      <c r="M2229" t="str">
        <f>VLOOKUP(L2229,mês!A:B,2,0)</f>
        <v>Janeiro</v>
      </c>
      <c r="N2229" t="e">
        <f t="shared" si="143"/>
        <v>#VALUE!</v>
      </c>
    </row>
    <row r="2230" spans="1:14" ht="24.95" customHeight="1" x14ac:dyDescent="0.2">
      <c r="A2230" s="2"/>
      <c r="B2230" s="3"/>
      <c r="C2230" s="2"/>
      <c r="D2230" s="2"/>
      <c r="E2230" s="2"/>
      <c r="F2230" s="2"/>
      <c r="G2230" s="2"/>
      <c r="H2230" s="2"/>
      <c r="I2230" s="4"/>
      <c r="J2230" s="9">
        <f t="shared" si="140"/>
        <v>0</v>
      </c>
      <c r="K2230" s="9">
        <f t="shared" si="141"/>
        <v>0</v>
      </c>
      <c r="L2230">
        <f t="shared" si="142"/>
        <v>1</v>
      </c>
      <c r="M2230" t="str">
        <f>VLOOKUP(L2230,mês!A:B,2,0)</f>
        <v>Janeiro</v>
      </c>
      <c r="N2230" t="e">
        <f t="shared" si="143"/>
        <v>#VALUE!</v>
      </c>
    </row>
    <row r="2231" spans="1:14" ht="24.95" customHeight="1" x14ac:dyDescent="0.2">
      <c r="A2231" s="2"/>
      <c r="B2231" s="3"/>
      <c r="C2231" s="2"/>
      <c r="D2231" s="2"/>
      <c r="E2231" s="2"/>
      <c r="F2231" s="2"/>
      <c r="G2231" s="2"/>
      <c r="H2231" s="2"/>
      <c r="I2231" s="4"/>
      <c r="J2231" s="9">
        <f t="shared" si="140"/>
        <v>0</v>
      </c>
      <c r="K2231" s="9">
        <f t="shared" si="141"/>
        <v>0</v>
      </c>
      <c r="L2231">
        <f t="shared" si="142"/>
        <v>1</v>
      </c>
      <c r="M2231" t="str">
        <f>VLOOKUP(L2231,mês!A:B,2,0)</f>
        <v>Janeiro</v>
      </c>
      <c r="N2231" t="e">
        <f t="shared" si="143"/>
        <v>#VALUE!</v>
      </c>
    </row>
    <row r="2232" spans="1:14" ht="24.95" customHeight="1" x14ac:dyDescent="0.2">
      <c r="A2232" s="2"/>
      <c r="B2232" s="3"/>
      <c r="C2232" s="2"/>
      <c r="D2232" s="2"/>
      <c r="E2232" s="2"/>
      <c r="F2232" s="2"/>
      <c r="G2232" s="2"/>
      <c r="H2232" s="2"/>
      <c r="I2232" s="4"/>
      <c r="J2232" s="9">
        <f t="shared" si="140"/>
        <v>0</v>
      </c>
      <c r="K2232" s="9">
        <f t="shared" si="141"/>
        <v>0</v>
      </c>
      <c r="L2232">
        <f t="shared" si="142"/>
        <v>1</v>
      </c>
      <c r="M2232" t="str">
        <f>VLOOKUP(L2232,mês!A:B,2,0)</f>
        <v>Janeiro</v>
      </c>
      <c r="N2232" t="e">
        <f t="shared" si="143"/>
        <v>#VALUE!</v>
      </c>
    </row>
    <row r="2233" spans="1:14" ht="24.95" customHeight="1" x14ac:dyDescent="0.2">
      <c r="A2233" s="2"/>
      <c r="B2233" s="3"/>
      <c r="C2233" s="2"/>
      <c r="D2233" s="2"/>
      <c r="E2233" s="2"/>
      <c r="F2233" s="2"/>
      <c r="G2233" s="2"/>
      <c r="H2233" s="2"/>
      <c r="I2233" s="4"/>
      <c r="J2233" s="9">
        <f t="shared" si="140"/>
        <v>0</v>
      </c>
      <c r="K2233" s="9">
        <f t="shared" si="141"/>
        <v>0</v>
      </c>
      <c r="L2233">
        <f t="shared" si="142"/>
        <v>1</v>
      </c>
      <c r="M2233" t="str">
        <f>VLOOKUP(L2233,mês!A:B,2,0)</f>
        <v>Janeiro</v>
      </c>
      <c r="N2233" t="e">
        <f t="shared" si="143"/>
        <v>#VALUE!</v>
      </c>
    </row>
    <row r="2234" spans="1:14" ht="24.95" customHeight="1" x14ac:dyDescent="0.2">
      <c r="A2234" s="2"/>
      <c r="B2234" s="3"/>
      <c r="C2234" s="2"/>
      <c r="D2234" s="2"/>
      <c r="E2234" s="2"/>
      <c r="F2234" s="2"/>
      <c r="G2234" s="2"/>
      <c r="H2234" s="2"/>
      <c r="I2234" s="4"/>
      <c r="J2234" s="9">
        <f t="shared" si="140"/>
        <v>0</v>
      </c>
      <c r="K2234" s="9">
        <f t="shared" si="141"/>
        <v>0</v>
      </c>
      <c r="L2234">
        <f t="shared" si="142"/>
        <v>1</v>
      </c>
      <c r="M2234" t="str">
        <f>VLOOKUP(L2234,mês!A:B,2,0)</f>
        <v>Janeiro</v>
      </c>
      <c r="N2234" t="e">
        <f t="shared" si="143"/>
        <v>#VALUE!</v>
      </c>
    </row>
    <row r="2235" spans="1:14" ht="24.95" customHeight="1" x14ac:dyDescent="0.2">
      <c r="A2235" s="2"/>
      <c r="B2235" s="3"/>
      <c r="C2235" s="2"/>
      <c r="D2235" s="2"/>
      <c r="E2235" s="2"/>
      <c r="F2235" s="2"/>
      <c r="G2235" s="2"/>
      <c r="H2235" s="2"/>
      <c r="I2235" s="4"/>
      <c r="J2235" s="9">
        <f t="shared" si="140"/>
        <v>0</v>
      </c>
      <c r="K2235" s="9">
        <f t="shared" si="141"/>
        <v>0</v>
      </c>
      <c r="L2235">
        <f t="shared" si="142"/>
        <v>1</v>
      </c>
      <c r="M2235" t="str">
        <f>VLOOKUP(L2235,mês!A:B,2,0)</f>
        <v>Janeiro</v>
      </c>
      <c r="N2235" t="e">
        <f t="shared" si="143"/>
        <v>#VALUE!</v>
      </c>
    </row>
    <row r="2236" spans="1:14" ht="24.95" customHeight="1" x14ac:dyDescent="0.2">
      <c r="A2236" s="2"/>
      <c r="B2236" s="3"/>
      <c r="C2236" s="2"/>
      <c r="D2236" s="2"/>
      <c r="E2236" s="2"/>
      <c r="F2236" s="2"/>
      <c r="G2236" s="2"/>
      <c r="H2236" s="13"/>
      <c r="I2236" s="4"/>
      <c r="J2236" s="9">
        <f t="shared" ref="J2236:J2299" si="144">IF(G2236="Não",0,H2236)</f>
        <v>0</v>
      </c>
      <c r="K2236" s="9">
        <f t="shared" ref="K2236:K2299" si="145">IF(G2236="Não",H2236,0)</f>
        <v>0</v>
      </c>
      <c r="L2236">
        <f t="shared" ref="L2236:L2299" si="146">MONTH(B2236)</f>
        <v>1</v>
      </c>
      <c r="M2236" t="str">
        <f>VLOOKUP(L2236,mês!A:B,2,0)</f>
        <v>Janeiro</v>
      </c>
      <c r="N2236" t="e">
        <f t="shared" ref="N2236:N2299" si="147">LEFT(A2236,SEARCH("-",A2236)-1)</f>
        <v>#VALUE!</v>
      </c>
    </row>
    <row r="2237" spans="1:14" ht="24.95" customHeight="1" x14ac:dyDescent="0.2">
      <c r="A2237" s="2"/>
      <c r="B2237" s="3"/>
      <c r="C2237" s="2"/>
      <c r="D2237" s="2"/>
      <c r="E2237" s="2"/>
      <c r="F2237" s="2"/>
      <c r="G2237" s="2"/>
      <c r="H2237" s="13"/>
      <c r="I2237" s="4"/>
      <c r="J2237" s="9">
        <f t="shared" si="144"/>
        <v>0</v>
      </c>
      <c r="K2237" s="9">
        <f t="shared" si="145"/>
        <v>0</v>
      </c>
      <c r="L2237">
        <f t="shared" si="146"/>
        <v>1</v>
      </c>
      <c r="M2237" t="str">
        <f>VLOOKUP(L2237,mês!A:B,2,0)</f>
        <v>Janeiro</v>
      </c>
      <c r="N2237" t="e">
        <f t="shared" si="147"/>
        <v>#VALUE!</v>
      </c>
    </row>
    <row r="2238" spans="1:14" ht="24.95" customHeight="1" x14ac:dyDescent="0.2">
      <c r="A2238" s="2"/>
      <c r="B2238" s="3"/>
      <c r="C2238" s="2"/>
      <c r="D2238" s="2"/>
      <c r="E2238" s="2"/>
      <c r="F2238" s="2"/>
      <c r="G2238" s="2"/>
      <c r="H2238" s="13"/>
      <c r="I2238" s="4"/>
      <c r="J2238" s="9">
        <f t="shared" si="144"/>
        <v>0</v>
      </c>
      <c r="K2238" s="9">
        <f t="shared" si="145"/>
        <v>0</v>
      </c>
      <c r="L2238">
        <f t="shared" si="146"/>
        <v>1</v>
      </c>
      <c r="M2238" t="str">
        <f>VLOOKUP(L2238,mês!A:B,2,0)</f>
        <v>Janeiro</v>
      </c>
      <c r="N2238" t="e">
        <f t="shared" si="147"/>
        <v>#VALUE!</v>
      </c>
    </row>
    <row r="2239" spans="1:14" ht="24.95" customHeight="1" x14ac:dyDescent="0.2">
      <c r="A2239" s="2"/>
      <c r="B2239" s="3"/>
      <c r="C2239" s="2"/>
      <c r="D2239" s="2"/>
      <c r="E2239" s="2"/>
      <c r="F2239" s="2"/>
      <c r="G2239" s="2"/>
      <c r="H2239" s="13"/>
      <c r="I2239" s="4"/>
      <c r="J2239" s="9">
        <f t="shared" si="144"/>
        <v>0</v>
      </c>
      <c r="K2239" s="9">
        <f t="shared" si="145"/>
        <v>0</v>
      </c>
      <c r="L2239">
        <f t="shared" si="146"/>
        <v>1</v>
      </c>
      <c r="M2239" t="str">
        <f>VLOOKUP(L2239,mês!A:B,2,0)</f>
        <v>Janeiro</v>
      </c>
      <c r="N2239" t="e">
        <f t="shared" si="147"/>
        <v>#VALUE!</v>
      </c>
    </row>
    <row r="2240" spans="1:14" ht="24.95" customHeight="1" x14ac:dyDescent="0.2">
      <c r="A2240" s="2"/>
      <c r="B2240" s="3"/>
      <c r="C2240" s="2"/>
      <c r="D2240" s="2"/>
      <c r="E2240" s="2"/>
      <c r="F2240" s="2"/>
      <c r="G2240" s="2"/>
      <c r="H2240" s="13"/>
      <c r="I2240" s="4"/>
      <c r="J2240" s="9">
        <f t="shared" si="144"/>
        <v>0</v>
      </c>
      <c r="K2240" s="9">
        <f t="shared" si="145"/>
        <v>0</v>
      </c>
      <c r="L2240">
        <f t="shared" si="146"/>
        <v>1</v>
      </c>
      <c r="M2240" t="str">
        <f>VLOOKUP(L2240,mês!A:B,2,0)</f>
        <v>Janeiro</v>
      </c>
      <c r="N2240" t="e">
        <f t="shared" si="147"/>
        <v>#VALUE!</v>
      </c>
    </row>
    <row r="2241" spans="1:14" ht="24.95" customHeight="1" x14ac:dyDescent="0.2">
      <c r="A2241" s="2"/>
      <c r="B2241" s="3"/>
      <c r="C2241" s="2"/>
      <c r="D2241" s="2"/>
      <c r="E2241" s="2"/>
      <c r="F2241" s="2"/>
      <c r="G2241" s="2"/>
      <c r="H2241" s="13"/>
      <c r="I2241" s="4"/>
      <c r="J2241" s="9">
        <f t="shared" si="144"/>
        <v>0</v>
      </c>
      <c r="K2241" s="9">
        <f t="shared" si="145"/>
        <v>0</v>
      </c>
      <c r="L2241">
        <f t="shared" si="146"/>
        <v>1</v>
      </c>
      <c r="M2241" t="str">
        <f>VLOOKUP(L2241,mês!A:B,2,0)</f>
        <v>Janeiro</v>
      </c>
      <c r="N2241" t="e">
        <f t="shared" si="147"/>
        <v>#VALUE!</v>
      </c>
    </row>
    <row r="2242" spans="1:14" ht="24.95" customHeight="1" x14ac:dyDescent="0.2">
      <c r="A2242" s="2"/>
      <c r="B2242" s="3"/>
      <c r="C2242" s="2"/>
      <c r="D2242" s="2"/>
      <c r="E2242" s="2"/>
      <c r="F2242" s="2"/>
      <c r="G2242" s="2"/>
      <c r="H2242" s="13"/>
      <c r="I2242" s="4"/>
      <c r="J2242" s="9">
        <f t="shared" si="144"/>
        <v>0</v>
      </c>
      <c r="K2242" s="9">
        <f t="shared" si="145"/>
        <v>0</v>
      </c>
      <c r="L2242">
        <f t="shared" si="146"/>
        <v>1</v>
      </c>
      <c r="M2242" t="str">
        <f>VLOOKUP(L2242,mês!A:B,2,0)</f>
        <v>Janeiro</v>
      </c>
      <c r="N2242" t="e">
        <f t="shared" si="147"/>
        <v>#VALUE!</v>
      </c>
    </row>
    <row r="2243" spans="1:14" ht="24.95" customHeight="1" x14ac:dyDescent="0.2">
      <c r="A2243" s="2"/>
      <c r="B2243" s="3"/>
      <c r="C2243" s="2"/>
      <c r="D2243" s="2"/>
      <c r="E2243" s="2"/>
      <c r="F2243" s="2"/>
      <c r="G2243" s="2"/>
      <c r="H2243" s="13"/>
      <c r="I2243" s="4"/>
      <c r="J2243" s="9">
        <f t="shared" si="144"/>
        <v>0</v>
      </c>
      <c r="K2243" s="9">
        <f t="shared" si="145"/>
        <v>0</v>
      </c>
      <c r="L2243">
        <f t="shared" si="146"/>
        <v>1</v>
      </c>
      <c r="M2243" t="str">
        <f>VLOOKUP(L2243,mês!A:B,2,0)</f>
        <v>Janeiro</v>
      </c>
      <c r="N2243" t="e">
        <f t="shared" si="147"/>
        <v>#VALUE!</v>
      </c>
    </row>
    <row r="2244" spans="1:14" ht="24.95" customHeight="1" x14ac:dyDescent="0.2">
      <c r="A2244" s="2"/>
      <c r="B2244" s="3"/>
      <c r="C2244" s="2"/>
      <c r="D2244" s="2"/>
      <c r="E2244" s="2"/>
      <c r="F2244" s="2"/>
      <c r="G2244" s="2"/>
      <c r="H2244" s="13"/>
      <c r="I2244" s="4"/>
      <c r="J2244" s="9">
        <f t="shared" si="144"/>
        <v>0</v>
      </c>
      <c r="K2244" s="9">
        <f t="shared" si="145"/>
        <v>0</v>
      </c>
      <c r="L2244">
        <f t="shared" si="146"/>
        <v>1</v>
      </c>
      <c r="M2244" t="str">
        <f>VLOOKUP(L2244,mês!A:B,2,0)</f>
        <v>Janeiro</v>
      </c>
      <c r="N2244" t="e">
        <f t="shared" si="147"/>
        <v>#VALUE!</v>
      </c>
    </row>
    <row r="2245" spans="1:14" ht="24.95" customHeight="1" x14ac:dyDescent="0.2">
      <c r="A2245" s="2"/>
      <c r="B2245" s="3"/>
      <c r="C2245" s="2"/>
      <c r="D2245" s="2"/>
      <c r="E2245" s="2"/>
      <c r="F2245" s="2"/>
      <c r="G2245" s="2"/>
      <c r="H2245" s="2"/>
      <c r="I2245" s="4"/>
      <c r="J2245" s="9">
        <f t="shared" si="144"/>
        <v>0</v>
      </c>
      <c r="K2245" s="9">
        <f t="shared" si="145"/>
        <v>0</v>
      </c>
      <c r="L2245">
        <f t="shared" si="146"/>
        <v>1</v>
      </c>
      <c r="M2245" t="str">
        <f>VLOOKUP(L2245,mês!A:B,2,0)</f>
        <v>Janeiro</v>
      </c>
      <c r="N2245" t="e">
        <f t="shared" si="147"/>
        <v>#VALUE!</v>
      </c>
    </row>
    <row r="2246" spans="1:14" ht="24.95" customHeight="1" x14ac:dyDescent="0.2">
      <c r="A2246" s="2"/>
      <c r="B2246" s="3"/>
      <c r="C2246" s="2"/>
      <c r="D2246" s="2"/>
      <c r="E2246" s="2"/>
      <c r="F2246" s="2"/>
      <c r="G2246" s="2"/>
      <c r="H2246" s="2"/>
      <c r="I2246" s="4"/>
      <c r="J2246" s="9">
        <f t="shared" si="144"/>
        <v>0</v>
      </c>
      <c r="K2246" s="9">
        <f t="shared" si="145"/>
        <v>0</v>
      </c>
      <c r="L2246">
        <f t="shared" si="146"/>
        <v>1</v>
      </c>
      <c r="M2246" t="str">
        <f>VLOOKUP(L2246,mês!A:B,2,0)</f>
        <v>Janeiro</v>
      </c>
      <c r="N2246" t="e">
        <f t="shared" si="147"/>
        <v>#VALUE!</v>
      </c>
    </row>
    <row r="2247" spans="1:14" ht="24.95" customHeight="1" x14ac:dyDescent="0.2">
      <c r="A2247" s="2"/>
      <c r="B2247" s="3"/>
      <c r="C2247" s="2"/>
      <c r="D2247" s="2"/>
      <c r="E2247" s="2"/>
      <c r="F2247" s="2"/>
      <c r="G2247" s="2"/>
      <c r="H2247" s="2"/>
      <c r="I2247" s="4"/>
      <c r="J2247" s="9">
        <f t="shared" si="144"/>
        <v>0</v>
      </c>
      <c r="K2247" s="9">
        <f t="shared" si="145"/>
        <v>0</v>
      </c>
      <c r="L2247">
        <f t="shared" si="146"/>
        <v>1</v>
      </c>
      <c r="M2247" t="str">
        <f>VLOOKUP(L2247,mês!A:B,2,0)</f>
        <v>Janeiro</v>
      </c>
      <c r="N2247" t="e">
        <f t="shared" si="147"/>
        <v>#VALUE!</v>
      </c>
    </row>
    <row r="2248" spans="1:14" ht="24.95" customHeight="1" x14ac:dyDescent="0.2">
      <c r="A2248" s="2"/>
      <c r="B2248" s="3"/>
      <c r="C2248" s="2"/>
      <c r="D2248" s="2"/>
      <c r="E2248" s="2"/>
      <c r="F2248" s="2"/>
      <c r="G2248" s="2"/>
      <c r="H2248" s="2"/>
      <c r="I2248" s="4"/>
      <c r="J2248" s="9">
        <f t="shared" si="144"/>
        <v>0</v>
      </c>
      <c r="K2248" s="9">
        <f t="shared" si="145"/>
        <v>0</v>
      </c>
      <c r="L2248">
        <f t="shared" si="146"/>
        <v>1</v>
      </c>
      <c r="M2248" t="str">
        <f>VLOOKUP(L2248,mês!A:B,2,0)</f>
        <v>Janeiro</v>
      </c>
      <c r="N2248" t="e">
        <f t="shared" si="147"/>
        <v>#VALUE!</v>
      </c>
    </row>
    <row r="2249" spans="1:14" ht="24.95" customHeight="1" x14ac:dyDescent="0.2">
      <c r="A2249" s="2"/>
      <c r="B2249" s="3"/>
      <c r="C2249" s="2"/>
      <c r="D2249" s="2"/>
      <c r="E2249" s="2"/>
      <c r="F2249" s="2"/>
      <c r="G2249" s="2"/>
      <c r="H2249" s="2"/>
      <c r="I2249" s="4"/>
      <c r="J2249" s="9">
        <f t="shared" si="144"/>
        <v>0</v>
      </c>
      <c r="K2249" s="9">
        <f t="shared" si="145"/>
        <v>0</v>
      </c>
      <c r="L2249">
        <f t="shared" si="146"/>
        <v>1</v>
      </c>
      <c r="M2249" t="str">
        <f>VLOOKUP(L2249,mês!A:B,2,0)</f>
        <v>Janeiro</v>
      </c>
      <c r="N2249" t="e">
        <f t="shared" si="147"/>
        <v>#VALUE!</v>
      </c>
    </row>
    <row r="2250" spans="1:14" ht="24.95" customHeight="1" x14ac:dyDescent="0.2">
      <c r="A2250" s="2"/>
      <c r="B2250" s="3"/>
      <c r="C2250" s="2"/>
      <c r="D2250" s="2"/>
      <c r="E2250" s="2"/>
      <c r="F2250" s="2"/>
      <c r="G2250" s="2"/>
      <c r="H2250" s="2"/>
      <c r="I2250" s="4"/>
      <c r="J2250" s="9">
        <f t="shared" si="144"/>
        <v>0</v>
      </c>
      <c r="K2250" s="9">
        <f t="shared" si="145"/>
        <v>0</v>
      </c>
      <c r="L2250">
        <f t="shared" si="146"/>
        <v>1</v>
      </c>
      <c r="M2250" t="str">
        <f>VLOOKUP(L2250,mês!A:B,2,0)</f>
        <v>Janeiro</v>
      </c>
      <c r="N2250" t="e">
        <f t="shared" si="147"/>
        <v>#VALUE!</v>
      </c>
    </row>
    <row r="2251" spans="1:14" ht="24.95" customHeight="1" x14ac:dyDescent="0.2">
      <c r="A2251" s="2"/>
      <c r="B2251" s="3"/>
      <c r="C2251" s="2"/>
      <c r="D2251" s="2"/>
      <c r="E2251" s="2"/>
      <c r="F2251" s="2"/>
      <c r="G2251" s="2"/>
      <c r="H2251" s="2"/>
      <c r="I2251" s="4"/>
      <c r="J2251" s="9">
        <f t="shared" si="144"/>
        <v>0</v>
      </c>
      <c r="K2251" s="9">
        <f t="shared" si="145"/>
        <v>0</v>
      </c>
      <c r="L2251">
        <f t="shared" si="146"/>
        <v>1</v>
      </c>
      <c r="M2251" t="str">
        <f>VLOOKUP(L2251,mês!A:B,2,0)</f>
        <v>Janeiro</v>
      </c>
      <c r="N2251" t="e">
        <f t="shared" si="147"/>
        <v>#VALUE!</v>
      </c>
    </row>
    <row r="2252" spans="1:14" ht="24.95" customHeight="1" x14ac:dyDescent="0.2">
      <c r="A2252" s="2"/>
      <c r="B2252" s="3"/>
      <c r="C2252" s="2"/>
      <c r="D2252" s="2"/>
      <c r="E2252" s="2"/>
      <c r="F2252" s="2"/>
      <c r="G2252" s="2"/>
      <c r="H2252" s="2"/>
      <c r="I2252" s="4"/>
      <c r="J2252" s="9">
        <f t="shared" si="144"/>
        <v>0</v>
      </c>
      <c r="K2252" s="9">
        <f t="shared" si="145"/>
        <v>0</v>
      </c>
      <c r="L2252">
        <f t="shared" si="146"/>
        <v>1</v>
      </c>
      <c r="M2252" t="str">
        <f>VLOOKUP(L2252,mês!A:B,2,0)</f>
        <v>Janeiro</v>
      </c>
      <c r="N2252" t="e">
        <f t="shared" si="147"/>
        <v>#VALUE!</v>
      </c>
    </row>
    <row r="2253" spans="1:14" ht="24.95" customHeight="1" x14ac:dyDescent="0.2">
      <c r="A2253" s="2"/>
      <c r="B2253" s="3"/>
      <c r="C2253" s="2"/>
      <c r="D2253" s="2"/>
      <c r="E2253" s="2"/>
      <c r="F2253" s="2"/>
      <c r="G2253" s="2"/>
      <c r="H2253" s="2"/>
      <c r="I2253" s="4"/>
      <c r="J2253" s="9">
        <f t="shared" si="144"/>
        <v>0</v>
      </c>
      <c r="K2253" s="9">
        <f t="shared" si="145"/>
        <v>0</v>
      </c>
      <c r="L2253">
        <f t="shared" si="146"/>
        <v>1</v>
      </c>
      <c r="M2253" t="str">
        <f>VLOOKUP(L2253,mês!A:B,2,0)</f>
        <v>Janeiro</v>
      </c>
      <c r="N2253" t="e">
        <f t="shared" si="147"/>
        <v>#VALUE!</v>
      </c>
    </row>
    <row r="2254" spans="1:14" ht="24.95" customHeight="1" x14ac:dyDescent="0.2">
      <c r="A2254" s="2"/>
      <c r="B2254" s="3"/>
      <c r="C2254" s="2"/>
      <c r="D2254" s="2"/>
      <c r="E2254" s="2"/>
      <c r="F2254" s="2"/>
      <c r="G2254" s="2"/>
      <c r="H2254" s="2"/>
      <c r="I2254" s="4"/>
      <c r="J2254" s="9">
        <f t="shared" si="144"/>
        <v>0</v>
      </c>
      <c r="K2254" s="9">
        <f t="shared" si="145"/>
        <v>0</v>
      </c>
      <c r="L2254">
        <f t="shared" si="146"/>
        <v>1</v>
      </c>
      <c r="M2254" t="str">
        <f>VLOOKUP(L2254,mês!A:B,2,0)</f>
        <v>Janeiro</v>
      </c>
      <c r="N2254" t="e">
        <f t="shared" si="147"/>
        <v>#VALUE!</v>
      </c>
    </row>
    <row r="2255" spans="1:14" ht="24.95" customHeight="1" x14ac:dyDescent="0.2">
      <c r="A2255" s="2"/>
      <c r="B2255" s="3"/>
      <c r="C2255" s="2"/>
      <c r="D2255" s="2"/>
      <c r="E2255" s="2"/>
      <c r="F2255" s="2"/>
      <c r="G2255" s="2"/>
      <c r="H2255" s="2"/>
      <c r="I2255" s="4"/>
      <c r="J2255" s="9">
        <f t="shared" si="144"/>
        <v>0</v>
      </c>
      <c r="K2255" s="9">
        <f t="shared" si="145"/>
        <v>0</v>
      </c>
      <c r="L2255">
        <f t="shared" si="146"/>
        <v>1</v>
      </c>
      <c r="M2255" t="str">
        <f>VLOOKUP(L2255,mês!A:B,2,0)</f>
        <v>Janeiro</v>
      </c>
      <c r="N2255" t="e">
        <f t="shared" si="147"/>
        <v>#VALUE!</v>
      </c>
    </row>
    <row r="2256" spans="1:14" ht="24.95" customHeight="1" x14ac:dyDescent="0.2">
      <c r="A2256" s="2"/>
      <c r="B2256" s="3"/>
      <c r="C2256" s="2"/>
      <c r="D2256" s="2"/>
      <c r="E2256" s="2"/>
      <c r="F2256" s="2"/>
      <c r="G2256" s="2"/>
      <c r="H2256" s="2"/>
      <c r="I2256" s="4"/>
      <c r="J2256" s="9">
        <f t="shared" si="144"/>
        <v>0</v>
      </c>
      <c r="K2256" s="9">
        <f t="shared" si="145"/>
        <v>0</v>
      </c>
      <c r="L2256">
        <f t="shared" si="146"/>
        <v>1</v>
      </c>
      <c r="M2256" t="str">
        <f>VLOOKUP(L2256,mês!A:B,2,0)</f>
        <v>Janeiro</v>
      </c>
      <c r="N2256" t="e">
        <f t="shared" si="147"/>
        <v>#VALUE!</v>
      </c>
    </row>
    <row r="2257" spans="1:14" ht="24.95" customHeight="1" x14ac:dyDescent="0.2">
      <c r="A2257" s="2"/>
      <c r="B2257" s="3"/>
      <c r="C2257" s="2"/>
      <c r="D2257" s="2"/>
      <c r="E2257" s="2"/>
      <c r="F2257" s="2"/>
      <c r="G2257" s="2"/>
      <c r="H2257" s="2"/>
      <c r="I2257" s="4"/>
      <c r="J2257" s="9">
        <f t="shared" si="144"/>
        <v>0</v>
      </c>
      <c r="K2257" s="9">
        <f t="shared" si="145"/>
        <v>0</v>
      </c>
      <c r="L2257">
        <f t="shared" si="146"/>
        <v>1</v>
      </c>
      <c r="M2257" t="str">
        <f>VLOOKUP(L2257,mês!A:B,2,0)</f>
        <v>Janeiro</v>
      </c>
      <c r="N2257" t="e">
        <f t="shared" si="147"/>
        <v>#VALUE!</v>
      </c>
    </row>
    <row r="2258" spans="1:14" ht="24.95" customHeight="1" x14ac:dyDescent="0.2">
      <c r="A2258" s="2"/>
      <c r="B2258" s="3"/>
      <c r="C2258" s="2"/>
      <c r="D2258" s="2"/>
      <c r="E2258" s="2"/>
      <c r="F2258" s="2"/>
      <c r="G2258" s="2"/>
      <c r="H2258" s="2"/>
      <c r="I2258" s="4"/>
      <c r="J2258" s="9">
        <f t="shared" si="144"/>
        <v>0</v>
      </c>
      <c r="K2258" s="9">
        <f t="shared" si="145"/>
        <v>0</v>
      </c>
      <c r="L2258">
        <f t="shared" si="146"/>
        <v>1</v>
      </c>
      <c r="M2258" t="str">
        <f>VLOOKUP(L2258,mês!A:B,2,0)</f>
        <v>Janeiro</v>
      </c>
      <c r="N2258" t="e">
        <f t="shared" si="147"/>
        <v>#VALUE!</v>
      </c>
    </row>
    <row r="2259" spans="1:14" ht="24.95" customHeight="1" x14ac:dyDescent="0.2">
      <c r="A2259" s="2"/>
      <c r="B2259" s="3"/>
      <c r="C2259" s="2"/>
      <c r="D2259" s="2"/>
      <c r="E2259" s="2"/>
      <c r="F2259" s="2"/>
      <c r="G2259" s="2"/>
      <c r="H2259" s="2"/>
      <c r="I2259" s="4"/>
      <c r="J2259" s="9">
        <f t="shared" si="144"/>
        <v>0</v>
      </c>
      <c r="K2259" s="9">
        <f t="shared" si="145"/>
        <v>0</v>
      </c>
      <c r="L2259">
        <f t="shared" si="146"/>
        <v>1</v>
      </c>
      <c r="M2259" t="str">
        <f>VLOOKUP(L2259,mês!A:B,2,0)</f>
        <v>Janeiro</v>
      </c>
      <c r="N2259" t="e">
        <f t="shared" si="147"/>
        <v>#VALUE!</v>
      </c>
    </row>
    <row r="2260" spans="1:14" ht="24.95" customHeight="1" x14ac:dyDescent="0.2">
      <c r="A2260" s="2"/>
      <c r="B2260" s="3"/>
      <c r="C2260" s="2"/>
      <c r="D2260" s="2"/>
      <c r="E2260" s="2"/>
      <c r="F2260" s="2"/>
      <c r="G2260" s="2"/>
      <c r="H2260" s="2"/>
      <c r="I2260" s="4"/>
      <c r="J2260" s="9">
        <f t="shared" si="144"/>
        <v>0</v>
      </c>
      <c r="K2260" s="9">
        <f t="shared" si="145"/>
        <v>0</v>
      </c>
      <c r="L2260">
        <f t="shared" si="146"/>
        <v>1</v>
      </c>
      <c r="M2260" t="str">
        <f>VLOOKUP(L2260,mês!A:B,2,0)</f>
        <v>Janeiro</v>
      </c>
      <c r="N2260" t="e">
        <f t="shared" si="147"/>
        <v>#VALUE!</v>
      </c>
    </row>
    <row r="2261" spans="1:14" ht="24.95" customHeight="1" x14ac:dyDescent="0.2">
      <c r="A2261" s="2"/>
      <c r="B2261" s="3"/>
      <c r="C2261" s="2"/>
      <c r="D2261" s="2"/>
      <c r="E2261" s="2"/>
      <c r="F2261" s="2"/>
      <c r="G2261" s="2"/>
      <c r="H2261" s="2"/>
      <c r="I2261" s="4"/>
      <c r="J2261" s="9">
        <f t="shared" si="144"/>
        <v>0</v>
      </c>
      <c r="K2261" s="9">
        <f t="shared" si="145"/>
        <v>0</v>
      </c>
      <c r="L2261">
        <f t="shared" si="146"/>
        <v>1</v>
      </c>
      <c r="M2261" t="str">
        <f>VLOOKUP(L2261,mês!A:B,2,0)</f>
        <v>Janeiro</v>
      </c>
      <c r="N2261" t="e">
        <f t="shared" si="147"/>
        <v>#VALUE!</v>
      </c>
    </row>
    <row r="2262" spans="1:14" ht="24.95" customHeight="1" x14ac:dyDescent="0.2">
      <c r="A2262" s="2"/>
      <c r="B2262" s="3"/>
      <c r="C2262" s="2"/>
      <c r="D2262" s="2"/>
      <c r="E2262" s="2"/>
      <c r="F2262" s="2"/>
      <c r="G2262" s="2"/>
      <c r="H2262" s="2"/>
      <c r="I2262" s="4"/>
      <c r="J2262" s="9">
        <f t="shared" si="144"/>
        <v>0</v>
      </c>
      <c r="K2262" s="9">
        <f t="shared" si="145"/>
        <v>0</v>
      </c>
      <c r="L2262">
        <f t="shared" si="146"/>
        <v>1</v>
      </c>
      <c r="M2262" t="str">
        <f>VLOOKUP(L2262,mês!A:B,2,0)</f>
        <v>Janeiro</v>
      </c>
      <c r="N2262" t="e">
        <f t="shared" si="147"/>
        <v>#VALUE!</v>
      </c>
    </row>
    <row r="2263" spans="1:14" ht="24.95" customHeight="1" x14ac:dyDescent="0.2">
      <c r="A2263" s="2"/>
      <c r="B2263" s="3"/>
      <c r="C2263" s="2"/>
      <c r="D2263" s="2"/>
      <c r="E2263" s="2"/>
      <c r="F2263" s="2"/>
      <c r="G2263" s="2"/>
      <c r="H2263" s="2"/>
      <c r="I2263" s="4"/>
      <c r="J2263" s="9">
        <f t="shared" si="144"/>
        <v>0</v>
      </c>
      <c r="K2263" s="9">
        <f t="shared" si="145"/>
        <v>0</v>
      </c>
      <c r="L2263">
        <f t="shared" si="146"/>
        <v>1</v>
      </c>
      <c r="M2263" t="str">
        <f>VLOOKUP(L2263,mês!A:B,2,0)</f>
        <v>Janeiro</v>
      </c>
      <c r="N2263" t="e">
        <f t="shared" si="147"/>
        <v>#VALUE!</v>
      </c>
    </row>
    <row r="2264" spans="1:14" ht="24.95" customHeight="1" x14ac:dyDescent="0.2">
      <c r="A2264" s="2"/>
      <c r="B2264" s="3"/>
      <c r="C2264" s="2"/>
      <c r="D2264" s="2"/>
      <c r="E2264" s="2"/>
      <c r="F2264" s="2"/>
      <c r="G2264" s="2"/>
      <c r="H2264" s="2"/>
      <c r="I2264" s="4"/>
      <c r="J2264" s="9">
        <f t="shared" si="144"/>
        <v>0</v>
      </c>
      <c r="K2264" s="9">
        <f t="shared" si="145"/>
        <v>0</v>
      </c>
      <c r="L2264">
        <f t="shared" si="146"/>
        <v>1</v>
      </c>
      <c r="M2264" t="str">
        <f>VLOOKUP(L2264,mês!A:B,2,0)</f>
        <v>Janeiro</v>
      </c>
      <c r="N2264" t="e">
        <f t="shared" si="147"/>
        <v>#VALUE!</v>
      </c>
    </row>
    <row r="2265" spans="1:14" ht="24.95" customHeight="1" x14ac:dyDescent="0.2">
      <c r="A2265" s="2"/>
      <c r="B2265" s="3"/>
      <c r="C2265" s="2"/>
      <c r="D2265" s="2"/>
      <c r="E2265" s="2"/>
      <c r="F2265" s="2"/>
      <c r="G2265" s="2"/>
      <c r="H2265" s="2"/>
      <c r="I2265" s="4"/>
      <c r="J2265" s="9">
        <f t="shared" si="144"/>
        <v>0</v>
      </c>
      <c r="K2265" s="9">
        <f t="shared" si="145"/>
        <v>0</v>
      </c>
      <c r="L2265">
        <f t="shared" si="146"/>
        <v>1</v>
      </c>
      <c r="M2265" t="str">
        <f>VLOOKUP(L2265,mês!A:B,2,0)</f>
        <v>Janeiro</v>
      </c>
      <c r="N2265" t="e">
        <f t="shared" si="147"/>
        <v>#VALUE!</v>
      </c>
    </row>
    <row r="2266" spans="1:14" ht="24.95" customHeight="1" x14ac:dyDescent="0.2">
      <c r="A2266" s="2"/>
      <c r="B2266" s="3"/>
      <c r="C2266" s="2"/>
      <c r="D2266" s="2"/>
      <c r="E2266" s="2"/>
      <c r="F2266" s="2"/>
      <c r="G2266" s="2"/>
      <c r="H2266" s="2"/>
      <c r="I2266" s="4"/>
      <c r="J2266" s="9">
        <f t="shared" si="144"/>
        <v>0</v>
      </c>
      <c r="K2266" s="9">
        <f t="shared" si="145"/>
        <v>0</v>
      </c>
      <c r="L2266">
        <f t="shared" si="146"/>
        <v>1</v>
      </c>
      <c r="M2266" t="str">
        <f>VLOOKUP(L2266,mês!A:B,2,0)</f>
        <v>Janeiro</v>
      </c>
      <c r="N2266" t="e">
        <f t="shared" si="147"/>
        <v>#VALUE!</v>
      </c>
    </row>
    <row r="2267" spans="1:14" ht="24.95" customHeight="1" x14ac:dyDescent="0.2">
      <c r="A2267" s="2"/>
      <c r="B2267" s="3"/>
      <c r="C2267" s="2"/>
      <c r="D2267" s="2"/>
      <c r="E2267" s="4"/>
      <c r="F2267" s="2"/>
      <c r="G2267" s="2"/>
      <c r="H2267" s="2"/>
      <c r="I2267" s="4"/>
      <c r="J2267" s="9">
        <f t="shared" si="144"/>
        <v>0</v>
      </c>
      <c r="K2267" s="9">
        <f t="shared" si="145"/>
        <v>0</v>
      </c>
      <c r="L2267">
        <f t="shared" si="146"/>
        <v>1</v>
      </c>
      <c r="M2267" t="str">
        <f>VLOOKUP(L2267,mês!A:B,2,0)</f>
        <v>Janeiro</v>
      </c>
      <c r="N2267" t="e">
        <f t="shared" si="147"/>
        <v>#VALUE!</v>
      </c>
    </row>
    <row r="2268" spans="1:14" ht="24.95" customHeight="1" x14ac:dyDescent="0.2">
      <c r="A2268" s="2"/>
      <c r="B2268" s="3"/>
      <c r="C2268" s="2"/>
      <c r="D2268" s="2"/>
      <c r="E2268" s="2"/>
      <c r="F2268" s="2"/>
      <c r="G2268" s="2"/>
      <c r="H2268" s="2"/>
      <c r="I2268" s="4"/>
      <c r="J2268" s="9">
        <f t="shared" si="144"/>
        <v>0</v>
      </c>
      <c r="K2268" s="9">
        <f t="shared" si="145"/>
        <v>0</v>
      </c>
      <c r="L2268">
        <f t="shared" si="146"/>
        <v>1</v>
      </c>
      <c r="M2268" t="str">
        <f>VLOOKUP(L2268,mês!A:B,2,0)</f>
        <v>Janeiro</v>
      </c>
      <c r="N2268" t="e">
        <f t="shared" si="147"/>
        <v>#VALUE!</v>
      </c>
    </row>
    <row r="2269" spans="1:14" ht="24.95" customHeight="1" x14ac:dyDescent="0.2">
      <c r="A2269" s="2"/>
      <c r="B2269" s="3"/>
      <c r="C2269" s="2"/>
      <c r="D2269" s="2"/>
      <c r="E2269" s="2"/>
      <c r="F2269" s="2"/>
      <c r="G2269" s="2"/>
      <c r="H2269" s="2"/>
      <c r="I2269" s="4"/>
      <c r="J2269" s="9">
        <f t="shared" si="144"/>
        <v>0</v>
      </c>
      <c r="K2269" s="9">
        <f t="shared" si="145"/>
        <v>0</v>
      </c>
      <c r="L2269">
        <f t="shared" si="146"/>
        <v>1</v>
      </c>
      <c r="M2269" t="str">
        <f>VLOOKUP(L2269,mês!A:B,2,0)</f>
        <v>Janeiro</v>
      </c>
      <c r="N2269" t="e">
        <f t="shared" si="147"/>
        <v>#VALUE!</v>
      </c>
    </row>
    <row r="2270" spans="1:14" ht="24.95" customHeight="1" x14ac:dyDescent="0.2">
      <c r="A2270" s="2"/>
      <c r="B2270" s="3"/>
      <c r="C2270" s="2"/>
      <c r="D2270" s="2"/>
      <c r="E2270" s="4"/>
      <c r="F2270" s="2"/>
      <c r="G2270" s="2"/>
      <c r="H2270" s="2"/>
      <c r="I2270" s="4"/>
      <c r="J2270" s="9">
        <f t="shared" si="144"/>
        <v>0</v>
      </c>
      <c r="K2270" s="9">
        <f t="shared" si="145"/>
        <v>0</v>
      </c>
      <c r="L2270">
        <f t="shared" si="146"/>
        <v>1</v>
      </c>
      <c r="M2270" t="str">
        <f>VLOOKUP(L2270,mês!A:B,2,0)</f>
        <v>Janeiro</v>
      </c>
      <c r="N2270" t="e">
        <f t="shared" si="147"/>
        <v>#VALUE!</v>
      </c>
    </row>
    <row r="2271" spans="1:14" ht="24.95" customHeight="1" x14ac:dyDescent="0.2">
      <c r="A2271" s="2"/>
      <c r="B2271" s="3"/>
      <c r="C2271" s="2"/>
      <c r="D2271" s="2"/>
      <c r="E2271" s="2"/>
      <c r="F2271" s="2"/>
      <c r="G2271" s="2"/>
      <c r="H2271" s="13"/>
      <c r="I2271" s="4"/>
      <c r="J2271" s="9">
        <f t="shared" si="144"/>
        <v>0</v>
      </c>
      <c r="K2271" s="9">
        <f t="shared" si="145"/>
        <v>0</v>
      </c>
      <c r="L2271">
        <f t="shared" si="146"/>
        <v>1</v>
      </c>
      <c r="M2271" t="str">
        <f>VLOOKUP(L2271,mês!A:B,2,0)</f>
        <v>Janeiro</v>
      </c>
      <c r="N2271" t="e">
        <f t="shared" si="147"/>
        <v>#VALUE!</v>
      </c>
    </row>
    <row r="2272" spans="1:14" ht="24.95" customHeight="1" x14ac:dyDescent="0.2">
      <c r="A2272" s="2"/>
      <c r="B2272" s="3"/>
      <c r="C2272" s="2"/>
      <c r="D2272" s="2"/>
      <c r="E2272" s="2"/>
      <c r="F2272" s="2"/>
      <c r="G2272" s="2"/>
      <c r="H2272" s="2"/>
      <c r="I2272" s="4"/>
      <c r="J2272" s="9">
        <f t="shared" si="144"/>
        <v>0</v>
      </c>
      <c r="K2272" s="9">
        <f t="shared" si="145"/>
        <v>0</v>
      </c>
      <c r="L2272">
        <f t="shared" si="146"/>
        <v>1</v>
      </c>
      <c r="M2272" t="str">
        <f>VLOOKUP(L2272,mês!A:B,2,0)</f>
        <v>Janeiro</v>
      </c>
      <c r="N2272" t="e">
        <f t="shared" si="147"/>
        <v>#VALUE!</v>
      </c>
    </row>
    <row r="2273" spans="1:14" ht="24.95" customHeight="1" x14ac:dyDescent="0.2">
      <c r="A2273" s="2"/>
      <c r="B2273" s="3"/>
      <c r="C2273" s="2"/>
      <c r="D2273" s="2"/>
      <c r="E2273" s="2"/>
      <c r="F2273" s="2"/>
      <c r="G2273" s="2"/>
      <c r="H2273" s="2"/>
      <c r="I2273" s="4"/>
      <c r="J2273" s="9">
        <f t="shared" si="144"/>
        <v>0</v>
      </c>
      <c r="K2273" s="9">
        <f t="shared" si="145"/>
        <v>0</v>
      </c>
      <c r="L2273">
        <f t="shared" si="146"/>
        <v>1</v>
      </c>
      <c r="M2273" t="str">
        <f>VLOOKUP(L2273,mês!A:B,2,0)</f>
        <v>Janeiro</v>
      </c>
      <c r="N2273" t="e">
        <f t="shared" si="147"/>
        <v>#VALUE!</v>
      </c>
    </row>
    <row r="2274" spans="1:14" ht="24.95" customHeight="1" x14ac:dyDescent="0.2">
      <c r="A2274" s="2"/>
      <c r="B2274" s="3"/>
      <c r="C2274" s="2"/>
      <c r="D2274" s="2"/>
      <c r="E2274" s="2"/>
      <c r="F2274" s="2"/>
      <c r="G2274" s="2"/>
      <c r="H2274" s="2"/>
      <c r="I2274" s="4"/>
      <c r="J2274" s="9">
        <f t="shared" si="144"/>
        <v>0</v>
      </c>
      <c r="K2274" s="9">
        <f t="shared" si="145"/>
        <v>0</v>
      </c>
      <c r="L2274">
        <f t="shared" si="146"/>
        <v>1</v>
      </c>
      <c r="M2274" t="str">
        <f>VLOOKUP(L2274,mês!A:B,2,0)</f>
        <v>Janeiro</v>
      </c>
      <c r="N2274" t="e">
        <f t="shared" si="147"/>
        <v>#VALUE!</v>
      </c>
    </row>
    <row r="2275" spans="1:14" ht="24.95" customHeight="1" x14ac:dyDescent="0.2">
      <c r="A2275" s="2"/>
      <c r="B2275" s="3"/>
      <c r="C2275" s="2"/>
      <c r="D2275" s="2"/>
      <c r="E2275" s="2"/>
      <c r="F2275" s="2"/>
      <c r="G2275" s="2"/>
      <c r="H2275" s="2"/>
      <c r="I2275" s="4"/>
      <c r="J2275" s="9">
        <f t="shared" si="144"/>
        <v>0</v>
      </c>
      <c r="K2275" s="9">
        <f t="shared" si="145"/>
        <v>0</v>
      </c>
      <c r="L2275">
        <f t="shared" si="146"/>
        <v>1</v>
      </c>
      <c r="M2275" t="str">
        <f>VLOOKUP(L2275,mês!A:B,2,0)</f>
        <v>Janeiro</v>
      </c>
      <c r="N2275" t="e">
        <f t="shared" si="147"/>
        <v>#VALUE!</v>
      </c>
    </row>
    <row r="2276" spans="1:14" ht="24.95" customHeight="1" x14ac:dyDescent="0.2">
      <c r="A2276" s="2"/>
      <c r="B2276" s="3"/>
      <c r="C2276" s="2"/>
      <c r="D2276" s="2"/>
      <c r="E2276" s="2"/>
      <c r="F2276" s="2"/>
      <c r="G2276" s="2"/>
      <c r="H2276" s="2"/>
      <c r="I2276" s="4"/>
      <c r="J2276" s="9">
        <f t="shared" si="144"/>
        <v>0</v>
      </c>
      <c r="K2276" s="9">
        <f t="shared" si="145"/>
        <v>0</v>
      </c>
      <c r="L2276">
        <f t="shared" si="146"/>
        <v>1</v>
      </c>
      <c r="M2276" t="str">
        <f>VLOOKUP(L2276,mês!A:B,2,0)</f>
        <v>Janeiro</v>
      </c>
      <c r="N2276" t="e">
        <f t="shared" si="147"/>
        <v>#VALUE!</v>
      </c>
    </row>
    <row r="2277" spans="1:14" ht="24.95" customHeight="1" x14ac:dyDescent="0.2">
      <c r="A2277" s="2"/>
      <c r="B2277" s="3"/>
      <c r="C2277" s="2"/>
      <c r="D2277" s="2"/>
      <c r="E2277" s="2"/>
      <c r="F2277" s="2"/>
      <c r="G2277" s="2"/>
      <c r="H2277" s="2"/>
      <c r="I2277" s="4"/>
      <c r="J2277" s="9">
        <f t="shared" si="144"/>
        <v>0</v>
      </c>
      <c r="K2277" s="9">
        <f t="shared" si="145"/>
        <v>0</v>
      </c>
      <c r="L2277">
        <f t="shared" si="146"/>
        <v>1</v>
      </c>
      <c r="M2277" t="str">
        <f>VLOOKUP(L2277,mês!A:B,2,0)</f>
        <v>Janeiro</v>
      </c>
      <c r="N2277" t="e">
        <f t="shared" si="147"/>
        <v>#VALUE!</v>
      </c>
    </row>
    <row r="2278" spans="1:14" ht="24.95" customHeight="1" x14ac:dyDescent="0.2">
      <c r="A2278" s="2"/>
      <c r="B2278" s="3"/>
      <c r="C2278" s="2"/>
      <c r="D2278" s="2"/>
      <c r="E2278" s="4"/>
      <c r="F2278" s="2"/>
      <c r="G2278" s="2"/>
      <c r="H2278" s="2"/>
      <c r="I2278" s="4"/>
      <c r="J2278" s="9">
        <f t="shared" si="144"/>
        <v>0</v>
      </c>
      <c r="K2278" s="9">
        <f t="shared" si="145"/>
        <v>0</v>
      </c>
      <c r="L2278">
        <f t="shared" si="146"/>
        <v>1</v>
      </c>
      <c r="M2278" t="str">
        <f>VLOOKUP(L2278,mês!A:B,2,0)</f>
        <v>Janeiro</v>
      </c>
      <c r="N2278" t="e">
        <f t="shared" si="147"/>
        <v>#VALUE!</v>
      </c>
    </row>
    <row r="2279" spans="1:14" ht="24.95" customHeight="1" x14ac:dyDescent="0.2">
      <c r="A2279" s="2"/>
      <c r="B2279" s="3"/>
      <c r="C2279" s="2"/>
      <c r="D2279" s="2"/>
      <c r="E2279" s="2"/>
      <c r="F2279" s="2"/>
      <c r="G2279" s="2"/>
      <c r="H2279" s="2"/>
      <c r="I2279" s="4"/>
      <c r="J2279" s="9">
        <f t="shared" si="144"/>
        <v>0</v>
      </c>
      <c r="K2279" s="9">
        <f t="shared" si="145"/>
        <v>0</v>
      </c>
      <c r="L2279">
        <f t="shared" si="146"/>
        <v>1</v>
      </c>
      <c r="M2279" t="str">
        <f>VLOOKUP(L2279,mês!A:B,2,0)</f>
        <v>Janeiro</v>
      </c>
      <c r="N2279" t="e">
        <f t="shared" si="147"/>
        <v>#VALUE!</v>
      </c>
    </row>
    <row r="2280" spans="1:14" ht="24.95" customHeight="1" x14ac:dyDescent="0.2">
      <c r="A2280" s="2"/>
      <c r="B2280" s="3"/>
      <c r="C2280" s="2"/>
      <c r="D2280" s="2"/>
      <c r="E2280" s="4"/>
      <c r="F2280" s="2"/>
      <c r="G2280" s="2"/>
      <c r="H2280" s="2"/>
      <c r="I2280" s="4"/>
      <c r="J2280" s="9">
        <f t="shared" si="144"/>
        <v>0</v>
      </c>
      <c r="K2280" s="9">
        <f t="shared" si="145"/>
        <v>0</v>
      </c>
      <c r="L2280">
        <f t="shared" si="146"/>
        <v>1</v>
      </c>
      <c r="M2280" t="str">
        <f>VLOOKUP(L2280,mês!A:B,2,0)</f>
        <v>Janeiro</v>
      </c>
      <c r="N2280" t="e">
        <f t="shared" si="147"/>
        <v>#VALUE!</v>
      </c>
    </row>
    <row r="2281" spans="1:14" ht="24.95" customHeight="1" x14ac:dyDescent="0.2">
      <c r="A2281" s="2"/>
      <c r="B2281" s="3"/>
      <c r="C2281" s="2"/>
      <c r="D2281" s="2"/>
      <c r="E2281" s="2"/>
      <c r="F2281" s="2"/>
      <c r="G2281" s="2"/>
      <c r="H2281" s="2"/>
      <c r="I2281" s="4"/>
      <c r="J2281" s="9">
        <f t="shared" si="144"/>
        <v>0</v>
      </c>
      <c r="K2281" s="9">
        <f t="shared" si="145"/>
        <v>0</v>
      </c>
      <c r="L2281">
        <f t="shared" si="146"/>
        <v>1</v>
      </c>
      <c r="M2281" t="str">
        <f>VLOOKUP(L2281,mês!A:B,2,0)</f>
        <v>Janeiro</v>
      </c>
      <c r="N2281" t="e">
        <f t="shared" si="147"/>
        <v>#VALUE!</v>
      </c>
    </row>
    <row r="2282" spans="1:14" ht="24.95" customHeight="1" x14ac:dyDescent="0.2">
      <c r="A2282" s="2"/>
      <c r="B2282" s="3"/>
      <c r="C2282" s="2"/>
      <c r="D2282" s="2"/>
      <c r="E2282" s="2"/>
      <c r="F2282" s="2"/>
      <c r="G2282" s="2"/>
      <c r="H2282" s="2"/>
      <c r="I2282" s="4"/>
      <c r="J2282" s="9">
        <f t="shared" si="144"/>
        <v>0</v>
      </c>
      <c r="K2282" s="9">
        <f t="shared" si="145"/>
        <v>0</v>
      </c>
      <c r="L2282">
        <f t="shared" si="146"/>
        <v>1</v>
      </c>
      <c r="M2282" t="str">
        <f>VLOOKUP(L2282,mês!A:B,2,0)</f>
        <v>Janeiro</v>
      </c>
      <c r="N2282" t="e">
        <f t="shared" si="147"/>
        <v>#VALUE!</v>
      </c>
    </row>
    <row r="2283" spans="1:14" ht="24.95" customHeight="1" x14ac:dyDescent="0.2">
      <c r="A2283" s="2"/>
      <c r="B2283" s="3"/>
      <c r="C2283" s="2"/>
      <c r="D2283" s="2"/>
      <c r="E2283" s="2"/>
      <c r="F2283" s="2"/>
      <c r="G2283" s="2"/>
      <c r="H2283" s="2"/>
      <c r="I2283" s="4"/>
      <c r="J2283" s="9">
        <f t="shared" si="144"/>
        <v>0</v>
      </c>
      <c r="K2283" s="9">
        <f t="shared" si="145"/>
        <v>0</v>
      </c>
      <c r="L2283">
        <f t="shared" si="146"/>
        <v>1</v>
      </c>
      <c r="M2283" t="str">
        <f>VLOOKUP(L2283,mês!A:B,2,0)</f>
        <v>Janeiro</v>
      </c>
      <c r="N2283" t="e">
        <f t="shared" si="147"/>
        <v>#VALUE!</v>
      </c>
    </row>
    <row r="2284" spans="1:14" ht="24.95" customHeight="1" x14ac:dyDescent="0.2">
      <c r="A2284" s="2"/>
      <c r="B2284" s="3"/>
      <c r="C2284" s="2"/>
      <c r="D2284" s="2"/>
      <c r="E2284" s="2"/>
      <c r="F2284" s="2"/>
      <c r="G2284" s="2"/>
      <c r="H2284" s="2"/>
      <c r="I2284" s="4"/>
      <c r="J2284" s="9">
        <f t="shared" si="144"/>
        <v>0</v>
      </c>
      <c r="K2284" s="9">
        <f t="shared" si="145"/>
        <v>0</v>
      </c>
      <c r="L2284">
        <f t="shared" si="146"/>
        <v>1</v>
      </c>
      <c r="M2284" t="str">
        <f>VLOOKUP(L2284,mês!A:B,2,0)</f>
        <v>Janeiro</v>
      </c>
      <c r="N2284" t="e">
        <f t="shared" si="147"/>
        <v>#VALUE!</v>
      </c>
    </row>
    <row r="2285" spans="1:14" ht="24.95" customHeight="1" x14ac:dyDescent="0.2">
      <c r="A2285" s="2"/>
      <c r="B2285" s="3"/>
      <c r="C2285" s="2"/>
      <c r="D2285" s="2"/>
      <c r="E2285" s="2"/>
      <c r="F2285" s="2"/>
      <c r="G2285" s="2"/>
      <c r="H2285" s="2"/>
      <c r="I2285" s="4"/>
      <c r="J2285" s="9">
        <f t="shared" si="144"/>
        <v>0</v>
      </c>
      <c r="K2285" s="9">
        <f t="shared" si="145"/>
        <v>0</v>
      </c>
      <c r="L2285">
        <f t="shared" si="146"/>
        <v>1</v>
      </c>
      <c r="M2285" t="str">
        <f>VLOOKUP(L2285,mês!A:B,2,0)</f>
        <v>Janeiro</v>
      </c>
      <c r="N2285" t="e">
        <f t="shared" si="147"/>
        <v>#VALUE!</v>
      </c>
    </row>
    <row r="2286" spans="1:14" ht="24.95" customHeight="1" x14ac:dyDescent="0.2">
      <c r="A2286" s="2"/>
      <c r="B2286" s="3"/>
      <c r="C2286" s="2"/>
      <c r="D2286" s="2"/>
      <c r="E2286" s="2"/>
      <c r="F2286" s="2"/>
      <c r="G2286" s="2"/>
      <c r="H2286" s="2"/>
      <c r="I2286" s="4"/>
      <c r="J2286" s="9">
        <f t="shared" si="144"/>
        <v>0</v>
      </c>
      <c r="K2286" s="9">
        <f t="shared" si="145"/>
        <v>0</v>
      </c>
      <c r="L2286">
        <f t="shared" si="146"/>
        <v>1</v>
      </c>
      <c r="M2286" t="str">
        <f>VLOOKUP(L2286,mês!A:B,2,0)</f>
        <v>Janeiro</v>
      </c>
      <c r="N2286" t="e">
        <f t="shared" si="147"/>
        <v>#VALUE!</v>
      </c>
    </row>
    <row r="2287" spans="1:14" ht="24.95" customHeight="1" x14ac:dyDescent="0.2">
      <c r="A2287" s="2"/>
      <c r="B2287" s="3"/>
      <c r="C2287" s="2"/>
      <c r="D2287" s="2"/>
      <c r="E2287" s="2"/>
      <c r="F2287" s="2"/>
      <c r="G2287" s="2"/>
      <c r="H2287" s="2"/>
      <c r="I2287" s="4"/>
      <c r="J2287" s="9">
        <f t="shared" si="144"/>
        <v>0</v>
      </c>
      <c r="K2287" s="9">
        <f t="shared" si="145"/>
        <v>0</v>
      </c>
      <c r="L2287">
        <f t="shared" si="146"/>
        <v>1</v>
      </c>
      <c r="M2287" t="str">
        <f>VLOOKUP(L2287,mês!A:B,2,0)</f>
        <v>Janeiro</v>
      </c>
      <c r="N2287" t="e">
        <f t="shared" si="147"/>
        <v>#VALUE!</v>
      </c>
    </row>
    <row r="2288" spans="1:14" ht="24.95" customHeight="1" x14ac:dyDescent="0.2">
      <c r="A2288" s="2"/>
      <c r="B2288" s="3"/>
      <c r="C2288" s="2"/>
      <c r="D2288" s="2"/>
      <c r="E2288" s="2"/>
      <c r="F2288" s="2"/>
      <c r="G2288" s="2"/>
      <c r="H2288" s="2"/>
      <c r="I2288" s="4"/>
      <c r="J2288" s="9">
        <f t="shared" si="144"/>
        <v>0</v>
      </c>
      <c r="K2288" s="9">
        <f t="shared" si="145"/>
        <v>0</v>
      </c>
      <c r="L2288">
        <f t="shared" si="146"/>
        <v>1</v>
      </c>
      <c r="M2288" t="str">
        <f>VLOOKUP(L2288,mês!A:B,2,0)</f>
        <v>Janeiro</v>
      </c>
      <c r="N2288" t="e">
        <f t="shared" si="147"/>
        <v>#VALUE!</v>
      </c>
    </row>
    <row r="2289" spans="1:14" ht="24.95" customHeight="1" x14ac:dyDescent="0.2">
      <c r="A2289" s="2"/>
      <c r="B2289" s="3"/>
      <c r="C2289" s="2"/>
      <c r="D2289" s="2"/>
      <c r="E2289" s="2"/>
      <c r="F2289" s="2"/>
      <c r="G2289" s="2"/>
      <c r="H2289" s="2"/>
      <c r="I2289" s="4"/>
      <c r="J2289" s="9">
        <f t="shared" si="144"/>
        <v>0</v>
      </c>
      <c r="K2289" s="9">
        <f t="shared" si="145"/>
        <v>0</v>
      </c>
      <c r="L2289">
        <f t="shared" si="146"/>
        <v>1</v>
      </c>
      <c r="M2289" t="str">
        <f>VLOOKUP(L2289,mês!A:B,2,0)</f>
        <v>Janeiro</v>
      </c>
      <c r="N2289" t="e">
        <f t="shared" si="147"/>
        <v>#VALUE!</v>
      </c>
    </row>
    <row r="2290" spans="1:14" ht="24.95" customHeight="1" x14ac:dyDescent="0.2">
      <c r="A2290" s="2"/>
      <c r="B2290" s="3"/>
      <c r="C2290" s="2"/>
      <c r="D2290" s="2"/>
      <c r="E2290" s="4"/>
      <c r="F2290" s="2"/>
      <c r="G2290" s="2"/>
      <c r="H2290" s="2"/>
      <c r="I2290" s="4"/>
      <c r="J2290" s="9">
        <f t="shared" si="144"/>
        <v>0</v>
      </c>
      <c r="K2290" s="9">
        <f t="shared" si="145"/>
        <v>0</v>
      </c>
      <c r="L2290">
        <f t="shared" si="146"/>
        <v>1</v>
      </c>
      <c r="M2290" t="str">
        <f>VLOOKUP(L2290,mês!A:B,2,0)</f>
        <v>Janeiro</v>
      </c>
      <c r="N2290" t="e">
        <f t="shared" si="147"/>
        <v>#VALUE!</v>
      </c>
    </row>
    <row r="2291" spans="1:14" ht="24.95" customHeight="1" x14ac:dyDescent="0.2">
      <c r="A2291" s="2"/>
      <c r="B2291" s="3"/>
      <c r="C2291" s="2"/>
      <c r="D2291" s="2"/>
      <c r="E2291" s="4"/>
      <c r="F2291" s="2"/>
      <c r="G2291" s="2"/>
      <c r="H2291" s="2"/>
      <c r="I2291" s="4"/>
      <c r="J2291" s="9">
        <f t="shared" si="144"/>
        <v>0</v>
      </c>
      <c r="K2291" s="9">
        <f t="shared" si="145"/>
        <v>0</v>
      </c>
      <c r="L2291">
        <f t="shared" si="146"/>
        <v>1</v>
      </c>
      <c r="M2291" t="str">
        <f>VLOOKUP(L2291,mês!A:B,2,0)</f>
        <v>Janeiro</v>
      </c>
      <c r="N2291" t="e">
        <f t="shared" si="147"/>
        <v>#VALUE!</v>
      </c>
    </row>
    <row r="2292" spans="1:14" ht="24.95" customHeight="1" x14ac:dyDescent="0.2">
      <c r="A2292" s="2"/>
      <c r="B2292" s="3"/>
      <c r="C2292" s="2"/>
      <c r="D2292" s="2"/>
      <c r="E2292" s="2"/>
      <c r="F2292" s="2"/>
      <c r="G2292" s="2"/>
      <c r="H2292" s="13"/>
      <c r="I2292" s="4"/>
      <c r="J2292" s="9">
        <f t="shared" si="144"/>
        <v>0</v>
      </c>
      <c r="K2292" s="9">
        <f t="shared" si="145"/>
        <v>0</v>
      </c>
      <c r="L2292">
        <f t="shared" si="146"/>
        <v>1</v>
      </c>
      <c r="M2292" t="str">
        <f>VLOOKUP(L2292,mês!A:B,2,0)</f>
        <v>Janeiro</v>
      </c>
      <c r="N2292" t="e">
        <f t="shared" si="147"/>
        <v>#VALUE!</v>
      </c>
    </row>
    <row r="2293" spans="1:14" ht="24.95" customHeight="1" x14ac:dyDescent="0.2">
      <c r="A2293" s="2"/>
      <c r="B2293" s="3"/>
      <c r="C2293" s="2"/>
      <c r="D2293" s="2"/>
      <c r="E2293" s="2"/>
      <c r="F2293" s="2"/>
      <c r="G2293" s="2"/>
      <c r="H2293" s="2"/>
      <c r="I2293" s="4"/>
      <c r="J2293" s="9">
        <f t="shared" si="144"/>
        <v>0</v>
      </c>
      <c r="K2293" s="9">
        <f t="shared" si="145"/>
        <v>0</v>
      </c>
      <c r="L2293">
        <f t="shared" si="146"/>
        <v>1</v>
      </c>
      <c r="M2293" t="str">
        <f>VLOOKUP(L2293,mês!A:B,2,0)</f>
        <v>Janeiro</v>
      </c>
      <c r="N2293" t="e">
        <f t="shared" si="147"/>
        <v>#VALUE!</v>
      </c>
    </row>
    <row r="2294" spans="1:14" ht="24.95" customHeight="1" x14ac:dyDescent="0.2">
      <c r="A2294" s="2"/>
      <c r="B2294" s="3"/>
      <c r="C2294" s="2"/>
      <c r="D2294" s="2"/>
      <c r="E2294" s="2"/>
      <c r="F2294" s="2"/>
      <c r="G2294" s="2"/>
      <c r="H2294" s="2"/>
      <c r="I2294" s="4"/>
      <c r="J2294" s="9">
        <f t="shared" si="144"/>
        <v>0</v>
      </c>
      <c r="K2294" s="9">
        <f t="shared" si="145"/>
        <v>0</v>
      </c>
      <c r="L2294">
        <f t="shared" si="146"/>
        <v>1</v>
      </c>
      <c r="M2294" t="str">
        <f>VLOOKUP(L2294,mês!A:B,2,0)</f>
        <v>Janeiro</v>
      </c>
      <c r="N2294" t="e">
        <f t="shared" si="147"/>
        <v>#VALUE!</v>
      </c>
    </row>
    <row r="2295" spans="1:14" ht="24.95" customHeight="1" x14ac:dyDescent="0.2">
      <c r="A2295" s="2"/>
      <c r="B2295" s="3"/>
      <c r="C2295" s="2"/>
      <c r="D2295" s="2"/>
      <c r="E2295" s="2"/>
      <c r="F2295" s="2"/>
      <c r="G2295" s="2"/>
      <c r="H2295" s="2"/>
      <c r="I2295" s="4"/>
      <c r="J2295" s="9">
        <f t="shared" si="144"/>
        <v>0</v>
      </c>
      <c r="K2295" s="9">
        <f t="shared" si="145"/>
        <v>0</v>
      </c>
      <c r="L2295">
        <f t="shared" si="146"/>
        <v>1</v>
      </c>
      <c r="M2295" t="str">
        <f>VLOOKUP(L2295,mês!A:B,2,0)</f>
        <v>Janeiro</v>
      </c>
      <c r="N2295" t="e">
        <f t="shared" si="147"/>
        <v>#VALUE!</v>
      </c>
    </row>
    <row r="2296" spans="1:14" ht="24.95" customHeight="1" x14ac:dyDescent="0.2">
      <c r="A2296" s="2"/>
      <c r="B2296" s="3"/>
      <c r="C2296" s="2"/>
      <c r="D2296" s="2"/>
      <c r="E2296" s="2"/>
      <c r="F2296" s="2"/>
      <c r="G2296" s="2"/>
      <c r="H2296" s="2"/>
      <c r="I2296" s="4"/>
      <c r="J2296" s="9">
        <f t="shared" si="144"/>
        <v>0</v>
      </c>
      <c r="K2296" s="9">
        <f t="shared" si="145"/>
        <v>0</v>
      </c>
      <c r="L2296">
        <f t="shared" si="146"/>
        <v>1</v>
      </c>
      <c r="M2296" t="str">
        <f>VLOOKUP(L2296,mês!A:B,2,0)</f>
        <v>Janeiro</v>
      </c>
      <c r="N2296" t="e">
        <f t="shared" si="147"/>
        <v>#VALUE!</v>
      </c>
    </row>
    <row r="2297" spans="1:14" ht="24.95" customHeight="1" x14ac:dyDescent="0.2">
      <c r="A2297" s="2"/>
      <c r="B2297" s="3"/>
      <c r="C2297" s="2"/>
      <c r="D2297" s="2"/>
      <c r="E2297" s="4"/>
      <c r="F2297" s="2"/>
      <c r="G2297" s="2"/>
      <c r="H2297" s="2"/>
      <c r="I2297" s="4"/>
      <c r="J2297" s="9">
        <f t="shared" si="144"/>
        <v>0</v>
      </c>
      <c r="K2297" s="9">
        <f t="shared" si="145"/>
        <v>0</v>
      </c>
      <c r="L2297">
        <f t="shared" si="146"/>
        <v>1</v>
      </c>
      <c r="M2297" t="str">
        <f>VLOOKUP(L2297,mês!A:B,2,0)</f>
        <v>Janeiro</v>
      </c>
      <c r="N2297" t="e">
        <f t="shared" si="147"/>
        <v>#VALUE!</v>
      </c>
    </row>
    <row r="2298" spans="1:14" ht="24.95" customHeight="1" x14ac:dyDescent="0.2">
      <c r="A2298" s="2"/>
      <c r="B2298" s="3"/>
      <c r="C2298" s="2"/>
      <c r="D2298" s="2"/>
      <c r="E2298" s="2"/>
      <c r="F2298" s="2"/>
      <c r="G2298" s="2"/>
      <c r="H2298" s="2"/>
      <c r="I2298" s="4"/>
      <c r="J2298" s="9">
        <f t="shared" si="144"/>
        <v>0</v>
      </c>
      <c r="K2298" s="9">
        <f t="shared" si="145"/>
        <v>0</v>
      </c>
      <c r="L2298">
        <f t="shared" si="146"/>
        <v>1</v>
      </c>
      <c r="M2298" t="str">
        <f>VLOOKUP(L2298,mês!A:B,2,0)</f>
        <v>Janeiro</v>
      </c>
      <c r="N2298" t="e">
        <f t="shared" si="147"/>
        <v>#VALUE!</v>
      </c>
    </row>
    <row r="2299" spans="1:14" ht="24.95" customHeight="1" x14ac:dyDescent="0.2">
      <c r="A2299" s="2"/>
      <c r="B2299" s="3"/>
      <c r="C2299" s="2"/>
      <c r="D2299" s="2"/>
      <c r="E2299" s="2"/>
      <c r="F2299" s="2"/>
      <c r="G2299" s="2"/>
      <c r="H2299" s="2"/>
      <c r="I2299" s="4"/>
      <c r="J2299" s="9">
        <f t="shared" si="144"/>
        <v>0</v>
      </c>
      <c r="K2299" s="9">
        <f t="shared" si="145"/>
        <v>0</v>
      </c>
      <c r="L2299">
        <f t="shared" si="146"/>
        <v>1</v>
      </c>
      <c r="M2299" t="str">
        <f>VLOOKUP(L2299,mês!A:B,2,0)</f>
        <v>Janeiro</v>
      </c>
      <c r="N2299" t="e">
        <f t="shared" si="147"/>
        <v>#VALUE!</v>
      </c>
    </row>
    <row r="2300" spans="1:14" ht="24.95" customHeight="1" x14ac:dyDescent="0.2">
      <c r="A2300" s="2"/>
      <c r="B2300" s="3"/>
      <c r="C2300" s="2"/>
      <c r="D2300" s="2"/>
      <c r="E2300" s="2"/>
      <c r="F2300" s="2"/>
      <c r="G2300" s="2"/>
      <c r="H2300" s="2"/>
      <c r="I2300" s="4"/>
      <c r="J2300" s="9">
        <f t="shared" ref="J2300:J2363" si="148">IF(G2300="Não",0,H2300)</f>
        <v>0</v>
      </c>
      <c r="K2300" s="9">
        <f t="shared" ref="K2300:K2363" si="149">IF(G2300="Não",H2300,0)</f>
        <v>0</v>
      </c>
      <c r="L2300">
        <f t="shared" ref="L2300:L2363" si="150">MONTH(B2300)</f>
        <v>1</v>
      </c>
      <c r="M2300" t="str">
        <f>VLOOKUP(L2300,mês!A:B,2,0)</f>
        <v>Janeiro</v>
      </c>
      <c r="N2300" t="e">
        <f t="shared" ref="N2300:N2363" si="151">LEFT(A2300,SEARCH("-",A2300)-1)</f>
        <v>#VALUE!</v>
      </c>
    </row>
    <row r="2301" spans="1:14" ht="24.95" customHeight="1" x14ac:dyDescent="0.2">
      <c r="A2301" s="2"/>
      <c r="B2301" s="3"/>
      <c r="C2301" s="2"/>
      <c r="D2301" s="2"/>
      <c r="E2301" s="2"/>
      <c r="F2301" s="2"/>
      <c r="G2301" s="2"/>
      <c r="H2301" s="2"/>
      <c r="I2301" s="4"/>
      <c r="J2301" s="9">
        <f t="shared" si="148"/>
        <v>0</v>
      </c>
      <c r="K2301" s="9">
        <f t="shared" si="149"/>
        <v>0</v>
      </c>
      <c r="L2301">
        <f t="shared" si="150"/>
        <v>1</v>
      </c>
      <c r="M2301" t="str">
        <f>VLOOKUP(L2301,mês!A:B,2,0)</f>
        <v>Janeiro</v>
      </c>
      <c r="N2301" t="e">
        <f t="shared" si="151"/>
        <v>#VALUE!</v>
      </c>
    </row>
    <row r="2302" spans="1:14" ht="24.95" customHeight="1" x14ac:dyDescent="0.2">
      <c r="A2302" s="2"/>
      <c r="B2302" s="3"/>
      <c r="C2302" s="2"/>
      <c r="D2302" s="2"/>
      <c r="E2302" s="2"/>
      <c r="F2302" s="2"/>
      <c r="G2302" s="2"/>
      <c r="H2302" s="2"/>
      <c r="I2302" s="4"/>
      <c r="J2302" s="9">
        <f t="shared" si="148"/>
        <v>0</v>
      </c>
      <c r="K2302" s="9">
        <f t="shared" si="149"/>
        <v>0</v>
      </c>
      <c r="L2302">
        <f t="shared" si="150"/>
        <v>1</v>
      </c>
      <c r="M2302" t="str">
        <f>VLOOKUP(L2302,mês!A:B,2,0)</f>
        <v>Janeiro</v>
      </c>
      <c r="N2302" t="e">
        <f t="shared" si="151"/>
        <v>#VALUE!</v>
      </c>
    </row>
    <row r="2303" spans="1:14" ht="24.95" customHeight="1" x14ac:dyDescent="0.2">
      <c r="A2303" s="2"/>
      <c r="B2303" s="3"/>
      <c r="C2303" s="2"/>
      <c r="D2303" s="2"/>
      <c r="E2303" s="2"/>
      <c r="F2303" s="2"/>
      <c r="G2303" s="2"/>
      <c r="H2303" s="13"/>
      <c r="I2303" s="4"/>
      <c r="J2303" s="9">
        <f t="shared" si="148"/>
        <v>0</v>
      </c>
      <c r="K2303" s="9">
        <f t="shared" si="149"/>
        <v>0</v>
      </c>
      <c r="L2303">
        <f t="shared" si="150"/>
        <v>1</v>
      </c>
      <c r="M2303" t="str">
        <f>VLOOKUP(L2303,mês!A:B,2,0)</f>
        <v>Janeiro</v>
      </c>
      <c r="N2303" t="e">
        <f t="shared" si="151"/>
        <v>#VALUE!</v>
      </c>
    </row>
    <row r="2304" spans="1:14" ht="24.95" customHeight="1" x14ac:dyDescent="0.2">
      <c r="A2304" s="2"/>
      <c r="B2304" s="3"/>
      <c r="C2304" s="2"/>
      <c r="D2304" s="2"/>
      <c r="E2304" s="2"/>
      <c r="F2304" s="2"/>
      <c r="G2304" s="2"/>
      <c r="H2304" s="2"/>
      <c r="I2304" s="4"/>
      <c r="J2304" s="9">
        <f t="shared" si="148"/>
        <v>0</v>
      </c>
      <c r="K2304" s="9">
        <f t="shared" si="149"/>
        <v>0</v>
      </c>
      <c r="L2304">
        <f t="shared" si="150"/>
        <v>1</v>
      </c>
      <c r="M2304" t="str">
        <f>VLOOKUP(L2304,mês!A:B,2,0)</f>
        <v>Janeiro</v>
      </c>
      <c r="N2304" t="e">
        <f t="shared" si="151"/>
        <v>#VALUE!</v>
      </c>
    </row>
    <row r="2305" spans="1:14" ht="24.95" customHeight="1" x14ac:dyDescent="0.2">
      <c r="A2305" s="2"/>
      <c r="B2305" s="3"/>
      <c r="C2305" s="2"/>
      <c r="D2305" s="2"/>
      <c r="E2305" s="2"/>
      <c r="F2305" s="2"/>
      <c r="G2305" s="2"/>
      <c r="H2305" s="2"/>
      <c r="I2305" s="4"/>
      <c r="J2305" s="9">
        <f t="shared" si="148"/>
        <v>0</v>
      </c>
      <c r="K2305" s="9">
        <f t="shared" si="149"/>
        <v>0</v>
      </c>
      <c r="L2305">
        <f t="shared" si="150"/>
        <v>1</v>
      </c>
      <c r="M2305" t="str">
        <f>VLOOKUP(L2305,mês!A:B,2,0)</f>
        <v>Janeiro</v>
      </c>
      <c r="N2305" t="e">
        <f t="shared" si="151"/>
        <v>#VALUE!</v>
      </c>
    </row>
    <row r="2306" spans="1:14" ht="24.95" customHeight="1" x14ac:dyDescent="0.2">
      <c r="A2306" s="2"/>
      <c r="B2306" s="3"/>
      <c r="C2306" s="2"/>
      <c r="D2306" s="2"/>
      <c r="E2306" s="2"/>
      <c r="F2306" s="2"/>
      <c r="G2306" s="2"/>
      <c r="H2306" s="2"/>
      <c r="I2306" s="4"/>
      <c r="J2306" s="9">
        <f t="shared" si="148"/>
        <v>0</v>
      </c>
      <c r="K2306" s="9">
        <f t="shared" si="149"/>
        <v>0</v>
      </c>
      <c r="L2306">
        <f t="shared" si="150"/>
        <v>1</v>
      </c>
      <c r="M2306" t="str">
        <f>VLOOKUP(L2306,mês!A:B,2,0)</f>
        <v>Janeiro</v>
      </c>
      <c r="N2306" t="e">
        <f t="shared" si="151"/>
        <v>#VALUE!</v>
      </c>
    </row>
    <row r="2307" spans="1:14" ht="24.95" customHeight="1" x14ac:dyDescent="0.2">
      <c r="A2307" s="2"/>
      <c r="B2307" s="3"/>
      <c r="C2307" s="2"/>
      <c r="D2307" s="2"/>
      <c r="E2307" s="4"/>
      <c r="F2307" s="2"/>
      <c r="G2307" s="2"/>
      <c r="H2307" s="2"/>
      <c r="I2307" s="4"/>
      <c r="J2307" s="9">
        <f t="shared" si="148"/>
        <v>0</v>
      </c>
      <c r="K2307" s="9">
        <f t="shared" si="149"/>
        <v>0</v>
      </c>
      <c r="L2307">
        <f t="shared" si="150"/>
        <v>1</v>
      </c>
      <c r="M2307" t="str">
        <f>VLOOKUP(L2307,mês!A:B,2,0)</f>
        <v>Janeiro</v>
      </c>
      <c r="N2307" t="e">
        <f t="shared" si="151"/>
        <v>#VALUE!</v>
      </c>
    </row>
    <row r="2308" spans="1:14" ht="24.95" customHeight="1" x14ac:dyDescent="0.2">
      <c r="A2308" s="2"/>
      <c r="B2308" s="3"/>
      <c r="C2308" s="2"/>
      <c r="D2308" s="2"/>
      <c r="E2308" s="2"/>
      <c r="F2308" s="2"/>
      <c r="G2308" s="2"/>
      <c r="H2308" s="2"/>
      <c r="I2308" s="4"/>
      <c r="J2308" s="9">
        <f t="shared" si="148"/>
        <v>0</v>
      </c>
      <c r="K2308" s="9">
        <f t="shared" si="149"/>
        <v>0</v>
      </c>
      <c r="L2308">
        <f t="shared" si="150"/>
        <v>1</v>
      </c>
      <c r="M2308" t="str">
        <f>VLOOKUP(L2308,mês!A:B,2,0)</f>
        <v>Janeiro</v>
      </c>
      <c r="N2308" t="e">
        <f t="shared" si="151"/>
        <v>#VALUE!</v>
      </c>
    </row>
    <row r="2309" spans="1:14" ht="24.95" customHeight="1" x14ac:dyDescent="0.2">
      <c r="A2309" s="2"/>
      <c r="B2309" s="3"/>
      <c r="C2309" s="2"/>
      <c r="D2309" s="2"/>
      <c r="E2309" s="4"/>
      <c r="F2309" s="2"/>
      <c r="G2309" s="2"/>
      <c r="H2309" s="2"/>
      <c r="I2309" s="4"/>
      <c r="J2309" s="9">
        <f t="shared" si="148"/>
        <v>0</v>
      </c>
      <c r="K2309" s="9">
        <f t="shared" si="149"/>
        <v>0</v>
      </c>
      <c r="L2309">
        <f t="shared" si="150"/>
        <v>1</v>
      </c>
      <c r="M2309" t="str">
        <f>VLOOKUP(L2309,mês!A:B,2,0)</f>
        <v>Janeiro</v>
      </c>
      <c r="N2309" t="e">
        <f t="shared" si="151"/>
        <v>#VALUE!</v>
      </c>
    </row>
    <row r="2310" spans="1:14" ht="24.95" customHeight="1" x14ac:dyDescent="0.2">
      <c r="A2310" s="2"/>
      <c r="B2310" s="3"/>
      <c r="C2310" s="2"/>
      <c r="D2310" s="2"/>
      <c r="E2310" s="2"/>
      <c r="F2310" s="2"/>
      <c r="G2310" s="2"/>
      <c r="H2310" s="2"/>
      <c r="I2310" s="4"/>
      <c r="J2310" s="9">
        <f t="shared" si="148"/>
        <v>0</v>
      </c>
      <c r="K2310" s="9">
        <f t="shared" si="149"/>
        <v>0</v>
      </c>
      <c r="L2310">
        <f t="shared" si="150"/>
        <v>1</v>
      </c>
      <c r="M2310" t="str">
        <f>VLOOKUP(L2310,mês!A:B,2,0)</f>
        <v>Janeiro</v>
      </c>
      <c r="N2310" t="e">
        <f t="shared" si="151"/>
        <v>#VALUE!</v>
      </c>
    </row>
    <row r="2311" spans="1:14" ht="24.95" customHeight="1" x14ac:dyDescent="0.2">
      <c r="A2311" s="2"/>
      <c r="B2311" s="3"/>
      <c r="C2311" s="2"/>
      <c r="D2311" s="2"/>
      <c r="E2311" s="2"/>
      <c r="F2311" s="2"/>
      <c r="G2311" s="2"/>
      <c r="H2311" s="2"/>
      <c r="I2311" s="4"/>
      <c r="J2311" s="9">
        <f t="shared" si="148"/>
        <v>0</v>
      </c>
      <c r="K2311" s="9">
        <f t="shared" si="149"/>
        <v>0</v>
      </c>
      <c r="L2311">
        <f t="shared" si="150"/>
        <v>1</v>
      </c>
      <c r="M2311" t="str">
        <f>VLOOKUP(L2311,mês!A:B,2,0)</f>
        <v>Janeiro</v>
      </c>
      <c r="N2311" t="e">
        <f t="shared" si="151"/>
        <v>#VALUE!</v>
      </c>
    </row>
    <row r="2312" spans="1:14" ht="24.95" customHeight="1" x14ac:dyDescent="0.2">
      <c r="A2312" s="2"/>
      <c r="B2312" s="3"/>
      <c r="C2312" s="2"/>
      <c r="D2312" s="2"/>
      <c r="E2312" s="2"/>
      <c r="F2312" s="2"/>
      <c r="G2312" s="2"/>
      <c r="H2312" s="2"/>
      <c r="I2312" s="4"/>
      <c r="J2312" s="9">
        <f t="shared" si="148"/>
        <v>0</v>
      </c>
      <c r="K2312" s="9">
        <f t="shared" si="149"/>
        <v>0</v>
      </c>
      <c r="L2312">
        <f t="shared" si="150"/>
        <v>1</v>
      </c>
      <c r="M2312" t="str">
        <f>VLOOKUP(L2312,mês!A:B,2,0)</f>
        <v>Janeiro</v>
      </c>
      <c r="N2312" t="e">
        <f t="shared" si="151"/>
        <v>#VALUE!</v>
      </c>
    </row>
    <row r="2313" spans="1:14" ht="24.95" customHeight="1" x14ac:dyDescent="0.2">
      <c r="A2313" s="2"/>
      <c r="B2313" s="3"/>
      <c r="C2313" s="2"/>
      <c r="D2313" s="2"/>
      <c r="E2313" s="4"/>
      <c r="F2313" s="2"/>
      <c r="G2313" s="2"/>
      <c r="H2313" s="2"/>
      <c r="I2313" s="4"/>
      <c r="J2313" s="9">
        <f t="shared" si="148"/>
        <v>0</v>
      </c>
      <c r="K2313" s="9">
        <f t="shared" si="149"/>
        <v>0</v>
      </c>
      <c r="L2313">
        <f t="shared" si="150"/>
        <v>1</v>
      </c>
      <c r="M2313" t="str">
        <f>VLOOKUP(L2313,mês!A:B,2,0)</f>
        <v>Janeiro</v>
      </c>
      <c r="N2313" t="e">
        <f t="shared" si="151"/>
        <v>#VALUE!</v>
      </c>
    </row>
    <row r="2314" spans="1:14" ht="24.95" customHeight="1" x14ac:dyDescent="0.2">
      <c r="A2314" s="2"/>
      <c r="B2314" s="3"/>
      <c r="C2314" s="2"/>
      <c r="D2314" s="2"/>
      <c r="E2314" s="2"/>
      <c r="F2314" s="2"/>
      <c r="G2314" s="2"/>
      <c r="H2314" s="2"/>
      <c r="I2314" s="4"/>
      <c r="J2314" s="9">
        <f t="shared" si="148"/>
        <v>0</v>
      </c>
      <c r="K2314" s="9">
        <f t="shared" si="149"/>
        <v>0</v>
      </c>
      <c r="L2314">
        <f t="shared" si="150"/>
        <v>1</v>
      </c>
      <c r="M2314" t="str">
        <f>VLOOKUP(L2314,mês!A:B,2,0)</f>
        <v>Janeiro</v>
      </c>
      <c r="N2314" t="e">
        <f t="shared" si="151"/>
        <v>#VALUE!</v>
      </c>
    </row>
    <row r="2315" spans="1:14" ht="24.95" customHeight="1" x14ac:dyDescent="0.2">
      <c r="A2315" s="2"/>
      <c r="B2315" s="3"/>
      <c r="C2315" s="2"/>
      <c r="D2315" s="2"/>
      <c r="E2315" s="2"/>
      <c r="F2315" s="2"/>
      <c r="G2315" s="2"/>
      <c r="H2315" s="2"/>
      <c r="I2315" s="4"/>
      <c r="J2315" s="9">
        <f t="shared" si="148"/>
        <v>0</v>
      </c>
      <c r="K2315" s="9">
        <f t="shared" si="149"/>
        <v>0</v>
      </c>
      <c r="L2315">
        <f t="shared" si="150"/>
        <v>1</v>
      </c>
      <c r="M2315" t="str">
        <f>VLOOKUP(L2315,mês!A:B,2,0)</f>
        <v>Janeiro</v>
      </c>
      <c r="N2315" t="e">
        <f t="shared" si="151"/>
        <v>#VALUE!</v>
      </c>
    </row>
    <row r="2316" spans="1:14" ht="24.95" customHeight="1" x14ac:dyDescent="0.2">
      <c r="A2316" s="2"/>
      <c r="B2316" s="3"/>
      <c r="C2316" s="2"/>
      <c r="D2316" s="2"/>
      <c r="E2316" s="2"/>
      <c r="F2316" s="2"/>
      <c r="G2316" s="2"/>
      <c r="H2316" s="2"/>
      <c r="I2316" s="4"/>
      <c r="J2316" s="9">
        <f t="shared" si="148"/>
        <v>0</v>
      </c>
      <c r="K2316" s="9">
        <f t="shared" si="149"/>
        <v>0</v>
      </c>
      <c r="L2316">
        <f t="shared" si="150"/>
        <v>1</v>
      </c>
      <c r="M2316" t="str">
        <f>VLOOKUP(L2316,mês!A:B,2,0)</f>
        <v>Janeiro</v>
      </c>
      <c r="N2316" t="e">
        <f t="shared" si="151"/>
        <v>#VALUE!</v>
      </c>
    </row>
    <row r="2317" spans="1:14" ht="24.95" customHeight="1" x14ac:dyDescent="0.2">
      <c r="A2317" s="2"/>
      <c r="B2317" s="3"/>
      <c r="C2317" s="2"/>
      <c r="D2317" s="2"/>
      <c r="E2317" s="2"/>
      <c r="F2317" s="2"/>
      <c r="G2317" s="2"/>
      <c r="H2317" s="2"/>
      <c r="I2317" s="4"/>
      <c r="J2317" s="9">
        <f t="shared" si="148"/>
        <v>0</v>
      </c>
      <c r="K2317" s="9">
        <f t="shared" si="149"/>
        <v>0</v>
      </c>
      <c r="L2317">
        <f t="shared" si="150"/>
        <v>1</v>
      </c>
      <c r="M2317" t="str">
        <f>VLOOKUP(L2317,mês!A:B,2,0)</f>
        <v>Janeiro</v>
      </c>
      <c r="N2317" t="e">
        <f t="shared" si="151"/>
        <v>#VALUE!</v>
      </c>
    </row>
    <row r="2318" spans="1:14" ht="24.95" customHeight="1" x14ac:dyDescent="0.2">
      <c r="A2318" s="2"/>
      <c r="B2318" s="3"/>
      <c r="C2318" s="2"/>
      <c r="D2318" s="2"/>
      <c r="E2318" s="2"/>
      <c r="F2318" s="2"/>
      <c r="G2318" s="2"/>
      <c r="H2318" s="2"/>
      <c r="I2318" s="4"/>
      <c r="J2318" s="9">
        <f t="shared" si="148"/>
        <v>0</v>
      </c>
      <c r="K2318" s="9">
        <f t="shared" si="149"/>
        <v>0</v>
      </c>
      <c r="L2318">
        <f t="shared" si="150"/>
        <v>1</v>
      </c>
      <c r="M2318" t="str">
        <f>VLOOKUP(L2318,mês!A:B,2,0)</f>
        <v>Janeiro</v>
      </c>
      <c r="N2318" t="e">
        <f t="shared" si="151"/>
        <v>#VALUE!</v>
      </c>
    </row>
    <row r="2319" spans="1:14" ht="24.95" customHeight="1" x14ac:dyDescent="0.2">
      <c r="A2319" s="2"/>
      <c r="B2319" s="3"/>
      <c r="C2319" s="2"/>
      <c r="D2319" s="2"/>
      <c r="E2319" s="4"/>
      <c r="F2319" s="2"/>
      <c r="G2319" s="2"/>
      <c r="H2319" s="2"/>
      <c r="I2319" s="4"/>
      <c r="J2319" s="9">
        <f t="shared" si="148"/>
        <v>0</v>
      </c>
      <c r="K2319" s="9">
        <f t="shared" si="149"/>
        <v>0</v>
      </c>
      <c r="L2319">
        <f t="shared" si="150"/>
        <v>1</v>
      </c>
      <c r="M2319" t="str">
        <f>VLOOKUP(L2319,mês!A:B,2,0)</f>
        <v>Janeiro</v>
      </c>
      <c r="N2319" t="e">
        <f t="shared" si="151"/>
        <v>#VALUE!</v>
      </c>
    </row>
    <row r="2320" spans="1:14" ht="24.95" customHeight="1" x14ac:dyDescent="0.2">
      <c r="A2320" s="2"/>
      <c r="B2320" s="3"/>
      <c r="C2320" s="2"/>
      <c r="D2320" s="2"/>
      <c r="E2320" s="2"/>
      <c r="F2320" s="2"/>
      <c r="G2320" s="2"/>
      <c r="H2320" s="2"/>
      <c r="I2320" s="4"/>
      <c r="J2320" s="9">
        <f t="shared" si="148"/>
        <v>0</v>
      </c>
      <c r="K2320" s="9">
        <f t="shared" si="149"/>
        <v>0</v>
      </c>
      <c r="L2320">
        <f t="shared" si="150"/>
        <v>1</v>
      </c>
      <c r="M2320" t="str">
        <f>VLOOKUP(L2320,mês!A:B,2,0)</f>
        <v>Janeiro</v>
      </c>
      <c r="N2320" t="e">
        <f t="shared" si="151"/>
        <v>#VALUE!</v>
      </c>
    </row>
    <row r="2321" spans="1:14" ht="24.95" customHeight="1" x14ac:dyDescent="0.2">
      <c r="A2321" s="2"/>
      <c r="B2321" s="3"/>
      <c r="C2321" s="2"/>
      <c r="D2321" s="2"/>
      <c r="E2321" s="4"/>
      <c r="F2321" s="2"/>
      <c r="G2321" s="2"/>
      <c r="H2321" s="2"/>
      <c r="I2321" s="4"/>
      <c r="J2321" s="9">
        <f t="shared" si="148"/>
        <v>0</v>
      </c>
      <c r="K2321" s="9">
        <f t="shared" si="149"/>
        <v>0</v>
      </c>
      <c r="L2321">
        <f t="shared" si="150"/>
        <v>1</v>
      </c>
      <c r="M2321" t="str">
        <f>VLOOKUP(L2321,mês!A:B,2,0)</f>
        <v>Janeiro</v>
      </c>
      <c r="N2321" t="e">
        <f t="shared" si="151"/>
        <v>#VALUE!</v>
      </c>
    </row>
    <row r="2322" spans="1:14" ht="24.95" customHeight="1" x14ac:dyDescent="0.2">
      <c r="A2322" s="2"/>
      <c r="B2322" s="3"/>
      <c r="C2322" s="2"/>
      <c r="D2322" s="2"/>
      <c r="E2322" s="2"/>
      <c r="F2322" s="2"/>
      <c r="G2322" s="2"/>
      <c r="H2322" s="2"/>
      <c r="I2322" s="4"/>
      <c r="J2322" s="9">
        <f t="shared" si="148"/>
        <v>0</v>
      </c>
      <c r="K2322" s="9">
        <f t="shared" si="149"/>
        <v>0</v>
      </c>
      <c r="L2322">
        <f t="shared" si="150"/>
        <v>1</v>
      </c>
      <c r="M2322" t="str">
        <f>VLOOKUP(L2322,mês!A:B,2,0)</f>
        <v>Janeiro</v>
      </c>
      <c r="N2322" t="e">
        <f t="shared" si="151"/>
        <v>#VALUE!</v>
      </c>
    </row>
    <row r="2323" spans="1:14" ht="24.95" customHeight="1" x14ac:dyDescent="0.2">
      <c r="A2323" s="2"/>
      <c r="B2323" s="3"/>
      <c r="C2323" s="2"/>
      <c r="D2323" s="2"/>
      <c r="E2323" s="2"/>
      <c r="F2323" s="2"/>
      <c r="G2323" s="2"/>
      <c r="H2323" s="2"/>
      <c r="I2323" s="4"/>
      <c r="J2323" s="9">
        <f t="shared" si="148"/>
        <v>0</v>
      </c>
      <c r="K2323" s="9">
        <f t="shared" si="149"/>
        <v>0</v>
      </c>
      <c r="L2323">
        <f t="shared" si="150"/>
        <v>1</v>
      </c>
      <c r="M2323" t="str">
        <f>VLOOKUP(L2323,mês!A:B,2,0)</f>
        <v>Janeiro</v>
      </c>
      <c r="N2323" t="e">
        <f t="shared" si="151"/>
        <v>#VALUE!</v>
      </c>
    </row>
    <row r="2324" spans="1:14" ht="24.95" customHeight="1" x14ac:dyDescent="0.2">
      <c r="A2324" s="2"/>
      <c r="B2324" s="3"/>
      <c r="C2324" s="2"/>
      <c r="D2324" s="2"/>
      <c r="E2324" s="4"/>
      <c r="F2324" s="2"/>
      <c r="G2324" s="2"/>
      <c r="H2324" s="2"/>
      <c r="I2324" s="4"/>
      <c r="J2324" s="9">
        <f t="shared" si="148"/>
        <v>0</v>
      </c>
      <c r="K2324" s="9">
        <f t="shared" si="149"/>
        <v>0</v>
      </c>
      <c r="L2324">
        <f t="shared" si="150"/>
        <v>1</v>
      </c>
      <c r="M2324" t="str">
        <f>VLOOKUP(L2324,mês!A:B,2,0)</f>
        <v>Janeiro</v>
      </c>
      <c r="N2324" t="e">
        <f t="shared" si="151"/>
        <v>#VALUE!</v>
      </c>
    </row>
    <row r="2325" spans="1:14" ht="24.95" customHeight="1" x14ac:dyDescent="0.2">
      <c r="A2325" s="2"/>
      <c r="B2325" s="3"/>
      <c r="C2325" s="2"/>
      <c r="D2325" s="2"/>
      <c r="E2325" s="2"/>
      <c r="F2325" s="2"/>
      <c r="G2325" s="2"/>
      <c r="H2325" s="2"/>
      <c r="I2325" s="4"/>
      <c r="J2325" s="9">
        <f t="shared" si="148"/>
        <v>0</v>
      </c>
      <c r="K2325" s="9">
        <f t="shared" si="149"/>
        <v>0</v>
      </c>
      <c r="L2325">
        <f t="shared" si="150"/>
        <v>1</v>
      </c>
      <c r="M2325" t="str">
        <f>VLOOKUP(L2325,mês!A:B,2,0)</f>
        <v>Janeiro</v>
      </c>
      <c r="N2325" t="e">
        <f t="shared" si="151"/>
        <v>#VALUE!</v>
      </c>
    </row>
    <row r="2326" spans="1:14" ht="24.95" customHeight="1" x14ac:dyDescent="0.2">
      <c r="A2326" s="2"/>
      <c r="B2326" s="3"/>
      <c r="C2326" s="2"/>
      <c r="D2326" s="2"/>
      <c r="E2326" s="2"/>
      <c r="F2326" s="2"/>
      <c r="G2326" s="2"/>
      <c r="H2326" s="2"/>
      <c r="I2326" s="4"/>
      <c r="J2326" s="9">
        <f t="shared" si="148"/>
        <v>0</v>
      </c>
      <c r="K2326" s="9">
        <f t="shared" si="149"/>
        <v>0</v>
      </c>
      <c r="L2326">
        <f t="shared" si="150"/>
        <v>1</v>
      </c>
      <c r="M2326" t="str">
        <f>VLOOKUP(L2326,mês!A:B,2,0)</f>
        <v>Janeiro</v>
      </c>
      <c r="N2326" t="e">
        <f t="shared" si="151"/>
        <v>#VALUE!</v>
      </c>
    </row>
    <row r="2327" spans="1:14" ht="24.95" customHeight="1" x14ac:dyDescent="0.2">
      <c r="A2327" s="2"/>
      <c r="B2327" s="3"/>
      <c r="C2327" s="2"/>
      <c r="D2327" s="2"/>
      <c r="E2327" s="2"/>
      <c r="F2327" s="2"/>
      <c r="G2327" s="2"/>
      <c r="H2327" s="2"/>
      <c r="I2327" s="4"/>
      <c r="J2327" s="9">
        <f t="shared" si="148"/>
        <v>0</v>
      </c>
      <c r="K2327" s="9">
        <f t="shared" si="149"/>
        <v>0</v>
      </c>
      <c r="L2327">
        <f t="shared" si="150"/>
        <v>1</v>
      </c>
      <c r="M2327" t="str">
        <f>VLOOKUP(L2327,mês!A:B,2,0)</f>
        <v>Janeiro</v>
      </c>
      <c r="N2327" t="e">
        <f t="shared" si="151"/>
        <v>#VALUE!</v>
      </c>
    </row>
    <row r="2328" spans="1:14" ht="24.95" customHeight="1" x14ac:dyDescent="0.2">
      <c r="A2328" s="2"/>
      <c r="B2328" s="3"/>
      <c r="C2328" s="2"/>
      <c r="D2328" s="2"/>
      <c r="E2328" s="2"/>
      <c r="F2328" s="2"/>
      <c r="G2328" s="2"/>
      <c r="H2328" s="13"/>
      <c r="I2328" s="4"/>
      <c r="J2328" s="9">
        <f t="shared" si="148"/>
        <v>0</v>
      </c>
      <c r="K2328" s="9">
        <f t="shared" si="149"/>
        <v>0</v>
      </c>
      <c r="L2328">
        <f t="shared" si="150"/>
        <v>1</v>
      </c>
      <c r="M2328" t="str">
        <f>VLOOKUP(L2328,mês!A:B,2,0)</f>
        <v>Janeiro</v>
      </c>
      <c r="N2328" t="e">
        <f t="shared" si="151"/>
        <v>#VALUE!</v>
      </c>
    </row>
    <row r="2329" spans="1:14" ht="24.95" customHeight="1" x14ac:dyDescent="0.2">
      <c r="A2329" s="2"/>
      <c r="B2329" s="3"/>
      <c r="C2329" s="2"/>
      <c r="D2329" s="2"/>
      <c r="E2329" s="2"/>
      <c r="F2329" s="2"/>
      <c r="G2329" s="2"/>
      <c r="H2329" s="2"/>
      <c r="I2329" s="4"/>
      <c r="J2329" s="9">
        <f t="shared" si="148"/>
        <v>0</v>
      </c>
      <c r="K2329" s="9">
        <f t="shared" si="149"/>
        <v>0</v>
      </c>
      <c r="L2329">
        <f t="shared" si="150"/>
        <v>1</v>
      </c>
      <c r="M2329" t="str">
        <f>VLOOKUP(L2329,mês!A:B,2,0)</f>
        <v>Janeiro</v>
      </c>
      <c r="N2329" t="e">
        <f t="shared" si="151"/>
        <v>#VALUE!</v>
      </c>
    </row>
    <row r="2330" spans="1:14" ht="24.95" customHeight="1" x14ac:dyDescent="0.2">
      <c r="A2330" s="2"/>
      <c r="B2330" s="3"/>
      <c r="C2330" s="2"/>
      <c r="D2330" s="2"/>
      <c r="E2330" s="2"/>
      <c r="F2330" s="2"/>
      <c r="G2330" s="2"/>
      <c r="H2330" s="2"/>
      <c r="I2330" s="4"/>
      <c r="J2330" s="9">
        <f t="shared" si="148"/>
        <v>0</v>
      </c>
      <c r="K2330" s="9">
        <f t="shared" si="149"/>
        <v>0</v>
      </c>
      <c r="L2330">
        <f t="shared" si="150"/>
        <v>1</v>
      </c>
      <c r="M2330" t="str">
        <f>VLOOKUP(L2330,mês!A:B,2,0)</f>
        <v>Janeiro</v>
      </c>
      <c r="N2330" t="e">
        <f t="shared" si="151"/>
        <v>#VALUE!</v>
      </c>
    </row>
    <row r="2331" spans="1:14" ht="24.95" customHeight="1" x14ac:dyDescent="0.2">
      <c r="A2331" s="2"/>
      <c r="B2331" s="3"/>
      <c r="C2331" s="2"/>
      <c r="D2331" s="2"/>
      <c r="E2331" s="2"/>
      <c r="F2331" s="2"/>
      <c r="G2331" s="2"/>
      <c r="H2331" s="2"/>
      <c r="I2331" s="4"/>
      <c r="J2331" s="9">
        <f t="shared" si="148"/>
        <v>0</v>
      </c>
      <c r="K2331" s="9">
        <f t="shared" si="149"/>
        <v>0</v>
      </c>
      <c r="L2331">
        <f t="shared" si="150"/>
        <v>1</v>
      </c>
      <c r="M2331" t="str">
        <f>VLOOKUP(L2331,mês!A:B,2,0)</f>
        <v>Janeiro</v>
      </c>
      <c r="N2331" t="e">
        <f t="shared" si="151"/>
        <v>#VALUE!</v>
      </c>
    </row>
    <row r="2332" spans="1:14" ht="24.95" customHeight="1" x14ac:dyDescent="0.2">
      <c r="A2332" s="2"/>
      <c r="B2332" s="3"/>
      <c r="C2332" s="2"/>
      <c r="D2332" s="2"/>
      <c r="E2332" s="2"/>
      <c r="F2332" s="2"/>
      <c r="G2332" s="2"/>
      <c r="H2332" s="2"/>
      <c r="I2332" s="4"/>
      <c r="J2332" s="9">
        <f t="shared" si="148"/>
        <v>0</v>
      </c>
      <c r="K2332" s="9">
        <f t="shared" si="149"/>
        <v>0</v>
      </c>
      <c r="L2332">
        <f t="shared" si="150"/>
        <v>1</v>
      </c>
      <c r="M2332" t="str">
        <f>VLOOKUP(L2332,mês!A:B,2,0)</f>
        <v>Janeiro</v>
      </c>
      <c r="N2332" t="e">
        <f t="shared" si="151"/>
        <v>#VALUE!</v>
      </c>
    </row>
    <row r="2333" spans="1:14" ht="24.95" customHeight="1" x14ac:dyDescent="0.2">
      <c r="A2333" s="2"/>
      <c r="B2333" s="3"/>
      <c r="C2333" s="2"/>
      <c r="D2333" s="2"/>
      <c r="E2333" s="4"/>
      <c r="F2333" s="2"/>
      <c r="G2333" s="2"/>
      <c r="H2333" s="2"/>
      <c r="I2333" s="4"/>
      <c r="J2333" s="9">
        <f t="shared" si="148"/>
        <v>0</v>
      </c>
      <c r="K2333" s="9">
        <f t="shared" si="149"/>
        <v>0</v>
      </c>
      <c r="L2333">
        <f t="shared" si="150"/>
        <v>1</v>
      </c>
      <c r="M2333" t="str">
        <f>VLOOKUP(L2333,mês!A:B,2,0)</f>
        <v>Janeiro</v>
      </c>
      <c r="N2333" t="e">
        <f t="shared" si="151"/>
        <v>#VALUE!</v>
      </c>
    </row>
    <row r="2334" spans="1:14" ht="24.95" customHeight="1" x14ac:dyDescent="0.2">
      <c r="A2334" s="2"/>
      <c r="B2334" s="3"/>
      <c r="C2334" s="2"/>
      <c r="D2334" s="2"/>
      <c r="E2334" s="4"/>
      <c r="F2334" s="2"/>
      <c r="G2334" s="2"/>
      <c r="H2334" s="2"/>
      <c r="I2334" s="4"/>
      <c r="J2334" s="9">
        <f t="shared" si="148"/>
        <v>0</v>
      </c>
      <c r="K2334" s="9">
        <f t="shared" si="149"/>
        <v>0</v>
      </c>
      <c r="L2334">
        <f t="shared" si="150"/>
        <v>1</v>
      </c>
      <c r="M2334" t="str">
        <f>VLOOKUP(L2334,mês!A:B,2,0)</f>
        <v>Janeiro</v>
      </c>
      <c r="N2334" t="e">
        <f t="shared" si="151"/>
        <v>#VALUE!</v>
      </c>
    </row>
    <row r="2335" spans="1:14" ht="24.95" customHeight="1" x14ac:dyDescent="0.2">
      <c r="A2335" s="2"/>
      <c r="B2335" s="3"/>
      <c r="C2335" s="2"/>
      <c r="D2335" s="2"/>
      <c r="E2335" s="2"/>
      <c r="F2335" s="2"/>
      <c r="G2335" s="2"/>
      <c r="H2335" s="2"/>
      <c r="I2335" s="4"/>
      <c r="J2335" s="9">
        <f t="shared" si="148"/>
        <v>0</v>
      </c>
      <c r="K2335" s="9">
        <f t="shared" si="149"/>
        <v>0</v>
      </c>
      <c r="L2335">
        <f t="shared" si="150"/>
        <v>1</v>
      </c>
      <c r="M2335" t="str">
        <f>VLOOKUP(L2335,mês!A:B,2,0)</f>
        <v>Janeiro</v>
      </c>
      <c r="N2335" t="e">
        <f t="shared" si="151"/>
        <v>#VALUE!</v>
      </c>
    </row>
    <row r="2336" spans="1:14" ht="24.95" customHeight="1" x14ac:dyDescent="0.2">
      <c r="A2336" s="2"/>
      <c r="B2336" s="3"/>
      <c r="C2336" s="2"/>
      <c r="D2336" s="2"/>
      <c r="E2336" s="2"/>
      <c r="F2336" s="2"/>
      <c r="G2336" s="2"/>
      <c r="H2336" s="2"/>
      <c r="I2336" s="4"/>
      <c r="J2336" s="9">
        <f t="shared" si="148"/>
        <v>0</v>
      </c>
      <c r="K2336" s="9">
        <f t="shared" si="149"/>
        <v>0</v>
      </c>
      <c r="L2336">
        <f t="shared" si="150"/>
        <v>1</v>
      </c>
      <c r="M2336" t="str">
        <f>VLOOKUP(L2336,mês!A:B,2,0)</f>
        <v>Janeiro</v>
      </c>
      <c r="N2336" t="e">
        <f t="shared" si="151"/>
        <v>#VALUE!</v>
      </c>
    </row>
    <row r="2337" spans="1:14" ht="24.95" customHeight="1" x14ac:dyDescent="0.2">
      <c r="A2337" s="2"/>
      <c r="B2337" s="3"/>
      <c r="C2337" s="2"/>
      <c r="D2337" s="2"/>
      <c r="E2337" s="2"/>
      <c r="F2337" s="2"/>
      <c r="G2337" s="2"/>
      <c r="H2337" s="2"/>
      <c r="I2337" s="4"/>
      <c r="J2337" s="9">
        <f t="shared" si="148"/>
        <v>0</v>
      </c>
      <c r="K2337" s="9">
        <f t="shared" si="149"/>
        <v>0</v>
      </c>
      <c r="L2337">
        <f t="shared" si="150"/>
        <v>1</v>
      </c>
      <c r="M2337" t="str">
        <f>VLOOKUP(L2337,mês!A:B,2,0)</f>
        <v>Janeiro</v>
      </c>
      <c r="N2337" t="e">
        <f t="shared" si="151"/>
        <v>#VALUE!</v>
      </c>
    </row>
    <row r="2338" spans="1:14" ht="24.95" customHeight="1" x14ac:dyDescent="0.2">
      <c r="A2338" s="2"/>
      <c r="B2338" s="3"/>
      <c r="C2338" s="2"/>
      <c r="D2338" s="2"/>
      <c r="E2338" s="2"/>
      <c r="F2338" s="2"/>
      <c r="G2338" s="2"/>
      <c r="H2338" s="2"/>
      <c r="I2338" s="4"/>
      <c r="J2338" s="9">
        <f t="shared" si="148"/>
        <v>0</v>
      </c>
      <c r="K2338" s="9">
        <f t="shared" si="149"/>
        <v>0</v>
      </c>
      <c r="L2338">
        <f t="shared" si="150"/>
        <v>1</v>
      </c>
      <c r="M2338" t="str">
        <f>VLOOKUP(L2338,mês!A:B,2,0)</f>
        <v>Janeiro</v>
      </c>
      <c r="N2338" t="e">
        <f t="shared" si="151"/>
        <v>#VALUE!</v>
      </c>
    </row>
    <row r="2339" spans="1:14" ht="24.95" customHeight="1" x14ac:dyDescent="0.2">
      <c r="A2339" s="2"/>
      <c r="B2339" s="3"/>
      <c r="C2339" s="2"/>
      <c r="D2339" s="2"/>
      <c r="E2339" s="2"/>
      <c r="F2339" s="2"/>
      <c r="G2339" s="2"/>
      <c r="H2339" s="2"/>
      <c r="I2339" s="4"/>
      <c r="J2339" s="9">
        <f t="shared" si="148"/>
        <v>0</v>
      </c>
      <c r="K2339" s="9">
        <f t="shared" si="149"/>
        <v>0</v>
      </c>
      <c r="L2339">
        <f t="shared" si="150"/>
        <v>1</v>
      </c>
      <c r="M2339" t="str">
        <f>VLOOKUP(L2339,mês!A:B,2,0)</f>
        <v>Janeiro</v>
      </c>
      <c r="N2339" t="e">
        <f t="shared" si="151"/>
        <v>#VALUE!</v>
      </c>
    </row>
    <row r="2340" spans="1:14" ht="24.95" customHeight="1" x14ac:dyDescent="0.2">
      <c r="A2340" s="2"/>
      <c r="B2340" s="3"/>
      <c r="C2340" s="2"/>
      <c r="D2340" s="2"/>
      <c r="E2340" s="2"/>
      <c r="F2340" s="2"/>
      <c r="G2340" s="2"/>
      <c r="H2340" s="2"/>
      <c r="I2340" s="4"/>
      <c r="J2340" s="9">
        <f t="shared" si="148"/>
        <v>0</v>
      </c>
      <c r="K2340" s="9">
        <f t="shared" si="149"/>
        <v>0</v>
      </c>
      <c r="L2340">
        <f t="shared" si="150"/>
        <v>1</v>
      </c>
      <c r="M2340" t="str">
        <f>VLOOKUP(L2340,mês!A:B,2,0)</f>
        <v>Janeiro</v>
      </c>
      <c r="N2340" t="e">
        <f t="shared" si="151"/>
        <v>#VALUE!</v>
      </c>
    </row>
    <row r="2341" spans="1:14" ht="24.95" customHeight="1" x14ac:dyDescent="0.2">
      <c r="A2341" s="2"/>
      <c r="B2341" s="3"/>
      <c r="C2341" s="2"/>
      <c r="D2341" s="2"/>
      <c r="E2341" s="4"/>
      <c r="F2341" s="2"/>
      <c r="G2341" s="2"/>
      <c r="H2341" s="2"/>
      <c r="I2341" s="4"/>
      <c r="J2341" s="9">
        <f t="shared" si="148"/>
        <v>0</v>
      </c>
      <c r="K2341" s="9">
        <f t="shared" si="149"/>
        <v>0</v>
      </c>
      <c r="L2341">
        <f t="shared" si="150"/>
        <v>1</v>
      </c>
      <c r="M2341" t="str">
        <f>VLOOKUP(L2341,mês!A:B,2,0)</f>
        <v>Janeiro</v>
      </c>
      <c r="N2341" t="e">
        <f t="shared" si="151"/>
        <v>#VALUE!</v>
      </c>
    </row>
    <row r="2342" spans="1:14" ht="24.95" customHeight="1" x14ac:dyDescent="0.2">
      <c r="A2342" s="2"/>
      <c r="B2342" s="3"/>
      <c r="C2342" s="2"/>
      <c r="D2342" s="2"/>
      <c r="E2342" s="2"/>
      <c r="F2342" s="2"/>
      <c r="G2342" s="2"/>
      <c r="H2342" s="2"/>
      <c r="I2342" s="4"/>
      <c r="J2342" s="9">
        <f t="shared" si="148"/>
        <v>0</v>
      </c>
      <c r="K2342" s="9">
        <f t="shared" si="149"/>
        <v>0</v>
      </c>
      <c r="L2342">
        <f t="shared" si="150"/>
        <v>1</v>
      </c>
      <c r="M2342" t="str">
        <f>VLOOKUP(L2342,mês!A:B,2,0)</f>
        <v>Janeiro</v>
      </c>
      <c r="N2342" t="e">
        <f t="shared" si="151"/>
        <v>#VALUE!</v>
      </c>
    </row>
    <row r="2343" spans="1:14" ht="24.95" customHeight="1" x14ac:dyDescent="0.2">
      <c r="A2343" s="2"/>
      <c r="B2343" s="3"/>
      <c r="C2343" s="2"/>
      <c r="D2343" s="2"/>
      <c r="E2343" s="2"/>
      <c r="F2343" s="2"/>
      <c r="G2343" s="2"/>
      <c r="H2343" s="2"/>
      <c r="I2343" s="4"/>
      <c r="J2343" s="9">
        <f t="shared" si="148"/>
        <v>0</v>
      </c>
      <c r="K2343" s="9">
        <f t="shared" si="149"/>
        <v>0</v>
      </c>
      <c r="L2343">
        <f t="shared" si="150"/>
        <v>1</v>
      </c>
      <c r="M2343" t="str">
        <f>VLOOKUP(L2343,mês!A:B,2,0)</f>
        <v>Janeiro</v>
      </c>
      <c r="N2343" t="e">
        <f t="shared" si="151"/>
        <v>#VALUE!</v>
      </c>
    </row>
    <row r="2344" spans="1:14" ht="24.95" customHeight="1" x14ac:dyDescent="0.2">
      <c r="A2344" s="2"/>
      <c r="B2344" s="3"/>
      <c r="C2344" s="2"/>
      <c r="D2344" s="2"/>
      <c r="E2344" s="2"/>
      <c r="F2344" s="2"/>
      <c r="G2344" s="2"/>
      <c r="H2344" s="2"/>
      <c r="I2344" s="4"/>
      <c r="J2344" s="9">
        <f t="shared" si="148"/>
        <v>0</v>
      </c>
      <c r="K2344" s="9">
        <f t="shared" si="149"/>
        <v>0</v>
      </c>
      <c r="L2344">
        <f t="shared" si="150"/>
        <v>1</v>
      </c>
      <c r="M2344" t="str">
        <f>VLOOKUP(L2344,mês!A:B,2,0)</f>
        <v>Janeiro</v>
      </c>
      <c r="N2344" t="e">
        <f t="shared" si="151"/>
        <v>#VALUE!</v>
      </c>
    </row>
    <row r="2345" spans="1:14" ht="24.95" customHeight="1" x14ac:dyDescent="0.2">
      <c r="A2345" s="2"/>
      <c r="B2345" s="3"/>
      <c r="C2345" s="2"/>
      <c r="D2345" s="2"/>
      <c r="E2345" s="2"/>
      <c r="F2345" s="2"/>
      <c r="G2345" s="2"/>
      <c r="H2345" s="2"/>
      <c r="I2345" s="4"/>
      <c r="J2345" s="9">
        <f t="shared" si="148"/>
        <v>0</v>
      </c>
      <c r="K2345" s="9">
        <f t="shared" si="149"/>
        <v>0</v>
      </c>
      <c r="L2345">
        <f t="shared" si="150"/>
        <v>1</v>
      </c>
      <c r="M2345" t="str">
        <f>VLOOKUP(L2345,mês!A:B,2,0)</f>
        <v>Janeiro</v>
      </c>
      <c r="N2345" t="e">
        <f t="shared" si="151"/>
        <v>#VALUE!</v>
      </c>
    </row>
    <row r="2346" spans="1:14" ht="24.95" customHeight="1" x14ac:dyDescent="0.2">
      <c r="A2346" s="2"/>
      <c r="B2346" s="3"/>
      <c r="C2346" s="2"/>
      <c r="D2346" s="2"/>
      <c r="E2346" s="2"/>
      <c r="F2346" s="2"/>
      <c r="G2346" s="2"/>
      <c r="H2346" s="2"/>
      <c r="I2346" s="4"/>
      <c r="J2346" s="9">
        <f t="shared" si="148"/>
        <v>0</v>
      </c>
      <c r="K2346" s="9">
        <f t="shared" si="149"/>
        <v>0</v>
      </c>
      <c r="L2346">
        <f t="shared" si="150"/>
        <v>1</v>
      </c>
      <c r="M2346" t="str">
        <f>VLOOKUP(L2346,mês!A:B,2,0)</f>
        <v>Janeiro</v>
      </c>
      <c r="N2346" t="e">
        <f t="shared" si="151"/>
        <v>#VALUE!</v>
      </c>
    </row>
    <row r="2347" spans="1:14" ht="24.95" customHeight="1" x14ac:dyDescent="0.2">
      <c r="A2347" s="2"/>
      <c r="B2347" s="3"/>
      <c r="C2347" s="2"/>
      <c r="D2347" s="2"/>
      <c r="E2347" s="2"/>
      <c r="F2347" s="2"/>
      <c r="G2347" s="2"/>
      <c r="H2347" s="2"/>
      <c r="I2347" s="4"/>
      <c r="J2347" s="9">
        <f t="shared" si="148"/>
        <v>0</v>
      </c>
      <c r="K2347" s="9">
        <f t="shared" si="149"/>
        <v>0</v>
      </c>
      <c r="L2347">
        <f t="shared" si="150"/>
        <v>1</v>
      </c>
      <c r="M2347" t="str">
        <f>VLOOKUP(L2347,mês!A:B,2,0)</f>
        <v>Janeiro</v>
      </c>
      <c r="N2347" t="e">
        <f t="shared" si="151"/>
        <v>#VALUE!</v>
      </c>
    </row>
    <row r="2348" spans="1:14" ht="24.95" customHeight="1" x14ac:dyDescent="0.2">
      <c r="A2348" s="2"/>
      <c r="B2348" s="3"/>
      <c r="C2348" s="2"/>
      <c r="D2348" s="2"/>
      <c r="E2348" s="2"/>
      <c r="F2348" s="2"/>
      <c r="G2348" s="2"/>
      <c r="H2348" s="2"/>
      <c r="I2348" s="4"/>
      <c r="J2348" s="9">
        <f t="shared" si="148"/>
        <v>0</v>
      </c>
      <c r="K2348" s="9">
        <f t="shared" si="149"/>
        <v>0</v>
      </c>
      <c r="L2348">
        <f t="shared" si="150"/>
        <v>1</v>
      </c>
      <c r="M2348" t="str">
        <f>VLOOKUP(L2348,mês!A:B,2,0)</f>
        <v>Janeiro</v>
      </c>
      <c r="N2348" t="e">
        <f t="shared" si="151"/>
        <v>#VALUE!</v>
      </c>
    </row>
    <row r="2349" spans="1:14" ht="24.95" customHeight="1" x14ac:dyDescent="0.2">
      <c r="A2349" s="2"/>
      <c r="B2349" s="3"/>
      <c r="C2349" s="2"/>
      <c r="D2349" s="2"/>
      <c r="E2349" s="2"/>
      <c r="F2349" s="2"/>
      <c r="G2349" s="2"/>
      <c r="H2349" s="13"/>
      <c r="I2349" s="4"/>
      <c r="J2349" s="9">
        <f t="shared" si="148"/>
        <v>0</v>
      </c>
      <c r="K2349" s="9">
        <f t="shared" si="149"/>
        <v>0</v>
      </c>
      <c r="L2349">
        <f t="shared" si="150"/>
        <v>1</v>
      </c>
      <c r="M2349" t="str">
        <f>VLOOKUP(L2349,mês!A:B,2,0)</f>
        <v>Janeiro</v>
      </c>
      <c r="N2349" t="e">
        <f t="shared" si="151"/>
        <v>#VALUE!</v>
      </c>
    </row>
    <row r="2350" spans="1:14" ht="24.95" customHeight="1" x14ac:dyDescent="0.2">
      <c r="A2350" s="2"/>
      <c r="B2350" s="3"/>
      <c r="C2350" s="2"/>
      <c r="D2350" s="2"/>
      <c r="E2350" s="2"/>
      <c r="F2350" s="2"/>
      <c r="G2350" s="2"/>
      <c r="H2350" s="2"/>
      <c r="I2350" s="4"/>
      <c r="J2350" s="9">
        <f t="shared" si="148"/>
        <v>0</v>
      </c>
      <c r="K2350" s="9">
        <f t="shared" si="149"/>
        <v>0</v>
      </c>
      <c r="L2350">
        <f t="shared" si="150"/>
        <v>1</v>
      </c>
      <c r="M2350" t="str">
        <f>VLOOKUP(L2350,mês!A:B,2,0)</f>
        <v>Janeiro</v>
      </c>
      <c r="N2350" t="e">
        <f t="shared" si="151"/>
        <v>#VALUE!</v>
      </c>
    </row>
    <row r="2351" spans="1:14" ht="24.95" customHeight="1" x14ac:dyDescent="0.2">
      <c r="A2351" s="2"/>
      <c r="B2351" s="3"/>
      <c r="C2351" s="2"/>
      <c r="D2351" s="2"/>
      <c r="E2351" s="2"/>
      <c r="F2351" s="2"/>
      <c r="G2351" s="2"/>
      <c r="H2351" s="2"/>
      <c r="I2351" s="4"/>
      <c r="J2351" s="9">
        <f t="shared" si="148"/>
        <v>0</v>
      </c>
      <c r="K2351" s="9">
        <f t="shared" si="149"/>
        <v>0</v>
      </c>
      <c r="L2351">
        <f t="shared" si="150"/>
        <v>1</v>
      </c>
      <c r="M2351" t="str">
        <f>VLOOKUP(L2351,mês!A:B,2,0)</f>
        <v>Janeiro</v>
      </c>
      <c r="N2351" t="e">
        <f t="shared" si="151"/>
        <v>#VALUE!</v>
      </c>
    </row>
    <row r="2352" spans="1:14" ht="24.95" customHeight="1" x14ac:dyDescent="0.2">
      <c r="A2352" s="2"/>
      <c r="B2352" s="3"/>
      <c r="C2352" s="2"/>
      <c r="D2352" s="2"/>
      <c r="E2352" s="2"/>
      <c r="F2352" s="2"/>
      <c r="G2352" s="2"/>
      <c r="H2352" s="2"/>
      <c r="I2352" s="4"/>
      <c r="J2352" s="9">
        <f t="shared" si="148"/>
        <v>0</v>
      </c>
      <c r="K2352" s="9">
        <f t="shared" si="149"/>
        <v>0</v>
      </c>
      <c r="L2352">
        <f t="shared" si="150"/>
        <v>1</v>
      </c>
      <c r="M2352" t="str">
        <f>VLOOKUP(L2352,mês!A:B,2,0)</f>
        <v>Janeiro</v>
      </c>
      <c r="N2352" t="e">
        <f t="shared" si="151"/>
        <v>#VALUE!</v>
      </c>
    </row>
    <row r="2353" spans="1:14" ht="24.95" customHeight="1" x14ac:dyDescent="0.2">
      <c r="A2353" s="2"/>
      <c r="B2353" s="3"/>
      <c r="C2353" s="2"/>
      <c r="D2353" s="2"/>
      <c r="E2353" s="2"/>
      <c r="F2353" s="2"/>
      <c r="G2353" s="2"/>
      <c r="H2353" s="2"/>
      <c r="I2353" s="4"/>
      <c r="J2353" s="9">
        <f t="shared" si="148"/>
        <v>0</v>
      </c>
      <c r="K2353" s="9">
        <f t="shared" si="149"/>
        <v>0</v>
      </c>
      <c r="L2353">
        <f t="shared" si="150"/>
        <v>1</v>
      </c>
      <c r="M2353" t="str">
        <f>VLOOKUP(L2353,mês!A:B,2,0)</f>
        <v>Janeiro</v>
      </c>
      <c r="N2353" t="e">
        <f t="shared" si="151"/>
        <v>#VALUE!</v>
      </c>
    </row>
    <row r="2354" spans="1:14" ht="24.95" customHeight="1" x14ac:dyDescent="0.2">
      <c r="A2354" s="2"/>
      <c r="B2354" s="3"/>
      <c r="C2354" s="2"/>
      <c r="D2354" s="2"/>
      <c r="E2354" s="2"/>
      <c r="F2354" s="2"/>
      <c r="G2354" s="2"/>
      <c r="H2354" s="2"/>
      <c r="I2354" s="4"/>
      <c r="J2354" s="9">
        <f t="shared" si="148"/>
        <v>0</v>
      </c>
      <c r="K2354" s="9">
        <f t="shared" si="149"/>
        <v>0</v>
      </c>
      <c r="L2354">
        <f t="shared" si="150"/>
        <v>1</v>
      </c>
      <c r="M2354" t="str">
        <f>VLOOKUP(L2354,mês!A:B,2,0)</f>
        <v>Janeiro</v>
      </c>
      <c r="N2354" t="e">
        <f t="shared" si="151"/>
        <v>#VALUE!</v>
      </c>
    </row>
    <row r="2355" spans="1:14" ht="24.95" customHeight="1" x14ac:dyDescent="0.2">
      <c r="A2355" s="2"/>
      <c r="B2355" s="3"/>
      <c r="C2355" s="2"/>
      <c r="D2355" s="2"/>
      <c r="E2355" s="2"/>
      <c r="F2355" s="2"/>
      <c r="G2355" s="2"/>
      <c r="H2355" s="2"/>
      <c r="I2355" s="4"/>
      <c r="J2355" s="9">
        <f t="shared" si="148"/>
        <v>0</v>
      </c>
      <c r="K2355" s="9">
        <f t="shared" si="149"/>
        <v>0</v>
      </c>
      <c r="L2355">
        <f t="shared" si="150"/>
        <v>1</v>
      </c>
      <c r="M2355" t="str">
        <f>VLOOKUP(L2355,mês!A:B,2,0)</f>
        <v>Janeiro</v>
      </c>
      <c r="N2355" t="e">
        <f t="shared" si="151"/>
        <v>#VALUE!</v>
      </c>
    </row>
    <row r="2356" spans="1:14" ht="24.95" customHeight="1" x14ac:dyDescent="0.2">
      <c r="A2356" s="2"/>
      <c r="B2356" s="3"/>
      <c r="C2356" s="2"/>
      <c r="D2356" s="2"/>
      <c r="E2356" s="2"/>
      <c r="F2356" s="2"/>
      <c r="G2356" s="2"/>
      <c r="H2356" s="2"/>
      <c r="I2356" s="4"/>
      <c r="J2356" s="9">
        <f t="shared" si="148"/>
        <v>0</v>
      </c>
      <c r="K2356" s="9">
        <f t="shared" si="149"/>
        <v>0</v>
      </c>
      <c r="L2356">
        <f t="shared" si="150"/>
        <v>1</v>
      </c>
      <c r="M2356" t="str">
        <f>VLOOKUP(L2356,mês!A:B,2,0)</f>
        <v>Janeiro</v>
      </c>
      <c r="N2356" t="e">
        <f t="shared" si="151"/>
        <v>#VALUE!</v>
      </c>
    </row>
    <row r="2357" spans="1:14" ht="24.95" customHeight="1" x14ac:dyDescent="0.2">
      <c r="A2357" s="2"/>
      <c r="B2357" s="3"/>
      <c r="C2357" s="2"/>
      <c r="D2357" s="2"/>
      <c r="E2357" s="2"/>
      <c r="F2357" s="2"/>
      <c r="G2357" s="2"/>
      <c r="H2357" s="2"/>
      <c r="I2357" s="4"/>
      <c r="J2357" s="9">
        <f t="shared" si="148"/>
        <v>0</v>
      </c>
      <c r="K2357" s="9">
        <f t="shared" si="149"/>
        <v>0</v>
      </c>
      <c r="L2357">
        <f t="shared" si="150"/>
        <v>1</v>
      </c>
      <c r="M2357" t="str">
        <f>VLOOKUP(L2357,mês!A:B,2,0)</f>
        <v>Janeiro</v>
      </c>
      <c r="N2357" t="e">
        <f t="shared" si="151"/>
        <v>#VALUE!</v>
      </c>
    </row>
    <row r="2358" spans="1:14" ht="24.95" customHeight="1" x14ac:dyDescent="0.2">
      <c r="A2358" s="2"/>
      <c r="B2358" s="3"/>
      <c r="C2358" s="2"/>
      <c r="D2358" s="2"/>
      <c r="E2358" s="2"/>
      <c r="F2358" s="2"/>
      <c r="G2358" s="2"/>
      <c r="H2358" s="2"/>
      <c r="I2358" s="4"/>
      <c r="J2358" s="9">
        <f t="shared" si="148"/>
        <v>0</v>
      </c>
      <c r="K2358" s="9">
        <f t="shared" si="149"/>
        <v>0</v>
      </c>
      <c r="L2358">
        <f t="shared" si="150"/>
        <v>1</v>
      </c>
      <c r="M2358" t="str">
        <f>VLOOKUP(L2358,mês!A:B,2,0)</f>
        <v>Janeiro</v>
      </c>
      <c r="N2358" t="e">
        <f t="shared" si="151"/>
        <v>#VALUE!</v>
      </c>
    </row>
    <row r="2359" spans="1:14" ht="24.95" customHeight="1" x14ac:dyDescent="0.2">
      <c r="A2359" s="2"/>
      <c r="B2359" s="3"/>
      <c r="C2359" s="2"/>
      <c r="D2359" s="2"/>
      <c r="E2359" s="2"/>
      <c r="F2359" s="2"/>
      <c r="G2359" s="2"/>
      <c r="H2359" s="2"/>
      <c r="I2359" s="4"/>
      <c r="J2359" s="9">
        <f t="shared" si="148"/>
        <v>0</v>
      </c>
      <c r="K2359" s="9">
        <f t="shared" si="149"/>
        <v>0</v>
      </c>
      <c r="L2359">
        <f t="shared" si="150"/>
        <v>1</v>
      </c>
      <c r="M2359" t="str">
        <f>VLOOKUP(L2359,mês!A:B,2,0)</f>
        <v>Janeiro</v>
      </c>
      <c r="N2359" t="e">
        <f t="shared" si="151"/>
        <v>#VALUE!</v>
      </c>
    </row>
    <row r="2360" spans="1:14" ht="24.95" customHeight="1" x14ac:dyDescent="0.2">
      <c r="A2360" s="2"/>
      <c r="B2360" s="3"/>
      <c r="C2360" s="2"/>
      <c r="D2360" s="2"/>
      <c r="E2360" s="2"/>
      <c r="F2360" s="2"/>
      <c r="G2360" s="2"/>
      <c r="H2360" s="2"/>
      <c r="I2360" s="4"/>
      <c r="J2360" s="9">
        <f t="shared" si="148"/>
        <v>0</v>
      </c>
      <c r="K2360" s="9">
        <f t="shared" si="149"/>
        <v>0</v>
      </c>
      <c r="L2360">
        <f t="shared" si="150"/>
        <v>1</v>
      </c>
      <c r="M2360" t="str">
        <f>VLOOKUP(L2360,mês!A:B,2,0)</f>
        <v>Janeiro</v>
      </c>
      <c r="N2360" t="e">
        <f t="shared" si="151"/>
        <v>#VALUE!</v>
      </c>
    </row>
    <row r="2361" spans="1:14" ht="24.95" customHeight="1" x14ac:dyDescent="0.2">
      <c r="A2361" s="2"/>
      <c r="B2361" s="3"/>
      <c r="C2361" s="2"/>
      <c r="D2361" s="2"/>
      <c r="E2361" s="2"/>
      <c r="F2361" s="2"/>
      <c r="G2361" s="2"/>
      <c r="H2361" s="13"/>
      <c r="I2361" s="4"/>
      <c r="J2361" s="9">
        <f t="shared" si="148"/>
        <v>0</v>
      </c>
      <c r="K2361" s="9">
        <f t="shared" si="149"/>
        <v>0</v>
      </c>
      <c r="L2361">
        <f t="shared" si="150"/>
        <v>1</v>
      </c>
      <c r="M2361" t="str">
        <f>VLOOKUP(L2361,mês!A:B,2,0)</f>
        <v>Janeiro</v>
      </c>
      <c r="N2361" t="e">
        <f t="shared" si="151"/>
        <v>#VALUE!</v>
      </c>
    </row>
    <row r="2362" spans="1:14" ht="24.95" customHeight="1" x14ac:dyDescent="0.2">
      <c r="A2362" s="2"/>
      <c r="B2362" s="3"/>
      <c r="C2362" s="2"/>
      <c r="D2362" s="2"/>
      <c r="E2362" s="2"/>
      <c r="F2362" s="2"/>
      <c r="G2362" s="2"/>
      <c r="H2362" s="2"/>
      <c r="I2362" s="4"/>
      <c r="J2362" s="9">
        <f t="shared" si="148"/>
        <v>0</v>
      </c>
      <c r="K2362" s="9">
        <f t="shared" si="149"/>
        <v>0</v>
      </c>
      <c r="L2362">
        <f t="shared" si="150"/>
        <v>1</v>
      </c>
      <c r="M2362" t="str">
        <f>VLOOKUP(L2362,mês!A:B,2,0)</f>
        <v>Janeiro</v>
      </c>
      <c r="N2362" t="e">
        <f t="shared" si="151"/>
        <v>#VALUE!</v>
      </c>
    </row>
    <row r="2363" spans="1:14" ht="24.95" customHeight="1" x14ac:dyDescent="0.2">
      <c r="A2363" s="2"/>
      <c r="B2363" s="3"/>
      <c r="C2363" s="2"/>
      <c r="D2363" s="2"/>
      <c r="E2363" s="2"/>
      <c r="F2363" s="2"/>
      <c r="G2363" s="2"/>
      <c r="H2363" s="2"/>
      <c r="I2363" s="4"/>
      <c r="J2363" s="9">
        <f t="shared" si="148"/>
        <v>0</v>
      </c>
      <c r="K2363" s="9">
        <f t="shared" si="149"/>
        <v>0</v>
      </c>
      <c r="L2363">
        <f t="shared" si="150"/>
        <v>1</v>
      </c>
      <c r="M2363" t="str">
        <f>VLOOKUP(L2363,mês!A:B,2,0)</f>
        <v>Janeiro</v>
      </c>
      <c r="N2363" t="e">
        <f t="shared" si="151"/>
        <v>#VALUE!</v>
      </c>
    </row>
    <row r="2364" spans="1:14" ht="24.95" customHeight="1" x14ac:dyDescent="0.2">
      <c r="A2364" s="2"/>
      <c r="B2364" s="3"/>
      <c r="C2364" s="2"/>
      <c r="D2364" s="2"/>
      <c r="E2364" s="2"/>
      <c r="F2364" s="2"/>
      <c r="G2364" s="2"/>
      <c r="H2364" s="13"/>
      <c r="I2364" s="4"/>
      <c r="J2364" s="9">
        <f t="shared" ref="J2364:J2427" si="152">IF(G2364="Não",0,H2364)</f>
        <v>0</v>
      </c>
      <c r="K2364" s="9">
        <f t="shared" ref="K2364:K2427" si="153">IF(G2364="Não",H2364,0)</f>
        <v>0</v>
      </c>
      <c r="L2364">
        <f t="shared" ref="L2364:L2427" si="154">MONTH(B2364)</f>
        <v>1</v>
      </c>
      <c r="M2364" t="str">
        <f>VLOOKUP(L2364,mês!A:B,2,0)</f>
        <v>Janeiro</v>
      </c>
      <c r="N2364" t="e">
        <f t="shared" ref="N2364:N2427" si="155">LEFT(A2364,SEARCH("-",A2364)-1)</f>
        <v>#VALUE!</v>
      </c>
    </row>
    <row r="2365" spans="1:14" ht="24.95" customHeight="1" x14ac:dyDescent="0.2">
      <c r="A2365" s="2"/>
      <c r="B2365" s="3"/>
      <c r="C2365" s="2"/>
      <c r="D2365" s="2"/>
      <c r="E2365" s="2"/>
      <c r="F2365" s="2"/>
      <c r="G2365" s="2"/>
      <c r="H2365" s="13"/>
      <c r="I2365" s="4"/>
      <c r="J2365" s="9">
        <f t="shared" si="152"/>
        <v>0</v>
      </c>
      <c r="K2365" s="9">
        <f t="shared" si="153"/>
        <v>0</v>
      </c>
      <c r="L2365">
        <f t="shared" si="154"/>
        <v>1</v>
      </c>
      <c r="M2365" t="str">
        <f>VLOOKUP(L2365,mês!A:B,2,0)</f>
        <v>Janeiro</v>
      </c>
      <c r="N2365" t="e">
        <f t="shared" si="155"/>
        <v>#VALUE!</v>
      </c>
    </row>
    <row r="2366" spans="1:14" ht="24.95" customHeight="1" x14ac:dyDescent="0.2">
      <c r="A2366" s="2"/>
      <c r="B2366" s="3"/>
      <c r="C2366" s="2"/>
      <c r="D2366" s="2"/>
      <c r="E2366" s="2"/>
      <c r="F2366" s="2"/>
      <c r="G2366" s="2"/>
      <c r="H2366" s="2"/>
      <c r="I2366" s="4"/>
      <c r="J2366" s="9">
        <f t="shared" si="152"/>
        <v>0</v>
      </c>
      <c r="K2366" s="9">
        <f t="shared" si="153"/>
        <v>0</v>
      </c>
      <c r="L2366">
        <f t="shared" si="154"/>
        <v>1</v>
      </c>
      <c r="M2366" t="str">
        <f>VLOOKUP(L2366,mês!A:B,2,0)</f>
        <v>Janeiro</v>
      </c>
      <c r="N2366" t="e">
        <f t="shared" si="155"/>
        <v>#VALUE!</v>
      </c>
    </row>
    <row r="2367" spans="1:14" ht="24.95" customHeight="1" x14ac:dyDescent="0.2">
      <c r="A2367" s="2"/>
      <c r="B2367" s="3"/>
      <c r="C2367" s="2"/>
      <c r="D2367" s="2"/>
      <c r="E2367" s="2"/>
      <c r="F2367" s="2"/>
      <c r="G2367" s="2"/>
      <c r="H2367" s="2"/>
      <c r="I2367" s="4"/>
      <c r="J2367" s="9">
        <f t="shared" si="152"/>
        <v>0</v>
      </c>
      <c r="K2367" s="9">
        <f t="shared" si="153"/>
        <v>0</v>
      </c>
      <c r="L2367">
        <f t="shared" si="154"/>
        <v>1</v>
      </c>
      <c r="M2367" t="str">
        <f>VLOOKUP(L2367,mês!A:B,2,0)</f>
        <v>Janeiro</v>
      </c>
      <c r="N2367" t="e">
        <f t="shared" si="155"/>
        <v>#VALUE!</v>
      </c>
    </row>
    <row r="2368" spans="1:14" ht="24.95" customHeight="1" x14ac:dyDescent="0.2">
      <c r="A2368" s="2"/>
      <c r="B2368" s="3"/>
      <c r="C2368" s="2"/>
      <c r="D2368" s="2"/>
      <c r="E2368" s="2"/>
      <c r="F2368" s="2"/>
      <c r="G2368" s="2"/>
      <c r="H2368" s="2"/>
      <c r="I2368" s="4"/>
      <c r="J2368" s="9">
        <f t="shared" si="152"/>
        <v>0</v>
      </c>
      <c r="K2368" s="9">
        <f t="shared" si="153"/>
        <v>0</v>
      </c>
      <c r="L2368">
        <f t="shared" si="154"/>
        <v>1</v>
      </c>
      <c r="M2368" t="str">
        <f>VLOOKUP(L2368,mês!A:B,2,0)</f>
        <v>Janeiro</v>
      </c>
      <c r="N2368" t="e">
        <f t="shared" si="155"/>
        <v>#VALUE!</v>
      </c>
    </row>
    <row r="2369" spans="1:14" ht="24.95" customHeight="1" x14ac:dyDescent="0.2">
      <c r="A2369" s="2"/>
      <c r="B2369" s="3"/>
      <c r="C2369" s="2"/>
      <c r="D2369" s="2"/>
      <c r="E2369" s="2"/>
      <c r="F2369" s="2"/>
      <c r="G2369" s="2"/>
      <c r="H2369" s="2"/>
      <c r="I2369" s="4"/>
      <c r="J2369" s="9">
        <f t="shared" si="152"/>
        <v>0</v>
      </c>
      <c r="K2369" s="9">
        <f t="shared" si="153"/>
        <v>0</v>
      </c>
      <c r="L2369">
        <f t="shared" si="154"/>
        <v>1</v>
      </c>
      <c r="M2369" t="str">
        <f>VLOOKUP(L2369,mês!A:B,2,0)</f>
        <v>Janeiro</v>
      </c>
      <c r="N2369" t="e">
        <f t="shared" si="155"/>
        <v>#VALUE!</v>
      </c>
    </row>
    <row r="2370" spans="1:14" ht="24.95" customHeight="1" x14ac:dyDescent="0.2">
      <c r="A2370" s="2"/>
      <c r="B2370" s="3"/>
      <c r="C2370" s="2"/>
      <c r="D2370" s="2"/>
      <c r="E2370" s="2"/>
      <c r="F2370" s="2"/>
      <c r="G2370" s="2"/>
      <c r="H2370" s="2"/>
      <c r="I2370" s="4"/>
      <c r="J2370" s="9">
        <f t="shared" si="152"/>
        <v>0</v>
      </c>
      <c r="K2370" s="9">
        <f t="shared" si="153"/>
        <v>0</v>
      </c>
      <c r="L2370">
        <f t="shared" si="154"/>
        <v>1</v>
      </c>
      <c r="M2370" t="str">
        <f>VLOOKUP(L2370,mês!A:B,2,0)</f>
        <v>Janeiro</v>
      </c>
      <c r="N2370" t="e">
        <f t="shared" si="155"/>
        <v>#VALUE!</v>
      </c>
    </row>
    <row r="2371" spans="1:14" ht="24.95" customHeight="1" x14ac:dyDescent="0.2">
      <c r="A2371" s="2"/>
      <c r="B2371" s="3"/>
      <c r="C2371" s="2"/>
      <c r="D2371" s="2"/>
      <c r="E2371" s="2"/>
      <c r="F2371" s="2"/>
      <c r="G2371" s="2"/>
      <c r="H2371" s="2"/>
      <c r="I2371" s="4"/>
      <c r="J2371" s="9">
        <f t="shared" si="152"/>
        <v>0</v>
      </c>
      <c r="K2371" s="9">
        <f t="shared" si="153"/>
        <v>0</v>
      </c>
      <c r="L2371">
        <f t="shared" si="154"/>
        <v>1</v>
      </c>
      <c r="M2371" t="str">
        <f>VLOOKUP(L2371,mês!A:B,2,0)</f>
        <v>Janeiro</v>
      </c>
      <c r="N2371" t="e">
        <f t="shared" si="155"/>
        <v>#VALUE!</v>
      </c>
    </row>
    <row r="2372" spans="1:14" ht="24.95" customHeight="1" x14ac:dyDescent="0.2">
      <c r="A2372" s="2"/>
      <c r="B2372" s="3"/>
      <c r="C2372" s="2"/>
      <c r="D2372" s="2"/>
      <c r="E2372" s="2"/>
      <c r="F2372" s="2"/>
      <c r="G2372" s="2"/>
      <c r="H2372" s="2"/>
      <c r="I2372" s="4"/>
      <c r="J2372" s="9">
        <f t="shared" si="152"/>
        <v>0</v>
      </c>
      <c r="K2372" s="9">
        <f t="shared" si="153"/>
        <v>0</v>
      </c>
      <c r="L2372">
        <f t="shared" si="154"/>
        <v>1</v>
      </c>
      <c r="M2372" t="str">
        <f>VLOOKUP(L2372,mês!A:B,2,0)</f>
        <v>Janeiro</v>
      </c>
      <c r="N2372" t="e">
        <f t="shared" si="155"/>
        <v>#VALUE!</v>
      </c>
    </row>
    <row r="2373" spans="1:14" ht="24.95" customHeight="1" x14ac:dyDescent="0.2">
      <c r="A2373" s="2"/>
      <c r="B2373" s="3"/>
      <c r="C2373" s="2"/>
      <c r="D2373" s="2"/>
      <c r="E2373" s="2"/>
      <c r="F2373" s="2"/>
      <c r="G2373" s="2"/>
      <c r="H2373" s="2"/>
      <c r="I2373" s="4"/>
      <c r="J2373" s="9">
        <f t="shared" si="152"/>
        <v>0</v>
      </c>
      <c r="K2373" s="9">
        <f t="shared" si="153"/>
        <v>0</v>
      </c>
      <c r="L2373">
        <f t="shared" si="154"/>
        <v>1</v>
      </c>
      <c r="M2373" t="str">
        <f>VLOOKUP(L2373,mês!A:B,2,0)</f>
        <v>Janeiro</v>
      </c>
      <c r="N2373" t="e">
        <f t="shared" si="155"/>
        <v>#VALUE!</v>
      </c>
    </row>
    <row r="2374" spans="1:14" ht="24.95" customHeight="1" x14ac:dyDescent="0.2">
      <c r="A2374" s="2"/>
      <c r="B2374" s="3"/>
      <c r="C2374" s="2"/>
      <c r="D2374" s="2"/>
      <c r="E2374" s="2"/>
      <c r="F2374" s="2"/>
      <c r="G2374" s="2"/>
      <c r="H2374" s="2"/>
      <c r="I2374" s="4"/>
      <c r="J2374" s="9">
        <f t="shared" si="152"/>
        <v>0</v>
      </c>
      <c r="K2374" s="9">
        <f t="shared" si="153"/>
        <v>0</v>
      </c>
      <c r="L2374">
        <f t="shared" si="154"/>
        <v>1</v>
      </c>
      <c r="M2374" t="str">
        <f>VLOOKUP(L2374,mês!A:B,2,0)</f>
        <v>Janeiro</v>
      </c>
      <c r="N2374" t="e">
        <f t="shared" si="155"/>
        <v>#VALUE!</v>
      </c>
    </row>
    <row r="2375" spans="1:14" ht="24.95" customHeight="1" x14ac:dyDescent="0.2">
      <c r="A2375" s="2"/>
      <c r="B2375" s="3"/>
      <c r="C2375" s="2"/>
      <c r="D2375" s="2"/>
      <c r="E2375" s="2"/>
      <c r="F2375" s="2"/>
      <c r="G2375" s="2"/>
      <c r="H2375" s="2"/>
      <c r="I2375" s="4"/>
      <c r="J2375" s="9">
        <f t="shared" si="152"/>
        <v>0</v>
      </c>
      <c r="K2375" s="9">
        <f t="shared" si="153"/>
        <v>0</v>
      </c>
      <c r="L2375">
        <f t="shared" si="154"/>
        <v>1</v>
      </c>
      <c r="M2375" t="str">
        <f>VLOOKUP(L2375,mês!A:B,2,0)</f>
        <v>Janeiro</v>
      </c>
      <c r="N2375" t="e">
        <f t="shared" si="155"/>
        <v>#VALUE!</v>
      </c>
    </row>
    <row r="2376" spans="1:14" ht="24.95" customHeight="1" x14ac:dyDescent="0.2">
      <c r="A2376" s="2"/>
      <c r="B2376" s="3"/>
      <c r="C2376" s="2"/>
      <c r="D2376" s="2"/>
      <c r="E2376" s="2"/>
      <c r="F2376" s="2"/>
      <c r="G2376" s="2"/>
      <c r="H2376" s="2"/>
      <c r="I2376" s="4"/>
      <c r="J2376" s="9">
        <f t="shared" si="152"/>
        <v>0</v>
      </c>
      <c r="K2376" s="9">
        <f t="shared" si="153"/>
        <v>0</v>
      </c>
      <c r="L2376">
        <f t="shared" si="154"/>
        <v>1</v>
      </c>
      <c r="M2376" t="str">
        <f>VLOOKUP(L2376,mês!A:B,2,0)</f>
        <v>Janeiro</v>
      </c>
      <c r="N2376" t="e">
        <f t="shared" si="155"/>
        <v>#VALUE!</v>
      </c>
    </row>
    <row r="2377" spans="1:14" ht="24.95" customHeight="1" x14ac:dyDescent="0.2">
      <c r="A2377" s="2"/>
      <c r="B2377" s="3"/>
      <c r="C2377" s="2"/>
      <c r="D2377" s="2"/>
      <c r="E2377" s="2"/>
      <c r="F2377" s="2"/>
      <c r="G2377" s="2"/>
      <c r="H2377" s="2"/>
      <c r="I2377" s="4"/>
      <c r="J2377" s="9">
        <f t="shared" si="152"/>
        <v>0</v>
      </c>
      <c r="K2377" s="9">
        <f t="shared" si="153"/>
        <v>0</v>
      </c>
      <c r="L2377">
        <f t="shared" si="154"/>
        <v>1</v>
      </c>
      <c r="M2377" t="str">
        <f>VLOOKUP(L2377,mês!A:B,2,0)</f>
        <v>Janeiro</v>
      </c>
      <c r="N2377" t="e">
        <f t="shared" si="155"/>
        <v>#VALUE!</v>
      </c>
    </row>
    <row r="2378" spans="1:14" ht="24.95" customHeight="1" x14ac:dyDescent="0.2">
      <c r="A2378" s="2"/>
      <c r="B2378" s="3"/>
      <c r="C2378" s="2"/>
      <c r="D2378" s="2"/>
      <c r="E2378" s="2"/>
      <c r="F2378" s="2"/>
      <c r="G2378" s="2"/>
      <c r="H2378" s="2"/>
      <c r="I2378" s="4"/>
      <c r="J2378" s="9">
        <f t="shared" si="152"/>
        <v>0</v>
      </c>
      <c r="K2378" s="9">
        <f t="shared" si="153"/>
        <v>0</v>
      </c>
      <c r="L2378">
        <f t="shared" si="154"/>
        <v>1</v>
      </c>
      <c r="M2378" t="str">
        <f>VLOOKUP(L2378,mês!A:B,2,0)</f>
        <v>Janeiro</v>
      </c>
      <c r="N2378" t="e">
        <f t="shared" si="155"/>
        <v>#VALUE!</v>
      </c>
    </row>
    <row r="2379" spans="1:14" ht="24.95" customHeight="1" x14ac:dyDescent="0.2">
      <c r="A2379" s="2"/>
      <c r="B2379" s="3"/>
      <c r="C2379" s="2"/>
      <c r="D2379" s="2"/>
      <c r="E2379" s="2"/>
      <c r="F2379" s="2"/>
      <c r="G2379" s="2"/>
      <c r="H2379" s="2"/>
      <c r="I2379" s="4"/>
      <c r="J2379" s="9">
        <f t="shared" si="152"/>
        <v>0</v>
      </c>
      <c r="K2379" s="9">
        <f t="shared" si="153"/>
        <v>0</v>
      </c>
      <c r="L2379">
        <f t="shared" si="154"/>
        <v>1</v>
      </c>
      <c r="M2379" t="str">
        <f>VLOOKUP(L2379,mês!A:B,2,0)</f>
        <v>Janeiro</v>
      </c>
      <c r="N2379" t="e">
        <f t="shared" si="155"/>
        <v>#VALUE!</v>
      </c>
    </row>
    <row r="2380" spans="1:14" ht="24.95" customHeight="1" x14ac:dyDescent="0.2">
      <c r="A2380" s="2"/>
      <c r="B2380" s="3"/>
      <c r="C2380" s="2"/>
      <c r="D2380" s="2"/>
      <c r="E2380" s="2"/>
      <c r="F2380" s="2"/>
      <c r="G2380" s="2"/>
      <c r="H2380" s="2"/>
      <c r="I2380" s="4"/>
      <c r="J2380" s="9">
        <f t="shared" si="152"/>
        <v>0</v>
      </c>
      <c r="K2380" s="9">
        <f t="shared" si="153"/>
        <v>0</v>
      </c>
      <c r="L2380">
        <f t="shared" si="154"/>
        <v>1</v>
      </c>
      <c r="M2380" t="str">
        <f>VLOOKUP(L2380,mês!A:B,2,0)</f>
        <v>Janeiro</v>
      </c>
      <c r="N2380" t="e">
        <f t="shared" si="155"/>
        <v>#VALUE!</v>
      </c>
    </row>
    <row r="2381" spans="1:14" ht="24.95" customHeight="1" x14ac:dyDescent="0.2">
      <c r="A2381" s="2"/>
      <c r="B2381" s="3"/>
      <c r="C2381" s="2"/>
      <c r="D2381" s="2"/>
      <c r="E2381" s="2"/>
      <c r="F2381" s="2"/>
      <c r="G2381" s="2"/>
      <c r="H2381" s="2"/>
      <c r="I2381" s="4"/>
      <c r="J2381" s="9">
        <f t="shared" si="152"/>
        <v>0</v>
      </c>
      <c r="K2381" s="9">
        <f t="shared" si="153"/>
        <v>0</v>
      </c>
      <c r="L2381">
        <f t="shared" si="154"/>
        <v>1</v>
      </c>
      <c r="M2381" t="str">
        <f>VLOOKUP(L2381,mês!A:B,2,0)</f>
        <v>Janeiro</v>
      </c>
      <c r="N2381" t="e">
        <f t="shared" si="155"/>
        <v>#VALUE!</v>
      </c>
    </row>
    <row r="2382" spans="1:14" ht="24.95" customHeight="1" x14ac:dyDescent="0.2">
      <c r="A2382" s="2"/>
      <c r="B2382" s="3"/>
      <c r="C2382" s="2"/>
      <c r="D2382" s="2"/>
      <c r="E2382" s="2"/>
      <c r="F2382" s="2"/>
      <c r="G2382" s="2"/>
      <c r="H2382" s="2"/>
      <c r="I2382" s="4"/>
      <c r="J2382" s="9">
        <f t="shared" si="152"/>
        <v>0</v>
      </c>
      <c r="K2382" s="9">
        <f t="shared" si="153"/>
        <v>0</v>
      </c>
      <c r="L2382">
        <f t="shared" si="154"/>
        <v>1</v>
      </c>
      <c r="M2382" t="str">
        <f>VLOOKUP(L2382,mês!A:B,2,0)</f>
        <v>Janeiro</v>
      </c>
      <c r="N2382" t="e">
        <f t="shared" si="155"/>
        <v>#VALUE!</v>
      </c>
    </row>
    <row r="2383" spans="1:14" ht="24.95" customHeight="1" x14ac:dyDescent="0.2">
      <c r="A2383" s="2"/>
      <c r="B2383" s="3"/>
      <c r="C2383" s="2"/>
      <c r="D2383" s="2"/>
      <c r="E2383" s="2"/>
      <c r="F2383" s="2"/>
      <c r="G2383" s="2"/>
      <c r="H2383" s="2"/>
      <c r="I2383" s="4"/>
      <c r="J2383" s="9">
        <f t="shared" si="152"/>
        <v>0</v>
      </c>
      <c r="K2383" s="9">
        <f t="shared" si="153"/>
        <v>0</v>
      </c>
      <c r="L2383">
        <f t="shared" si="154"/>
        <v>1</v>
      </c>
      <c r="M2383" t="str">
        <f>VLOOKUP(L2383,mês!A:B,2,0)</f>
        <v>Janeiro</v>
      </c>
      <c r="N2383" t="e">
        <f t="shared" si="155"/>
        <v>#VALUE!</v>
      </c>
    </row>
    <row r="2384" spans="1:14" ht="24.95" customHeight="1" x14ac:dyDescent="0.2">
      <c r="A2384" s="2"/>
      <c r="B2384" s="3"/>
      <c r="C2384" s="2"/>
      <c r="D2384" s="2"/>
      <c r="E2384" s="2"/>
      <c r="F2384" s="2"/>
      <c r="G2384" s="2"/>
      <c r="H2384" s="2"/>
      <c r="I2384" s="4"/>
      <c r="J2384" s="9">
        <f t="shared" si="152"/>
        <v>0</v>
      </c>
      <c r="K2384" s="9">
        <f t="shared" si="153"/>
        <v>0</v>
      </c>
      <c r="L2384">
        <f t="shared" si="154"/>
        <v>1</v>
      </c>
      <c r="M2384" t="str">
        <f>VLOOKUP(L2384,mês!A:B,2,0)</f>
        <v>Janeiro</v>
      </c>
      <c r="N2384" t="e">
        <f t="shared" si="155"/>
        <v>#VALUE!</v>
      </c>
    </row>
    <row r="2385" spans="1:14" ht="24.95" customHeight="1" x14ac:dyDescent="0.2">
      <c r="A2385" s="2"/>
      <c r="B2385" s="3"/>
      <c r="C2385" s="2"/>
      <c r="D2385" s="2"/>
      <c r="E2385" s="2"/>
      <c r="F2385" s="2"/>
      <c r="G2385" s="2"/>
      <c r="H2385" s="2"/>
      <c r="I2385" s="4"/>
      <c r="J2385" s="9">
        <f t="shared" si="152"/>
        <v>0</v>
      </c>
      <c r="K2385" s="9">
        <f t="shared" si="153"/>
        <v>0</v>
      </c>
      <c r="L2385">
        <f t="shared" si="154"/>
        <v>1</v>
      </c>
      <c r="M2385" t="str">
        <f>VLOOKUP(L2385,mês!A:B,2,0)</f>
        <v>Janeiro</v>
      </c>
      <c r="N2385" t="e">
        <f t="shared" si="155"/>
        <v>#VALUE!</v>
      </c>
    </row>
    <row r="2386" spans="1:14" ht="24.95" customHeight="1" x14ac:dyDescent="0.2">
      <c r="A2386" s="2"/>
      <c r="B2386" s="3"/>
      <c r="C2386" s="2"/>
      <c r="D2386" s="2"/>
      <c r="E2386" s="2"/>
      <c r="F2386" s="2"/>
      <c r="G2386" s="2"/>
      <c r="H2386" s="2"/>
      <c r="I2386" s="4"/>
      <c r="J2386" s="9">
        <f t="shared" si="152"/>
        <v>0</v>
      </c>
      <c r="K2386" s="9">
        <f t="shared" si="153"/>
        <v>0</v>
      </c>
      <c r="L2386">
        <f t="shared" si="154"/>
        <v>1</v>
      </c>
      <c r="M2386" t="str">
        <f>VLOOKUP(L2386,mês!A:B,2,0)</f>
        <v>Janeiro</v>
      </c>
      <c r="N2386" t="e">
        <f t="shared" si="155"/>
        <v>#VALUE!</v>
      </c>
    </row>
    <row r="2387" spans="1:14" ht="24.95" customHeight="1" x14ac:dyDescent="0.2">
      <c r="A2387" s="2"/>
      <c r="B2387" s="3"/>
      <c r="C2387" s="2"/>
      <c r="D2387" s="2"/>
      <c r="E2387" s="2"/>
      <c r="F2387" s="2"/>
      <c r="G2387" s="2"/>
      <c r="H2387" s="2"/>
      <c r="I2387" s="4"/>
      <c r="J2387" s="9">
        <f t="shared" si="152"/>
        <v>0</v>
      </c>
      <c r="K2387" s="9">
        <f t="shared" si="153"/>
        <v>0</v>
      </c>
      <c r="L2387">
        <f t="shared" si="154"/>
        <v>1</v>
      </c>
      <c r="M2387" t="str">
        <f>VLOOKUP(L2387,mês!A:B,2,0)</f>
        <v>Janeiro</v>
      </c>
      <c r="N2387" t="e">
        <f t="shared" si="155"/>
        <v>#VALUE!</v>
      </c>
    </row>
    <row r="2388" spans="1:14" ht="24.95" customHeight="1" x14ac:dyDescent="0.2">
      <c r="A2388" s="2"/>
      <c r="B2388" s="3"/>
      <c r="C2388" s="2"/>
      <c r="D2388" s="2"/>
      <c r="E2388" s="2"/>
      <c r="F2388" s="2"/>
      <c r="G2388" s="2"/>
      <c r="H2388" s="2"/>
      <c r="I2388" s="4"/>
      <c r="J2388" s="9">
        <f t="shared" si="152"/>
        <v>0</v>
      </c>
      <c r="K2388" s="9">
        <f t="shared" si="153"/>
        <v>0</v>
      </c>
      <c r="L2388">
        <f t="shared" si="154"/>
        <v>1</v>
      </c>
      <c r="M2388" t="str">
        <f>VLOOKUP(L2388,mês!A:B,2,0)</f>
        <v>Janeiro</v>
      </c>
      <c r="N2388" t="e">
        <f t="shared" si="155"/>
        <v>#VALUE!</v>
      </c>
    </row>
    <row r="2389" spans="1:14" ht="24.95" customHeight="1" x14ac:dyDescent="0.2">
      <c r="A2389" s="2"/>
      <c r="B2389" s="3"/>
      <c r="C2389" s="2"/>
      <c r="D2389" s="2"/>
      <c r="E2389" s="2"/>
      <c r="F2389" s="2"/>
      <c r="G2389" s="2"/>
      <c r="H2389" s="2"/>
      <c r="I2389" s="4"/>
      <c r="J2389" s="9">
        <f t="shared" si="152"/>
        <v>0</v>
      </c>
      <c r="K2389" s="9">
        <f t="shared" si="153"/>
        <v>0</v>
      </c>
      <c r="L2389">
        <f t="shared" si="154"/>
        <v>1</v>
      </c>
      <c r="M2389" t="str">
        <f>VLOOKUP(L2389,mês!A:B,2,0)</f>
        <v>Janeiro</v>
      </c>
      <c r="N2389" t="e">
        <f t="shared" si="155"/>
        <v>#VALUE!</v>
      </c>
    </row>
    <row r="2390" spans="1:14" ht="24.95" customHeight="1" x14ac:dyDescent="0.2">
      <c r="A2390" s="2"/>
      <c r="B2390" s="3"/>
      <c r="C2390" s="2"/>
      <c r="D2390" s="2"/>
      <c r="E2390" s="2"/>
      <c r="F2390" s="2"/>
      <c r="G2390" s="2"/>
      <c r="H2390" s="2"/>
      <c r="I2390" s="4"/>
      <c r="J2390" s="9">
        <f t="shared" si="152"/>
        <v>0</v>
      </c>
      <c r="K2390" s="9">
        <f t="shared" si="153"/>
        <v>0</v>
      </c>
      <c r="L2390">
        <f t="shared" si="154"/>
        <v>1</v>
      </c>
      <c r="M2390" t="str">
        <f>VLOOKUP(L2390,mês!A:B,2,0)</f>
        <v>Janeiro</v>
      </c>
      <c r="N2390" t="e">
        <f t="shared" si="155"/>
        <v>#VALUE!</v>
      </c>
    </row>
    <row r="2391" spans="1:14" ht="24.95" customHeight="1" x14ac:dyDescent="0.2">
      <c r="A2391" s="2"/>
      <c r="B2391" s="3"/>
      <c r="C2391" s="2"/>
      <c r="D2391" s="2"/>
      <c r="E2391" s="2"/>
      <c r="F2391" s="2"/>
      <c r="G2391" s="2"/>
      <c r="H2391" s="2"/>
      <c r="I2391" s="4"/>
      <c r="J2391" s="9">
        <f t="shared" si="152"/>
        <v>0</v>
      </c>
      <c r="K2391" s="9">
        <f t="shared" si="153"/>
        <v>0</v>
      </c>
      <c r="L2391">
        <f t="shared" si="154"/>
        <v>1</v>
      </c>
      <c r="M2391" t="str">
        <f>VLOOKUP(L2391,mês!A:B,2,0)</f>
        <v>Janeiro</v>
      </c>
      <c r="N2391" t="e">
        <f t="shared" si="155"/>
        <v>#VALUE!</v>
      </c>
    </row>
    <row r="2392" spans="1:14" ht="24.95" customHeight="1" x14ac:dyDescent="0.2">
      <c r="A2392" s="2"/>
      <c r="B2392" s="3"/>
      <c r="C2392" s="2"/>
      <c r="D2392" s="2"/>
      <c r="E2392" s="2"/>
      <c r="F2392" s="2"/>
      <c r="G2392" s="2"/>
      <c r="H2392" s="2"/>
      <c r="I2392" s="4"/>
      <c r="J2392" s="9">
        <f t="shared" si="152"/>
        <v>0</v>
      </c>
      <c r="K2392" s="9">
        <f t="shared" si="153"/>
        <v>0</v>
      </c>
      <c r="L2392">
        <f t="shared" si="154"/>
        <v>1</v>
      </c>
      <c r="M2392" t="str">
        <f>VLOOKUP(L2392,mês!A:B,2,0)</f>
        <v>Janeiro</v>
      </c>
      <c r="N2392" t="e">
        <f t="shared" si="155"/>
        <v>#VALUE!</v>
      </c>
    </row>
    <row r="2393" spans="1:14" ht="24.95" customHeight="1" x14ac:dyDescent="0.2">
      <c r="A2393" s="2"/>
      <c r="B2393" s="3"/>
      <c r="C2393" s="2"/>
      <c r="D2393" s="2"/>
      <c r="E2393" s="2"/>
      <c r="F2393" s="2"/>
      <c r="G2393" s="2"/>
      <c r="H2393" s="2"/>
      <c r="I2393" s="4"/>
      <c r="J2393" s="9">
        <f t="shared" si="152"/>
        <v>0</v>
      </c>
      <c r="K2393" s="9">
        <f t="shared" si="153"/>
        <v>0</v>
      </c>
      <c r="L2393">
        <f t="shared" si="154"/>
        <v>1</v>
      </c>
      <c r="M2393" t="str">
        <f>VLOOKUP(L2393,mês!A:B,2,0)</f>
        <v>Janeiro</v>
      </c>
      <c r="N2393" t="e">
        <f t="shared" si="155"/>
        <v>#VALUE!</v>
      </c>
    </row>
    <row r="2394" spans="1:14" ht="24.95" customHeight="1" x14ac:dyDescent="0.2">
      <c r="A2394" s="2"/>
      <c r="B2394" s="3"/>
      <c r="C2394" s="2"/>
      <c r="D2394" s="2"/>
      <c r="E2394" s="2"/>
      <c r="F2394" s="2"/>
      <c r="G2394" s="2"/>
      <c r="H2394" s="2"/>
      <c r="I2394" s="4"/>
      <c r="J2394" s="9">
        <f t="shared" si="152"/>
        <v>0</v>
      </c>
      <c r="K2394" s="9">
        <f t="shared" si="153"/>
        <v>0</v>
      </c>
      <c r="L2394">
        <f t="shared" si="154"/>
        <v>1</v>
      </c>
      <c r="M2394" t="str">
        <f>VLOOKUP(L2394,mês!A:B,2,0)</f>
        <v>Janeiro</v>
      </c>
      <c r="N2394" t="e">
        <f t="shared" si="155"/>
        <v>#VALUE!</v>
      </c>
    </row>
    <row r="2395" spans="1:14" ht="24.95" customHeight="1" x14ac:dyDescent="0.2">
      <c r="A2395" s="2"/>
      <c r="B2395" s="3"/>
      <c r="C2395" s="2"/>
      <c r="D2395" s="2"/>
      <c r="E2395" s="2"/>
      <c r="F2395" s="2"/>
      <c r="G2395" s="2"/>
      <c r="H2395" s="2"/>
      <c r="I2395" s="4"/>
      <c r="J2395" s="9">
        <f t="shared" si="152"/>
        <v>0</v>
      </c>
      <c r="K2395" s="9">
        <f t="shared" si="153"/>
        <v>0</v>
      </c>
      <c r="L2395">
        <f t="shared" si="154"/>
        <v>1</v>
      </c>
      <c r="M2395" t="str">
        <f>VLOOKUP(L2395,mês!A:B,2,0)</f>
        <v>Janeiro</v>
      </c>
      <c r="N2395" t="e">
        <f t="shared" si="155"/>
        <v>#VALUE!</v>
      </c>
    </row>
    <row r="2396" spans="1:14" ht="24.95" customHeight="1" x14ac:dyDescent="0.2">
      <c r="A2396" s="2"/>
      <c r="B2396" s="3"/>
      <c r="C2396" s="2"/>
      <c r="D2396" s="2"/>
      <c r="E2396" s="2"/>
      <c r="F2396" s="2"/>
      <c r="G2396" s="2"/>
      <c r="H2396" s="2"/>
      <c r="I2396" s="4"/>
      <c r="J2396" s="9">
        <f t="shared" si="152"/>
        <v>0</v>
      </c>
      <c r="K2396" s="9">
        <f t="shared" si="153"/>
        <v>0</v>
      </c>
      <c r="L2396">
        <f t="shared" si="154"/>
        <v>1</v>
      </c>
      <c r="M2396" t="str">
        <f>VLOOKUP(L2396,mês!A:B,2,0)</f>
        <v>Janeiro</v>
      </c>
      <c r="N2396" t="e">
        <f t="shared" si="155"/>
        <v>#VALUE!</v>
      </c>
    </row>
    <row r="2397" spans="1:14" ht="24.95" customHeight="1" x14ac:dyDescent="0.2">
      <c r="A2397" s="2"/>
      <c r="B2397" s="3"/>
      <c r="C2397" s="2"/>
      <c r="D2397" s="2"/>
      <c r="E2397" s="2"/>
      <c r="F2397" s="2"/>
      <c r="G2397" s="2"/>
      <c r="H2397" s="2"/>
      <c r="I2397" s="4"/>
      <c r="J2397" s="9">
        <f t="shared" si="152"/>
        <v>0</v>
      </c>
      <c r="K2397" s="9">
        <f t="shared" si="153"/>
        <v>0</v>
      </c>
      <c r="L2397">
        <f t="shared" si="154"/>
        <v>1</v>
      </c>
      <c r="M2397" t="str">
        <f>VLOOKUP(L2397,mês!A:B,2,0)</f>
        <v>Janeiro</v>
      </c>
      <c r="N2397" t="e">
        <f t="shared" si="155"/>
        <v>#VALUE!</v>
      </c>
    </row>
    <row r="2398" spans="1:14" ht="24.95" customHeight="1" x14ac:dyDescent="0.2">
      <c r="A2398" s="2"/>
      <c r="B2398" s="3"/>
      <c r="C2398" s="2"/>
      <c r="D2398" s="2"/>
      <c r="E2398" s="2"/>
      <c r="F2398" s="2"/>
      <c r="G2398" s="2"/>
      <c r="H2398" s="2"/>
      <c r="I2398" s="4"/>
      <c r="J2398" s="9">
        <f t="shared" si="152"/>
        <v>0</v>
      </c>
      <c r="K2398" s="9">
        <f t="shared" si="153"/>
        <v>0</v>
      </c>
      <c r="L2398">
        <f t="shared" si="154"/>
        <v>1</v>
      </c>
      <c r="M2398" t="str">
        <f>VLOOKUP(L2398,mês!A:B,2,0)</f>
        <v>Janeiro</v>
      </c>
      <c r="N2398" t="e">
        <f t="shared" si="155"/>
        <v>#VALUE!</v>
      </c>
    </row>
    <row r="2399" spans="1:14" ht="24.95" customHeight="1" x14ac:dyDescent="0.2">
      <c r="A2399" s="2"/>
      <c r="B2399" s="3"/>
      <c r="C2399" s="2"/>
      <c r="D2399" s="2"/>
      <c r="E2399" s="2"/>
      <c r="F2399" s="2"/>
      <c r="G2399" s="2"/>
      <c r="H2399" s="2"/>
      <c r="I2399" s="4"/>
      <c r="J2399" s="9">
        <f t="shared" si="152"/>
        <v>0</v>
      </c>
      <c r="K2399" s="9">
        <f t="shared" si="153"/>
        <v>0</v>
      </c>
      <c r="L2399">
        <f t="shared" si="154"/>
        <v>1</v>
      </c>
      <c r="M2399" t="str">
        <f>VLOOKUP(L2399,mês!A:B,2,0)</f>
        <v>Janeiro</v>
      </c>
      <c r="N2399" t="e">
        <f t="shared" si="155"/>
        <v>#VALUE!</v>
      </c>
    </row>
    <row r="2400" spans="1:14" ht="24.95" customHeight="1" x14ac:dyDescent="0.2">
      <c r="A2400" s="2"/>
      <c r="B2400" s="3"/>
      <c r="C2400" s="2"/>
      <c r="D2400" s="2"/>
      <c r="E2400" s="2"/>
      <c r="F2400" s="2"/>
      <c r="G2400" s="2"/>
      <c r="H2400" s="2"/>
      <c r="I2400" s="4"/>
      <c r="J2400" s="9">
        <f t="shared" si="152"/>
        <v>0</v>
      </c>
      <c r="K2400" s="9">
        <f t="shared" si="153"/>
        <v>0</v>
      </c>
      <c r="L2400">
        <f t="shared" si="154"/>
        <v>1</v>
      </c>
      <c r="M2400" t="str">
        <f>VLOOKUP(L2400,mês!A:B,2,0)</f>
        <v>Janeiro</v>
      </c>
      <c r="N2400" t="e">
        <f t="shared" si="155"/>
        <v>#VALUE!</v>
      </c>
    </row>
    <row r="2401" spans="1:14" ht="24.95" customHeight="1" x14ac:dyDescent="0.2">
      <c r="A2401" s="2"/>
      <c r="B2401" s="3"/>
      <c r="C2401" s="2"/>
      <c r="D2401" s="2"/>
      <c r="E2401" s="2"/>
      <c r="F2401" s="2"/>
      <c r="G2401" s="2"/>
      <c r="H2401" s="2"/>
      <c r="I2401" s="4"/>
      <c r="J2401" s="9">
        <f t="shared" si="152"/>
        <v>0</v>
      </c>
      <c r="K2401" s="9">
        <f t="shared" si="153"/>
        <v>0</v>
      </c>
      <c r="L2401">
        <f t="shared" si="154"/>
        <v>1</v>
      </c>
      <c r="M2401" t="str">
        <f>VLOOKUP(L2401,mês!A:B,2,0)</f>
        <v>Janeiro</v>
      </c>
      <c r="N2401" t="e">
        <f t="shared" si="155"/>
        <v>#VALUE!</v>
      </c>
    </row>
    <row r="2402" spans="1:14" ht="24.95" customHeight="1" x14ac:dyDescent="0.2">
      <c r="A2402" s="2"/>
      <c r="B2402" s="3"/>
      <c r="C2402" s="2"/>
      <c r="D2402" s="2"/>
      <c r="E2402" s="2"/>
      <c r="F2402" s="2"/>
      <c r="G2402" s="2"/>
      <c r="H2402" s="2"/>
      <c r="I2402" s="4"/>
      <c r="J2402" s="9">
        <f t="shared" si="152"/>
        <v>0</v>
      </c>
      <c r="K2402" s="9">
        <f t="shared" si="153"/>
        <v>0</v>
      </c>
      <c r="L2402">
        <f t="shared" si="154"/>
        <v>1</v>
      </c>
      <c r="M2402" t="str">
        <f>VLOOKUP(L2402,mês!A:B,2,0)</f>
        <v>Janeiro</v>
      </c>
      <c r="N2402" t="e">
        <f t="shared" si="155"/>
        <v>#VALUE!</v>
      </c>
    </row>
    <row r="2403" spans="1:14" ht="24.95" customHeight="1" x14ac:dyDescent="0.2">
      <c r="A2403" s="2"/>
      <c r="B2403" s="3"/>
      <c r="C2403" s="2"/>
      <c r="D2403" s="2"/>
      <c r="E2403" s="2"/>
      <c r="F2403" s="2"/>
      <c r="G2403" s="2"/>
      <c r="H2403" s="2"/>
      <c r="I2403" s="4"/>
      <c r="J2403" s="9">
        <f t="shared" si="152"/>
        <v>0</v>
      </c>
      <c r="K2403" s="9">
        <f t="shared" si="153"/>
        <v>0</v>
      </c>
      <c r="L2403">
        <f t="shared" si="154"/>
        <v>1</v>
      </c>
      <c r="M2403" t="str">
        <f>VLOOKUP(L2403,mês!A:B,2,0)</f>
        <v>Janeiro</v>
      </c>
      <c r="N2403" t="e">
        <f t="shared" si="155"/>
        <v>#VALUE!</v>
      </c>
    </row>
    <row r="2404" spans="1:14" ht="24.95" customHeight="1" x14ac:dyDescent="0.2">
      <c r="A2404" s="2"/>
      <c r="B2404" s="3"/>
      <c r="C2404" s="2"/>
      <c r="D2404" s="2"/>
      <c r="E2404" s="2"/>
      <c r="F2404" s="2"/>
      <c r="G2404" s="2"/>
      <c r="H2404" s="2"/>
      <c r="I2404" s="4"/>
      <c r="J2404" s="9">
        <f t="shared" si="152"/>
        <v>0</v>
      </c>
      <c r="K2404" s="9">
        <f t="shared" si="153"/>
        <v>0</v>
      </c>
      <c r="L2404">
        <f t="shared" si="154"/>
        <v>1</v>
      </c>
      <c r="M2404" t="str">
        <f>VLOOKUP(L2404,mês!A:B,2,0)</f>
        <v>Janeiro</v>
      </c>
      <c r="N2404" t="e">
        <f t="shared" si="155"/>
        <v>#VALUE!</v>
      </c>
    </row>
    <row r="2405" spans="1:14" ht="24.95" customHeight="1" x14ac:dyDescent="0.2">
      <c r="A2405" s="2"/>
      <c r="B2405" s="3"/>
      <c r="C2405" s="2"/>
      <c r="D2405" s="2"/>
      <c r="E2405" s="2"/>
      <c r="F2405" s="2"/>
      <c r="G2405" s="2"/>
      <c r="H2405" s="2"/>
      <c r="I2405" s="4"/>
      <c r="J2405" s="9">
        <f t="shared" si="152"/>
        <v>0</v>
      </c>
      <c r="K2405" s="9">
        <f t="shared" si="153"/>
        <v>0</v>
      </c>
      <c r="L2405">
        <f t="shared" si="154"/>
        <v>1</v>
      </c>
      <c r="M2405" t="str">
        <f>VLOOKUP(L2405,mês!A:B,2,0)</f>
        <v>Janeiro</v>
      </c>
      <c r="N2405" t="e">
        <f t="shared" si="155"/>
        <v>#VALUE!</v>
      </c>
    </row>
    <row r="2406" spans="1:14" ht="24.95" customHeight="1" x14ac:dyDescent="0.2">
      <c r="A2406" s="2"/>
      <c r="B2406" s="3"/>
      <c r="C2406" s="2"/>
      <c r="D2406" s="2"/>
      <c r="E2406" s="2"/>
      <c r="F2406" s="2"/>
      <c r="G2406" s="2"/>
      <c r="H2406" s="2"/>
      <c r="I2406" s="4"/>
      <c r="J2406" s="9">
        <f t="shared" si="152"/>
        <v>0</v>
      </c>
      <c r="K2406" s="9">
        <f t="shared" si="153"/>
        <v>0</v>
      </c>
      <c r="L2406">
        <f t="shared" si="154"/>
        <v>1</v>
      </c>
      <c r="M2406" t="str">
        <f>VLOOKUP(L2406,mês!A:B,2,0)</f>
        <v>Janeiro</v>
      </c>
      <c r="N2406" t="e">
        <f t="shared" si="155"/>
        <v>#VALUE!</v>
      </c>
    </row>
    <row r="2407" spans="1:14" ht="24.95" customHeight="1" x14ac:dyDescent="0.2">
      <c r="A2407" s="2"/>
      <c r="B2407" s="3"/>
      <c r="C2407" s="2"/>
      <c r="D2407" s="2"/>
      <c r="E2407" s="2"/>
      <c r="F2407" s="2"/>
      <c r="G2407" s="2"/>
      <c r="H2407" s="2"/>
      <c r="I2407" s="4"/>
      <c r="J2407" s="9">
        <f t="shared" si="152"/>
        <v>0</v>
      </c>
      <c r="K2407" s="9">
        <f t="shared" si="153"/>
        <v>0</v>
      </c>
      <c r="L2407">
        <f t="shared" si="154"/>
        <v>1</v>
      </c>
      <c r="M2407" t="str">
        <f>VLOOKUP(L2407,mês!A:B,2,0)</f>
        <v>Janeiro</v>
      </c>
      <c r="N2407" t="e">
        <f t="shared" si="155"/>
        <v>#VALUE!</v>
      </c>
    </row>
    <row r="2408" spans="1:14" ht="24.95" customHeight="1" x14ac:dyDescent="0.2">
      <c r="A2408" s="2"/>
      <c r="B2408" s="3"/>
      <c r="C2408" s="2"/>
      <c r="D2408" s="2"/>
      <c r="E2408" s="2"/>
      <c r="F2408" s="2"/>
      <c r="G2408" s="2"/>
      <c r="H2408" s="2"/>
      <c r="I2408" s="4"/>
      <c r="J2408" s="9">
        <f t="shared" si="152"/>
        <v>0</v>
      </c>
      <c r="K2408" s="9">
        <f t="shared" si="153"/>
        <v>0</v>
      </c>
      <c r="L2408">
        <f t="shared" si="154"/>
        <v>1</v>
      </c>
      <c r="M2408" t="str">
        <f>VLOOKUP(L2408,mês!A:B,2,0)</f>
        <v>Janeiro</v>
      </c>
      <c r="N2408" t="e">
        <f t="shared" si="155"/>
        <v>#VALUE!</v>
      </c>
    </row>
    <row r="2409" spans="1:14" ht="24.95" customHeight="1" x14ac:dyDescent="0.2">
      <c r="A2409" s="2"/>
      <c r="B2409" s="3"/>
      <c r="C2409" s="2"/>
      <c r="D2409" s="2"/>
      <c r="E2409" s="2"/>
      <c r="F2409" s="2"/>
      <c r="G2409" s="2"/>
      <c r="H2409" s="2"/>
      <c r="I2409" s="4"/>
      <c r="J2409" s="9">
        <f t="shared" si="152"/>
        <v>0</v>
      </c>
      <c r="K2409" s="9">
        <f t="shared" si="153"/>
        <v>0</v>
      </c>
      <c r="L2409">
        <f t="shared" si="154"/>
        <v>1</v>
      </c>
      <c r="M2409" t="str">
        <f>VLOOKUP(L2409,mês!A:B,2,0)</f>
        <v>Janeiro</v>
      </c>
      <c r="N2409" t="e">
        <f t="shared" si="155"/>
        <v>#VALUE!</v>
      </c>
    </row>
    <row r="2410" spans="1:14" ht="24.95" customHeight="1" x14ac:dyDescent="0.2">
      <c r="A2410" s="2"/>
      <c r="B2410" s="3"/>
      <c r="C2410" s="2"/>
      <c r="D2410" s="2"/>
      <c r="E2410" s="2"/>
      <c r="F2410" s="2"/>
      <c r="G2410" s="2"/>
      <c r="H2410" s="2"/>
      <c r="I2410" s="4"/>
      <c r="J2410" s="9">
        <f t="shared" si="152"/>
        <v>0</v>
      </c>
      <c r="K2410" s="9">
        <f t="shared" si="153"/>
        <v>0</v>
      </c>
      <c r="L2410">
        <f t="shared" si="154"/>
        <v>1</v>
      </c>
      <c r="M2410" t="str">
        <f>VLOOKUP(L2410,mês!A:B,2,0)</f>
        <v>Janeiro</v>
      </c>
      <c r="N2410" t="e">
        <f t="shared" si="155"/>
        <v>#VALUE!</v>
      </c>
    </row>
    <row r="2411" spans="1:14" ht="24.95" customHeight="1" x14ac:dyDescent="0.2">
      <c r="A2411" s="2"/>
      <c r="B2411" s="3"/>
      <c r="C2411" s="2"/>
      <c r="D2411" s="2"/>
      <c r="E2411" s="2"/>
      <c r="F2411" s="2"/>
      <c r="G2411" s="2"/>
      <c r="H2411" s="2"/>
      <c r="I2411" s="4"/>
      <c r="J2411" s="9">
        <f t="shared" si="152"/>
        <v>0</v>
      </c>
      <c r="K2411" s="9">
        <f t="shared" si="153"/>
        <v>0</v>
      </c>
      <c r="L2411">
        <f t="shared" si="154"/>
        <v>1</v>
      </c>
      <c r="M2411" t="str">
        <f>VLOOKUP(L2411,mês!A:B,2,0)</f>
        <v>Janeiro</v>
      </c>
      <c r="N2411" t="e">
        <f t="shared" si="155"/>
        <v>#VALUE!</v>
      </c>
    </row>
    <row r="2412" spans="1:14" ht="24.95" customHeight="1" x14ac:dyDescent="0.2">
      <c r="A2412" s="2"/>
      <c r="B2412" s="3"/>
      <c r="C2412" s="2"/>
      <c r="D2412" s="2"/>
      <c r="E2412" s="4"/>
      <c r="F2412" s="2"/>
      <c r="G2412" s="2"/>
      <c r="H2412" s="2"/>
      <c r="I2412" s="4"/>
      <c r="J2412" s="9">
        <f t="shared" si="152"/>
        <v>0</v>
      </c>
      <c r="K2412" s="9">
        <f t="shared" si="153"/>
        <v>0</v>
      </c>
      <c r="L2412">
        <f t="shared" si="154"/>
        <v>1</v>
      </c>
      <c r="M2412" t="str">
        <f>VLOOKUP(L2412,mês!A:B,2,0)</f>
        <v>Janeiro</v>
      </c>
      <c r="N2412" t="e">
        <f t="shared" si="155"/>
        <v>#VALUE!</v>
      </c>
    </row>
    <row r="2413" spans="1:14" ht="24.95" customHeight="1" x14ac:dyDescent="0.2">
      <c r="A2413" s="2"/>
      <c r="B2413" s="3"/>
      <c r="C2413" s="2"/>
      <c r="D2413" s="2"/>
      <c r="E2413" s="2"/>
      <c r="F2413" s="2"/>
      <c r="G2413" s="2"/>
      <c r="H2413" s="2"/>
      <c r="I2413" s="4"/>
      <c r="J2413" s="9">
        <f t="shared" si="152"/>
        <v>0</v>
      </c>
      <c r="K2413" s="9">
        <f t="shared" si="153"/>
        <v>0</v>
      </c>
      <c r="L2413">
        <f t="shared" si="154"/>
        <v>1</v>
      </c>
      <c r="M2413" t="str">
        <f>VLOOKUP(L2413,mês!A:B,2,0)</f>
        <v>Janeiro</v>
      </c>
      <c r="N2413" t="e">
        <f t="shared" si="155"/>
        <v>#VALUE!</v>
      </c>
    </row>
    <row r="2414" spans="1:14" ht="24.95" customHeight="1" x14ac:dyDescent="0.2">
      <c r="A2414" s="2"/>
      <c r="B2414" s="3"/>
      <c r="C2414" s="2"/>
      <c r="D2414" s="2"/>
      <c r="E2414" s="2"/>
      <c r="F2414" s="2"/>
      <c r="G2414" s="2"/>
      <c r="H2414" s="2"/>
      <c r="I2414" s="4"/>
      <c r="J2414" s="9">
        <f t="shared" si="152"/>
        <v>0</v>
      </c>
      <c r="K2414" s="9">
        <f t="shared" si="153"/>
        <v>0</v>
      </c>
      <c r="L2414">
        <f t="shared" si="154"/>
        <v>1</v>
      </c>
      <c r="M2414" t="str">
        <f>VLOOKUP(L2414,mês!A:B,2,0)</f>
        <v>Janeiro</v>
      </c>
      <c r="N2414" t="e">
        <f t="shared" si="155"/>
        <v>#VALUE!</v>
      </c>
    </row>
    <row r="2415" spans="1:14" ht="24.95" customHeight="1" x14ac:dyDescent="0.2">
      <c r="A2415" s="2"/>
      <c r="B2415" s="3"/>
      <c r="C2415" s="2"/>
      <c r="D2415" s="2"/>
      <c r="E2415" s="4"/>
      <c r="F2415" s="2"/>
      <c r="G2415" s="2"/>
      <c r="H2415" s="2"/>
      <c r="I2415" s="4"/>
      <c r="J2415" s="9">
        <f t="shared" si="152"/>
        <v>0</v>
      </c>
      <c r="K2415" s="9">
        <f t="shared" si="153"/>
        <v>0</v>
      </c>
      <c r="L2415">
        <f t="shared" si="154"/>
        <v>1</v>
      </c>
      <c r="M2415" t="str">
        <f>VLOOKUP(L2415,mês!A:B,2,0)</f>
        <v>Janeiro</v>
      </c>
      <c r="N2415" t="e">
        <f t="shared" si="155"/>
        <v>#VALUE!</v>
      </c>
    </row>
    <row r="2416" spans="1:14" ht="24.95" customHeight="1" x14ac:dyDescent="0.2">
      <c r="A2416" s="2"/>
      <c r="B2416" s="3"/>
      <c r="C2416" s="2"/>
      <c r="D2416" s="2"/>
      <c r="E2416" s="4"/>
      <c r="F2416" s="2"/>
      <c r="G2416" s="2"/>
      <c r="H2416" s="2"/>
      <c r="I2416" s="4"/>
      <c r="J2416" s="9">
        <f t="shared" si="152"/>
        <v>0</v>
      </c>
      <c r="K2416" s="9">
        <f t="shared" si="153"/>
        <v>0</v>
      </c>
      <c r="L2416">
        <f t="shared" si="154"/>
        <v>1</v>
      </c>
      <c r="M2416" t="str">
        <f>VLOOKUP(L2416,mês!A:B,2,0)</f>
        <v>Janeiro</v>
      </c>
      <c r="N2416" t="e">
        <f t="shared" si="155"/>
        <v>#VALUE!</v>
      </c>
    </row>
    <row r="2417" spans="1:14" ht="24.95" customHeight="1" x14ac:dyDescent="0.2">
      <c r="A2417" s="2"/>
      <c r="B2417" s="3"/>
      <c r="C2417" s="2"/>
      <c r="D2417" s="2"/>
      <c r="E2417" s="2"/>
      <c r="F2417" s="2"/>
      <c r="G2417" s="2"/>
      <c r="H2417" s="2"/>
      <c r="I2417" s="4"/>
      <c r="J2417" s="9">
        <f t="shared" si="152"/>
        <v>0</v>
      </c>
      <c r="K2417" s="9">
        <f t="shared" si="153"/>
        <v>0</v>
      </c>
      <c r="L2417">
        <f t="shared" si="154"/>
        <v>1</v>
      </c>
      <c r="M2417" t="str">
        <f>VLOOKUP(L2417,mês!A:B,2,0)</f>
        <v>Janeiro</v>
      </c>
      <c r="N2417" t="e">
        <f t="shared" si="155"/>
        <v>#VALUE!</v>
      </c>
    </row>
    <row r="2418" spans="1:14" ht="24.95" customHeight="1" x14ac:dyDescent="0.2">
      <c r="A2418" s="2"/>
      <c r="B2418" s="3"/>
      <c r="C2418" s="2"/>
      <c r="D2418" s="2"/>
      <c r="E2418" s="2"/>
      <c r="F2418" s="2"/>
      <c r="G2418" s="2"/>
      <c r="H2418" s="2"/>
      <c r="I2418" s="4"/>
      <c r="J2418" s="9">
        <f t="shared" si="152"/>
        <v>0</v>
      </c>
      <c r="K2418" s="9">
        <f t="shared" si="153"/>
        <v>0</v>
      </c>
      <c r="L2418">
        <f t="shared" si="154"/>
        <v>1</v>
      </c>
      <c r="M2418" t="str">
        <f>VLOOKUP(L2418,mês!A:B,2,0)</f>
        <v>Janeiro</v>
      </c>
      <c r="N2418" t="e">
        <f t="shared" si="155"/>
        <v>#VALUE!</v>
      </c>
    </row>
    <row r="2419" spans="1:14" ht="24.95" customHeight="1" x14ac:dyDescent="0.2">
      <c r="A2419" s="2"/>
      <c r="B2419" s="3"/>
      <c r="C2419" s="2"/>
      <c r="D2419" s="2"/>
      <c r="E2419" s="2"/>
      <c r="F2419" s="2"/>
      <c r="G2419" s="2"/>
      <c r="H2419" s="2"/>
      <c r="I2419" s="4"/>
      <c r="J2419" s="9">
        <f t="shared" si="152"/>
        <v>0</v>
      </c>
      <c r="K2419" s="9">
        <f t="shared" si="153"/>
        <v>0</v>
      </c>
      <c r="L2419">
        <f t="shared" si="154"/>
        <v>1</v>
      </c>
      <c r="M2419" t="str">
        <f>VLOOKUP(L2419,mês!A:B,2,0)</f>
        <v>Janeiro</v>
      </c>
      <c r="N2419" t="e">
        <f t="shared" si="155"/>
        <v>#VALUE!</v>
      </c>
    </row>
    <row r="2420" spans="1:14" ht="24.95" customHeight="1" x14ac:dyDescent="0.2">
      <c r="A2420" s="2"/>
      <c r="B2420" s="3"/>
      <c r="C2420" s="2"/>
      <c r="D2420" s="2"/>
      <c r="E2420" s="2"/>
      <c r="F2420" s="2"/>
      <c r="G2420" s="2"/>
      <c r="H2420" s="2"/>
      <c r="I2420" s="4"/>
      <c r="J2420" s="9">
        <f t="shared" si="152"/>
        <v>0</v>
      </c>
      <c r="K2420" s="9">
        <f t="shared" si="153"/>
        <v>0</v>
      </c>
      <c r="L2420">
        <f t="shared" si="154"/>
        <v>1</v>
      </c>
      <c r="M2420" t="str">
        <f>VLOOKUP(L2420,mês!A:B,2,0)</f>
        <v>Janeiro</v>
      </c>
      <c r="N2420" t="e">
        <f t="shared" si="155"/>
        <v>#VALUE!</v>
      </c>
    </row>
    <row r="2421" spans="1:14" ht="24.95" customHeight="1" x14ac:dyDescent="0.2">
      <c r="A2421" s="2"/>
      <c r="B2421" s="3"/>
      <c r="C2421" s="2"/>
      <c r="D2421" s="2"/>
      <c r="E2421" s="2"/>
      <c r="F2421" s="2"/>
      <c r="G2421" s="2"/>
      <c r="H2421" s="2"/>
      <c r="I2421" s="4"/>
      <c r="J2421" s="9">
        <f t="shared" si="152"/>
        <v>0</v>
      </c>
      <c r="K2421" s="9">
        <f t="shared" si="153"/>
        <v>0</v>
      </c>
      <c r="L2421">
        <f t="shared" si="154"/>
        <v>1</v>
      </c>
      <c r="M2421" t="str">
        <f>VLOOKUP(L2421,mês!A:B,2,0)</f>
        <v>Janeiro</v>
      </c>
      <c r="N2421" t="e">
        <f t="shared" si="155"/>
        <v>#VALUE!</v>
      </c>
    </row>
    <row r="2422" spans="1:14" ht="24.95" customHeight="1" x14ac:dyDescent="0.2">
      <c r="A2422" s="2"/>
      <c r="B2422" s="3"/>
      <c r="C2422" s="2"/>
      <c r="D2422" s="2"/>
      <c r="E2422" s="2"/>
      <c r="F2422" s="2"/>
      <c r="G2422" s="2"/>
      <c r="H2422" s="2"/>
      <c r="I2422" s="4"/>
      <c r="J2422" s="9">
        <f t="shared" si="152"/>
        <v>0</v>
      </c>
      <c r="K2422" s="9">
        <f t="shared" si="153"/>
        <v>0</v>
      </c>
      <c r="L2422">
        <f t="shared" si="154"/>
        <v>1</v>
      </c>
      <c r="M2422" t="str">
        <f>VLOOKUP(L2422,mês!A:B,2,0)</f>
        <v>Janeiro</v>
      </c>
      <c r="N2422" t="e">
        <f t="shared" si="155"/>
        <v>#VALUE!</v>
      </c>
    </row>
    <row r="2423" spans="1:14" ht="24.95" customHeight="1" x14ac:dyDescent="0.2">
      <c r="A2423" s="2"/>
      <c r="B2423" s="3"/>
      <c r="C2423" s="2"/>
      <c r="D2423" s="2"/>
      <c r="E2423" s="4"/>
      <c r="F2423" s="2"/>
      <c r="G2423" s="2"/>
      <c r="H2423" s="2"/>
      <c r="I2423" s="4"/>
      <c r="J2423" s="9">
        <f t="shared" si="152"/>
        <v>0</v>
      </c>
      <c r="K2423" s="9">
        <f t="shared" si="153"/>
        <v>0</v>
      </c>
      <c r="L2423">
        <f t="shared" si="154"/>
        <v>1</v>
      </c>
      <c r="M2423" t="str">
        <f>VLOOKUP(L2423,mês!A:B,2,0)</f>
        <v>Janeiro</v>
      </c>
      <c r="N2423" t="e">
        <f t="shared" si="155"/>
        <v>#VALUE!</v>
      </c>
    </row>
    <row r="2424" spans="1:14" ht="24.95" customHeight="1" x14ac:dyDescent="0.2">
      <c r="A2424" s="2"/>
      <c r="B2424" s="3"/>
      <c r="C2424" s="2"/>
      <c r="D2424" s="2"/>
      <c r="E2424" s="2"/>
      <c r="F2424" s="2"/>
      <c r="G2424" s="2"/>
      <c r="H2424" s="2"/>
      <c r="I2424" s="4"/>
      <c r="J2424" s="9">
        <f t="shared" si="152"/>
        <v>0</v>
      </c>
      <c r="K2424" s="9">
        <f t="shared" si="153"/>
        <v>0</v>
      </c>
      <c r="L2424">
        <f t="shared" si="154"/>
        <v>1</v>
      </c>
      <c r="M2424" t="str">
        <f>VLOOKUP(L2424,mês!A:B,2,0)</f>
        <v>Janeiro</v>
      </c>
      <c r="N2424" t="e">
        <f t="shared" si="155"/>
        <v>#VALUE!</v>
      </c>
    </row>
    <row r="2425" spans="1:14" ht="24.95" customHeight="1" x14ac:dyDescent="0.2">
      <c r="A2425" s="2"/>
      <c r="B2425" s="3"/>
      <c r="C2425" s="2"/>
      <c r="D2425" s="2"/>
      <c r="E2425" s="2"/>
      <c r="F2425" s="2"/>
      <c r="G2425" s="2"/>
      <c r="H2425" s="2"/>
      <c r="I2425" s="4"/>
      <c r="J2425" s="9">
        <f t="shared" si="152"/>
        <v>0</v>
      </c>
      <c r="K2425" s="9">
        <f t="shared" si="153"/>
        <v>0</v>
      </c>
      <c r="L2425">
        <f t="shared" si="154"/>
        <v>1</v>
      </c>
      <c r="M2425" t="str">
        <f>VLOOKUP(L2425,mês!A:B,2,0)</f>
        <v>Janeiro</v>
      </c>
      <c r="N2425" t="e">
        <f t="shared" si="155"/>
        <v>#VALUE!</v>
      </c>
    </row>
    <row r="2426" spans="1:14" ht="24.95" customHeight="1" x14ac:dyDescent="0.2">
      <c r="A2426" s="2"/>
      <c r="B2426" s="3"/>
      <c r="C2426" s="2"/>
      <c r="D2426" s="2"/>
      <c r="E2426" s="2"/>
      <c r="F2426" s="2"/>
      <c r="G2426" s="2"/>
      <c r="H2426" s="2"/>
      <c r="I2426" s="4"/>
      <c r="J2426" s="9">
        <f t="shared" si="152"/>
        <v>0</v>
      </c>
      <c r="K2426" s="9">
        <f t="shared" si="153"/>
        <v>0</v>
      </c>
      <c r="L2426">
        <f t="shared" si="154"/>
        <v>1</v>
      </c>
      <c r="M2426" t="str">
        <f>VLOOKUP(L2426,mês!A:B,2,0)</f>
        <v>Janeiro</v>
      </c>
      <c r="N2426" t="e">
        <f t="shared" si="155"/>
        <v>#VALUE!</v>
      </c>
    </row>
    <row r="2427" spans="1:14" ht="24.95" customHeight="1" x14ac:dyDescent="0.2">
      <c r="A2427" s="2"/>
      <c r="B2427" s="3"/>
      <c r="C2427" s="2"/>
      <c r="D2427" s="2"/>
      <c r="E2427" s="2"/>
      <c r="F2427" s="2"/>
      <c r="G2427" s="2"/>
      <c r="H2427" s="2"/>
      <c r="I2427" s="4"/>
      <c r="J2427" s="9">
        <f t="shared" si="152"/>
        <v>0</v>
      </c>
      <c r="K2427" s="9">
        <f t="shared" si="153"/>
        <v>0</v>
      </c>
      <c r="L2427">
        <f t="shared" si="154"/>
        <v>1</v>
      </c>
      <c r="M2427" t="str">
        <f>VLOOKUP(L2427,mês!A:B,2,0)</f>
        <v>Janeiro</v>
      </c>
      <c r="N2427" t="e">
        <f t="shared" si="155"/>
        <v>#VALUE!</v>
      </c>
    </row>
    <row r="2428" spans="1:14" ht="24.95" customHeight="1" x14ac:dyDescent="0.2">
      <c r="A2428" s="2"/>
      <c r="B2428" s="3"/>
      <c r="C2428" s="2"/>
      <c r="D2428" s="2"/>
      <c r="E2428" s="2"/>
      <c r="F2428" s="2"/>
      <c r="G2428" s="2"/>
      <c r="H2428" s="2"/>
      <c r="I2428" s="4"/>
      <c r="J2428" s="9">
        <f t="shared" ref="J2428:J2491" si="156">IF(G2428="Não",0,H2428)</f>
        <v>0</v>
      </c>
      <c r="K2428" s="9">
        <f t="shared" ref="K2428:K2491" si="157">IF(G2428="Não",H2428,0)</f>
        <v>0</v>
      </c>
      <c r="L2428">
        <f t="shared" ref="L2428:L2491" si="158">MONTH(B2428)</f>
        <v>1</v>
      </c>
      <c r="M2428" t="str">
        <f>VLOOKUP(L2428,mês!A:B,2,0)</f>
        <v>Janeiro</v>
      </c>
      <c r="N2428" t="e">
        <f t="shared" ref="N2428:N2491" si="159">LEFT(A2428,SEARCH("-",A2428)-1)</f>
        <v>#VALUE!</v>
      </c>
    </row>
    <row r="2429" spans="1:14" ht="24.95" customHeight="1" x14ac:dyDescent="0.2">
      <c r="A2429" s="2"/>
      <c r="B2429" s="3"/>
      <c r="C2429" s="2"/>
      <c r="D2429" s="2"/>
      <c r="E2429" s="2"/>
      <c r="F2429" s="2"/>
      <c r="G2429" s="2"/>
      <c r="H2429" s="2"/>
      <c r="I2429" s="4"/>
      <c r="J2429" s="9">
        <f t="shared" si="156"/>
        <v>0</v>
      </c>
      <c r="K2429" s="9">
        <f t="shared" si="157"/>
        <v>0</v>
      </c>
      <c r="L2429">
        <f t="shared" si="158"/>
        <v>1</v>
      </c>
      <c r="M2429" t="str">
        <f>VLOOKUP(L2429,mês!A:B,2,0)</f>
        <v>Janeiro</v>
      </c>
      <c r="N2429" t="e">
        <f t="shared" si="159"/>
        <v>#VALUE!</v>
      </c>
    </row>
    <row r="2430" spans="1:14" ht="24.95" customHeight="1" x14ac:dyDescent="0.2">
      <c r="A2430" s="2"/>
      <c r="B2430" s="3"/>
      <c r="C2430" s="2"/>
      <c r="D2430" s="2"/>
      <c r="E2430" s="2"/>
      <c r="F2430" s="2"/>
      <c r="G2430" s="2"/>
      <c r="H2430" s="2"/>
      <c r="I2430" s="4"/>
      <c r="J2430" s="9">
        <f t="shared" si="156"/>
        <v>0</v>
      </c>
      <c r="K2430" s="9">
        <f t="shared" si="157"/>
        <v>0</v>
      </c>
      <c r="L2430">
        <f t="shared" si="158"/>
        <v>1</v>
      </c>
      <c r="M2430" t="str">
        <f>VLOOKUP(L2430,mês!A:B,2,0)</f>
        <v>Janeiro</v>
      </c>
      <c r="N2430" t="e">
        <f t="shared" si="159"/>
        <v>#VALUE!</v>
      </c>
    </row>
    <row r="2431" spans="1:14" ht="24.95" customHeight="1" x14ac:dyDescent="0.2">
      <c r="A2431" s="2"/>
      <c r="B2431" s="3"/>
      <c r="C2431" s="2"/>
      <c r="D2431" s="2"/>
      <c r="E2431" s="2"/>
      <c r="F2431" s="2"/>
      <c r="G2431" s="2"/>
      <c r="H2431" s="2"/>
      <c r="I2431" s="4"/>
      <c r="J2431" s="9">
        <f t="shared" si="156"/>
        <v>0</v>
      </c>
      <c r="K2431" s="9">
        <f t="shared" si="157"/>
        <v>0</v>
      </c>
      <c r="L2431">
        <f t="shared" si="158"/>
        <v>1</v>
      </c>
      <c r="M2431" t="str">
        <f>VLOOKUP(L2431,mês!A:B,2,0)</f>
        <v>Janeiro</v>
      </c>
      <c r="N2431" t="e">
        <f t="shared" si="159"/>
        <v>#VALUE!</v>
      </c>
    </row>
    <row r="2432" spans="1:14" ht="24.95" customHeight="1" x14ac:dyDescent="0.2">
      <c r="A2432" s="2"/>
      <c r="B2432" s="3"/>
      <c r="C2432" s="2"/>
      <c r="D2432" s="2"/>
      <c r="E2432" s="2"/>
      <c r="F2432" s="2"/>
      <c r="G2432" s="2"/>
      <c r="H2432" s="2"/>
      <c r="I2432" s="4"/>
      <c r="J2432" s="9">
        <f t="shared" si="156"/>
        <v>0</v>
      </c>
      <c r="K2432" s="9">
        <f t="shared" si="157"/>
        <v>0</v>
      </c>
      <c r="L2432">
        <f t="shared" si="158"/>
        <v>1</v>
      </c>
      <c r="M2432" t="str">
        <f>VLOOKUP(L2432,mês!A:B,2,0)</f>
        <v>Janeiro</v>
      </c>
      <c r="N2432" t="e">
        <f t="shared" si="159"/>
        <v>#VALUE!</v>
      </c>
    </row>
    <row r="2433" spans="1:14" ht="24.95" customHeight="1" x14ac:dyDescent="0.2">
      <c r="A2433" s="2"/>
      <c r="B2433" s="3"/>
      <c r="C2433" s="2"/>
      <c r="D2433" s="2"/>
      <c r="E2433" s="4"/>
      <c r="F2433" s="2"/>
      <c r="G2433" s="2"/>
      <c r="H2433" s="2"/>
      <c r="I2433" s="4"/>
      <c r="J2433" s="9">
        <f t="shared" si="156"/>
        <v>0</v>
      </c>
      <c r="K2433" s="9">
        <f t="shared" si="157"/>
        <v>0</v>
      </c>
      <c r="L2433">
        <f t="shared" si="158"/>
        <v>1</v>
      </c>
      <c r="M2433" t="str">
        <f>VLOOKUP(L2433,mês!A:B,2,0)</f>
        <v>Janeiro</v>
      </c>
      <c r="N2433" t="e">
        <f t="shared" si="159"/>
        <v>#VALUE!</v>
      </c>
    </row>
    <row r="2434" spans="1:14" ht="24.95" customHeight="1" x14ac:dyDescent="0.2">
      <c r="A2434" s="2"/>
      <c r="B2434" s="3"/>
      <c r="C2434" s="2"/>
      <c r="D2434" s="2"/>
      <c r="E2434" s="2"/>
      <c r="F2434" s="2"/>
      <c r="G2434" s="2"/>
      <c r="H2434" s="2"/>
      <c r="I2434" s="4"/>
      <c r="J2434" s="9">
        <f t="shared" si="156"/>
        <v>0</v>
      </c>
      <c r="K2434" s="9">
        <f t="shared" si="157"/>
        <v>0</v>
      </c>
      <c r="L2434">
        <f t="shared" si="158"/>
        <v>1</v>
      </c>
      <c r="M2434" t="str">
        <f>VLOOKUP(L2434,mês!A:B,2,0)</f>
        <v>Janeiro</v>
      </c>
      <c r="N2434" t="e">
        <f t="shared" si="159"/>
        <v>#VALUE!</v>
      </c>
    </row>
    <row r="2435" spans="1:14" ht="24.95" customHeight="1" x14ac:dyDescent="0.2">
      <c r="A2435" s="2"/>
      <c r="B2435" s="3"/>
      <c r="C2435" s="2"/>
      <c r="D2435" s="2"/>
      <c r="E2435" s="2"/>
      <c r="F2435" s="2"/>
      <c r="G2435" s="2"/>
      <c r="H2435" s="2"/>
      <c r="I2435" s="4"/>
      <c r="J2435" s="9">
        <f t="shared" si="156"/>
        <v>0</v>
      </c>
      <c r="K2435" s="9">
        <f t="shared" si="157"/>
        <v>0</v>
      </c>
      <c r="L2435">
        <f t="shared" si="158"/>
        <v>1</v>
      </c>
      <c r="M2435" t="str">
        <f>VLOOKUP(L2435,mês!A:B,2,0)</f>
        <v>Janeiro</v>
      </c>
      <c r="N2435" t="e">
        <f t="shared" si="159"/>
        <v>#VALUE!</v>
      </c>
    </row>
    <row r="2436" spans="1:14" ht="24.95" customHeight="1" x14ac:dyDescent="0.2">
      <c r="A2436" s="2"/>
      <c r="B2436" s="3"/>
      <c r="C2436" s="2"/>
      <c r="D2436" s="2"/>
      <c r="E2436" s="2"/>
      <c r="F2436" s="2"/>
      <c r="G2436" s="2"/>
      <c r="H2436" s="2"/>
      <c r="I2436" s="4"/>
      <c r="J2436" s="9">
        <f t="shared" si="156"/>
        <v>0</v>
      </c>
      <c r="K2436" s="9">
        <f t="shared" si="157"/>
        <v>0</v>
      </c>
      <c r="L2436">
        <f t="shared" si="158"/>
        <v>1</v>
      </c>
      <c r="M2436" t="str">
        <f>VLOOKUP(L2436,mês!A:B,2,0)</f>
        <v>Janeiro</v>
      </c>
      <c r="N2436" t="e">
        <f t="shared" si="159"/>
        <v>#VALUE!</v>
      </c>
    </row>
    <row r="2437" spans="1:14" ht="24.95" customHeight="1" x14ac:dyDescent="0.2">
      <c r="A2437" s="2"/>
      <c r="B2437" s="3"/>
      <c r="C2437" s="2"/>
      <c r="D2437" s="2"/>
      <c r="E2437" s="4"/>
      <c r="F2437" s="2"/>
      <c r="G2437" s="2"/>
      <c r="H2437" s="2"/>
      <c r="I2437" s="4"/>
      <c r="J2437" s="9">
        <f t="shared" si="156"/>
        <v>0</v>
      </c>
      <c r="K2437" s="9">
        <f t="shared" si="157"/>
        <v>0</v>
      </c>
      <c r="L2437">
        <f t="shared" si="158"/>
        <v>1</v>
      </c>
      <c r="M2437" t="str">
        <f>VLOOKUP(L2437,mês!A:B,2,0)</f>
        <v>Janeiro</v>
      </c>
      <c r="N2437" t="e">
        <f t="shared" si="159"/>
        <v>#VALUE!</v>
      </c>
    </row>
    <row r="2438" spans="1:14" ht="24.95" customHeight="1" x14ac:dyDescent="0.2">
      <c r="A2438" s="2"/>
      <c r="B2438" s="3"/>
      <c r="C2438" s="2"/>
      <c r="D2438" s="2"/>
      <c r="E2438" s="2"/>
      <c r="F2438" s="2"/>
      <c r="G2438" s="2"/>
      <c r="H2438" s="2"/>
      <c r="I2438" s="4"/>
      <c r="J2438" s="9">
        <f t="shared" si="156"/>
        <v>0</v>
      </c>
      <c r="K2438" s="9">
        <f t="shared" si="157"/>
        <v>0</v>
      </c>
      <c r="L2438">
        <f t="shared" si="158"/>
        <v>1</v>
      </c>
      <c r="M2438" t="str">
        <f>VLOOKUP(L2438,mês!A:B,2,0)</f>
        <v>Janeiro</v>
      </c>
      <c r="N2438" t="e">
        <f t="shared" si="159"/>
        <v>#VALUE!</v>
      </c>
    </row>
    <row r="2439" spans="1:14" ht="24.95" customHeight="1" x14ac:dyDescent="0.2">
      <c r="A2439" s="2"/>
      <c r="B2439" s="3"/>
      <c r="C2439" s="2"/>
      <c r="D2439" s="2"/>
      <c r="E2439" s="4"/>
      <c r="F2439" s="2"/>
      <c r="G2439" s="2"/>
      <c r="H2439" s="2"/>
      <c r="I2439" s="4"/>
      <c r="J2439" s="9">
        <f t="shared" si="156"/>
        <v>0</v>
      </c>
      <c r="K2439" s="9">
        <f t="shared" si="157"/>
        <v>0</v>
      </c>
      <c r="L2439">
        <f t="shared" si="158"/>
        <v>1</v>
      </c>
      <c r="M2439" t="str">
        <f>VLOOKUP(L2439,mês!A:B,2,0)</f>
        <v>Janeiro</v>
      </c>
      <c r="N2439" t="e">
        <f t="shared" si="159"/>
        <v>#VALUE!</v>
      </c>
    </row>
    <row r="2440" spans="1:14" ht="24.95" customHeight="1" x14ac:dyDescent="0.2">
      <c r="A2440" s="2"/>
      <c r="B2440" s="3"/>
      <c r="C2440" s="2"/>
      <c r="D2440" s="2"/>
      <c r="E2440" s="2"/>
      <c r="F2440" s="2"/>
      <c r="G2440" s="2"/>
      <c r="H2440" s="2"/>
      <c r="I2440" s="4"/>
      <c r="J2440" s="9">
        <f t="shared" si="156"/>
        <v>0</v>
      </c>
      <c r="K2440" s="9">
        <f t="shared" si="157"/>
        <v>0</v>
      </c>
      <c r="L2440">
        <f t="shared" si="158"/>
        <v>1</v>
      </c>
      <c r="M2440" t="str">
        <f>VLOOKUP(L2440,mês!A:B,2,0)</f>
        <v>Janeiro</v>
      </c>
      <c r="N2440" t="e">
        <f t="shared" si="159"/>
        <v>#VALUE!</v>
      </c>
    </row>
    <row r="2441" spans="1:14" ht="24.95" customHeight="1" x14ac:dyDescent="0.2">
      <c r="A2441" s="2"/>
      <c r="B2441" s="3"/>
      <c r="C2441" s="2"/>
      <c r="D2441" s="2"/>
      <c r="E2441" s="2"/>
      <c r="F2441" s="2"/>
      <c r="G2441" s="2"/>
      <c r="H2441" s="2"/>
      <c r="I2441" s="4"/>
      <c r="J2441" s="9">
        <f t="shared" si="156"/>
        <v>0</v>
      </c>
      <c r="K2441" s="9">
        <f t="shared" si="157"/>
        <v>0</v>
      </c>
      <c r="L2441">
        <f t="shared" si="158"/>
        <v>1</v>
      </c>
      <c r="M2441" t="str">
        <f>VLOOKUP(L2441,mês!A:B,2,0)</f>
        <v>Janeiro</v>
      </c>
      <c r="N2441" t="e">
        <f t="shared" si="159"/>
        <v>#VALUE!</v>
      </c>
    </row>
    <row r="2442" spans="1:14" ht="24.95" customHeight="1" x14ac:dyDescent="0.2">
      <c r="A2442" s="2"/>
      <c r="B2442" s="3"/>
      <c r="C2442" s="2"/>
      <c r="D2442" s="2"/>
      <c r="E2442" s="2"/>
      <c r="F2442" s="2"/>
      <c r="G2442" s="2"/>
      <c r="H2442" s="2"/>
      <c r="I2442" s="4"/>
      <c r="J2442" s="9">
        <f t="shared" si="156"/>
        <v>0</v>
      </c>
      <c r="K2442" s="9">
        <f t="shared" si="157"/>
        <v>0</v>
      </c>
      <c r="L2442">
        <f t="shared" si="158"/>
        <v>1</v>
      </c>
      <c r="M2442" t="str">
        <f>VLOOKUP(L2442,mês!A:B,2,0)</f>
        <v>Janeiro</v>
      </c>
      <c r="N2442" t="e">
        <f t="shared" si="159"/>
        <v>#VALUE!</v>
      </c>
    </row>
    <row r="2443" spans="1:14" ht="24.95" customHeight="1" x14ac:dyDescent="0.2">
      <c r="A2443" s="2"/>
      <c r="B2443" s="3"/>
      <c r="C2443" s="2"/>
      <c r="D2443" s="2"/>
      <c r="E2443" s="2"/>
      <c r="F2443" s="2"/>
      <c r="G2443" s="2"/>
      <c r="H2443" s="2"/>
      <c r="I2443" s="4"/>
      <c r="J2443" s="9">
        <f t="shared" si="156"/>
        <v>0</v>
      </c>
      <c r="K2443" s="9">
        <f t="shared" si="157"/>
        <v>0</v>
      </c>
      <c r="L2443">
        <f t="shared" si="158"/>
        <v>1</v>
      </c>
      <c r="M2443" t="str">
        <f>VLOOKUP(L2443,mês!A:B,2,0)</f>
        <v>Janeiro</v>
      </c>
      <c r="N2443" t="e">
        <f t="shared" si="159"/>
        <v>#VALUE!</v>
      </c>
    </row>
    <row r="2444" spans="1:14" ht="24.95" customHeight="1" x14ac:dyDescent="0.2">
      <c r="A2444" s="2"/>
      <c r="B2444" s="3"/>
      <c r="C2444" s="2"/>
      <c r="D2444" s="2"/>
      <c r="E2444" s="2"/>
      <c r="F2444" s="2"/>
      <c r="G2444" s="2"/>
      <c r="H2444" s="2"/>
      <c r="I2444" s="4"/>
      <c r="J2444" s="9">
        <f t="shared" si="156"/>
        <v>0</v>
      </c>
      <c r="K2444" s="9">
        <f t="shared" si="157"/>
        <v>0</v>
      </c>
      <c r="L2444">
        <f t="shared" si="158"/>
        <v>1</v>
      </c>
      <c r="M2444" t="str">
        <f>VLOOKUP(L2444,mês!A:B,2,0)</f>
        <v>Janeiro</v>
      </c>
      <c r="N2444" t="e">
        <f t="shared" si="159"/>
        <v>#VALUE!</v>
      </c>
    </row>
    <row r="2445" spans="1:14" ht="24.95" customHeight="1" x14ac:dyDescent="0.2">
      <c r="A2445" s="2"/>
      <c r="B2445" s="3"/>
      <c r="C2445" s="2"/>
      <c r="D2445" s="2"/>
      <c r="E2445" s="2"/>
      <c r="F2445" s="2"/>
      <c r="G2445" s="2"/>
      <c r="H2445" s="2"/>
      <c r="I2445" s="4"/>
      <c r="J2445" s="9">
        <f t="shared" si="156"/>
        <v>0</v>
      </c>
      <c r="K2445" s="9">
        <f t="shared" si="157"/>
        <v>0</v>
      </c>
      <c r="L2445">
        <f t="shared" si="158"/>
        <v>1</v>
      </c>
      <c r="M2445" t="str">
        <f>VLOOKUP(L2445,mês!A:B,2,0)</f>
        <v>Janeiro</v>
      </c>
      <c r="N2445" t="e">
        <f t="shared" si="159"/>
        <v>#VALUE!</v>
      </c>
    </row>
    <row r="2446" spans="1:14" ht="24.95" customHeight="1" x14ac:dyDescent="0.2">
      <c r="A2446" s="2"/>
      <c r="B2446" s="3"/>
      <c r="C2446" s="2"/>
      <c r="D2446" s="2"/>
      <c r="E2446" s="2"/>
      <c r="F2446" s="2"/>
      <c r="G2446" s="2"/>
      <c r="H2446" s="2"/>
      <c r="I2446" s="4"/>
      <c r="J2446" s="9">
        <f t="shared" si="156"/>
        <v>0</v>
      </c>
      <c r="K2446" s="9">
        <f t="shared" si="157"/>
        <v>0</v>
      </c>
      <c r="L2446">
        <f t="shared" si="158"/>
        <v>1</v>
      </c>
      <c r="M2446" t="str">
        <f>VLOOKUP(L2446,mês!A:B,2,0)</f>
        <v>Janeiro</v>
      </c>
      <c r="N2446" t="e">
        <f t="shared" si="159"/>
        <v>#VALUE!</v>
      </c>
    </row>
    <row r="2447" spans="1:14" ht="24.95" customHeight="1" x14ac:dyDescent="0.2">
      <c r="A2447" s="2"/>
      <c r="B2447" s="3"/>
      <c r="C2447" s="2"/>
      <c r="D2447" s="2"/>
      <c r="E2447" s="2"/>
      <c r="F2447" s="2"/>
      <c r="G2447" s="2"/>
      <c r="H2447" s="2"/>
      <c r="I2447" s="4"/>
      <c r="J2447" s="9">
        <f t="shared" si="156"/>
        <v>0</v>
      </c>
      <c r="K2447" s="9">
        <f t="shared" si="157"/>
        <v>0</v>
      </c>
      <c r="L2447">
        <f t="shared" si="158"/>
        <v>1</v>
      </c>
      <c r="M2447" t="str">
        <f>VLOOKUP(L2447,mês!A:B,2,0)</f>
        <v>Janeiro</v>
      </c>
      <c r="N2447" t="e">
        <f t="shared" si="159"/>
        <v>#VALUE!</v>
      </c>
    </row>
    <row r="2448" spans="1:14" ht="24.95" customHeight="1" x14ac:dyDescent="0.2">
      <c r="A2448" s="2"/>
      <c r="B2448" s="3"/>
      <c r="C2448" s="2"/>
      <c r="D2448" s="2"/>
      <c r="E2448" s="2"/>
      <c r="F2448" s="2"/>
      <c r="G2448" s="2"/>
      <c r="H2448" s="2"/>
      <c r="I2448" s="4"/>
      <c r="J2448" s="9">
        <f t="shared" si="156"/>
        <v>0</v>
      </c>
      <c r="K2448" s="9">
        <f t="shared" si="157"/>
        <v>0</v>
      </c>
      <c r="L2448">
        <f t="shared" si="158"/>
        <v>1</v>
      </c>
      <c r="M2448" t="str">
        <f>VLOOKUP(L2448,mês!A:B,2,0)</f>
        <v>Janeiro</v>
      </c>
      <c r="N2448" t="e">
        <f t="shared" si="159"/>
        <v>#VALUE!</v>
      </c>
    </row>
    <row r="2449" spans="1:14" ht="24.95" customHeight="1" x14ac:dyDescent="0.2">
      <c r="A2449" s="2"/>
      <c r="B2449" s="3"/>
      <c r="C2449" s="2"/>
      <c r="D2449" s="2"/>
      <c r="E2449" s="4"/>
      <c r="F2449" s="2"/>
      <c r="G2449" s="2"/>
      <c r="H2449" s="2"/>
      <c r="I2449" s="4"/>
      <c r="J2449" s="9">
        <f t="shared" si="156"/>
        <v>0</v>
      </c>
      <c r="K2449" s="9">
        <f t="shared" si="157"/>
        <v>0</v>
      </c>
      <c r="L2449">
        <f t="shared" si="158"/>
        <v>1</v>
      </c>
      <c r="M2449" t="str">
        <f>VLOOKUP(L2449,mês!A:B,2,0)</f>
        <v>Janeiro</v>
      </c>
      <c r="N2449" t="e">
        <f t="shared" si="159"/>
        <v>#VALUE!</v>
      </c>
    </row>
    <row r="2450" spans="1:14" ht="24.95" customHeight="1" x14ac:dyDescent="0.2">
      <c r="A2450" s="2"/>
      <c r="B2450" s="3"/>
      <c r="C2450" s="2"/>
      <c r="D2450" s="2"/>
      <c r="E2450" s="2"/>
      <c r="F2450" s="2"/>
      <c r="G2450" s="2"/>
      <c r="H2450" s="2"/>
      <c r="I2450" s="4"/>
      <c r="J2450" s="9">
        <f t="shared" si="156"/>
        <v>0</v>
      </c>
      <c r="K2450" s="9">
        <f t="shared" si="157"/>
        <v>0</v>
      </c>
      <c r="L2450">
        <f t="shared" si="158"/>
        <v>1</v>
      </c>
      <c r="M2450" t="str">
        <f>VLOOKUP(L2450,mês!A:B,2,0)</f>
        <v>Janeiro</v>
      </c>
      <c r="N2450" t="e">
        <f t="shared" si="159"/>
        <v>#VALUE!</v>
      </c>
    </row>
    <row r="2451" spans="1:14" ht="24.95" customHeight="1" x14ac:dyDescent="0.2">
      <c r="A2451" s="2"/>
      <c r="B2451" s="3"/>
      <c r="C2451" s="2"/>
      <c r="D2451" s="2"/>
      <c r="E2451" s="2"/>
      <c r="F2451" s="2"/>
      <c r="G2451" s="2"/>
      <c r="H2451" s="2"/>
      <c r="I2451" s="4"/>
      <c r="J2451" s="9">
        <f t="shared" si="156"/>
        <v>0</v>
      </c>
      <c r="K2451" s="9">
        <f t="shared" si="157"/>
        <v>0</v>
      </c>
      <c r="L2451">
        <f t="shared" si="158"/>
        <v>1</v>
      </c>
      <c r="M2451" t="str">
        <f>VLOOKUP(L2451,mês!A:B,2,0)</f>
        <v>Janeiro</v>
      </c>
      <c r="N2451" t="e">
        <f t="shared" si="159"/>
        <v>#VALUE!</v>
      </c>
    </row>
    <row r="2452" spans="1:14" ht="24.95" customHeight="1" x14ac:dyDescent="0.2">
      <c r="A2452" s="2"/>
      <c r="B2452" s="3"/>
      <c r="C2452" s="2"/>
      <c r="D2452" s="2"/>
      <c r="E2452" s="2"/>
      <c r="F2452" s="2"/>
      <c r="G2452" s="2"/>
      <c r="H2452" s="13"/>
      <c r="I2452" s="4"/>
      <c r="J2452" s="9">
        <f t="shared" si="156"/>
        <v>0</v>
      </c>
      <c r="K2452" s="9">
        <f t="shared" si="157"/>
        <v>0</v>
      </c>
      <c r="L2452">
        <f t="shared" si="158"/>
        <v>1</v>
      </c>
      <c r="M2452" t="str">
        <f>VLOOKUP(L2452,mês!A:B,2,0)</f>
        <v>Janeiro</v>
      </c>
      <c r="N2452" t="e">
        <f t="shared" si="159"/>
        <v>#VALUE!</v>
      </c>
    </row>
    <row r="2453" spans="1:14" ht="24.95" customHeight="1" x14ac:dyDescent="0.2">
      <c r="A2453" s="2"/>
      <c r="B2453" s="3"/>
      <c r="C2453" s="2"/>
      <c r="D2453" s="2"/>
      <c r="E2453" s="2"/>
      <c r="F2453" s="2"/>
      <c r="G2453" s="2"/>
      <c r="H2453" s="2"/>
      <c r="I2453" s="4"/>
      <c r="J2453" s="9">
        <f t="shared" si="156"/>
        <v>0</v>
      </c>
      <c r="K2453" s="9">
        <f t="shared" si="157"/>
        <v>0</v>
      </c>
      <c r="L2453">
        <f t="shared" si="158"/>
        <v>1</v>
      </c>
      <c r="M2453" t="str">
        <f>VLOOKUP(L2453,mês!A:B,2,0)</f>
        <v>Janeiro</v>
      </c>
      <c r="N2453" t="e">
        <f t="shared" si="159"/>
        <v>#VALUE!</v>
      </c>
    </row>
    <row r="2454" spans="1:14" ht="24.95" customHeight="1" x14ac:dyDescent="0.2">
      <c r="A2454" s="2"/>
      <c r="B2454" s="3"/>
      <c r="C2454" s="2"/>
      <c r="D2454" s="2"/>
      <c r="E2454" s="2"/>
      <c r="F2454" s="2"/>
      <c r="G2454" s="2"/>
      <c r="H2454" s="2"/>
      <c r="I2454" s="4"/>
      <c r="J2454" s="9">
        <f t="shared" si="156"/>
        <v>0</v>
      </c>
      <c r="K2454" s="9">
        <f t="shared" si="157"/>
        <v>0</v>
      </c>
      <c r="L2454">
        <f t="shared" si="158"/>
        <v>1</v>
      </c>
      <c r="M2454" t="str">
        <f>VLOOKUP(L2454,mês!A:B,2,0)</f>
        <v>Janeiro</v>
      </c>
      <c r="N2454" t="e">
        <f t="shared" si="159"/>
        <v>#VALUE!</v>
      </c>
    </row>
    <row r="2455" spans="1:14" ht="24.95" customHeight="1" x14ac:dyDescent="0.2">
      <c r="A2455" s="2"/>
      <c r="B2455" s="3"/>
      <c r="C2455" s="2"/>
      <c r="D2455" s="2"/>
      <c r="E2455" s="2"/>
      <c r="F2455" s="2"/>
      <c r="G2455" s="2"/>
      <c r="H2455" s="2"/>
      <c r="I2455" s="4"/>
      <c r="J2455" s="9">
        <f t="shared" si="156"/>
        <v>0</v>
      </c>
      <c r="K2455" s="9">
        <f t="shared" si="157"/>
        <v>0</v>
      </c>
      <c r="L2455">
        <f t="shared" si="158"/>
        <v>1</v>
      </c>
      <c r="M2455" t="str">
        <f>VLOOKUP(L2455,mês!A:B,2,0)</f>
        <v>Janeiro</v>
      </c>
      <c r="N2455" t="e">
        <f t="shared" si="159"/>
        <v>#VALUE!</v>
      </c>
    </row>
    <row r="2456" spans="1:14" ht="24.95" customHeight="1" x14ac:dyDescent="0.2">
      <c r="A2456" s="2"/>
      <c r="B2456" s="3"/>
      <c r="C2456" s="2"/>
      <c r="D2456" s="2"/>
      <c r="E2456" s="2"/>
      <c r="F2456" s="2"/>
      <c r="G2456" s="2"/>
      <c r="H2456" s="2"/>
      <c r="I2456" s="4"/>
      <c r="J2456" s="9">
        <f t="shared" si="156"/>
        <v>0</v>
      </c>
      <c r="K2456" s="9">
        <f t="shared" si="157"/>
        <v>0</v>
      </c>
      <c r="L2456">
        <f t="shared" si="158"/>
        <v>1</v>
      </c>
      <c r="M2456" t="str">
        <f>VLOOKUP(L2456,mês!A:B,2,0)</f>
        <v>Janeiro</v>
      </c>
      <c r="N2456" t="e">
        <f t="shared" si="159"/>
        <v>#VALUE!</v>
      </c>
    </row>
    <row r="2457" spans="1:14" ht="24.95" customHeight="1" x14ac:dyDescent="0.2">
      <c r="A2457" s="2"/>
      <c r="B2457" s="3"/>
      <c r="C2457" s="2"/>
      <c r="D2457" s="2"/>
      <c r="E2457" s="2"/>
      <c r="F2457" s="2"/>
      <c r="G2457" s="2"/>
      <c r="H2457" s="2"/>
      <c r="I2457" s="4"/>
      <c r="J2457" s="9">
        <f t="shared" si="156"/>
        <v>0</v>
      </c>
      <c r="K2457" s="9">
        <f t="shared" si="157"/>
        <v>0</v>
      </c>
      <c r="L2457">
        <f t="shared" si="158"/>
        <v>1</v>
      </c>
      <c r="M2457" t="str">
        <f>VLOOKUP(L2457,mês!A:B,2,0)</f>
        <v>Janeiro</v>
      </c>
      <c r="N2457" t="e">
        <f t="shared" si="159"/>
        <v>#VALUE!</v>
      </c>
    </row>
    <row r="2458" spans="1:14" ht="24.95" customHeight="1" x14ac:dyDescent="0.2">
      <c r="A2458" s="2"/>
      <c r="B2458" s="3"/>
      <c r="C2458" s="2"/>
      <c r="D2458" s="2"/>
      <c r="E2458" s="2"/>
      <c r="F2458" s="2"/>
      <c r="G2458" s="2"/>
      <c r="H2458" s="2"/>
      <c r="I2458" s="4"/>
      <c r="J2458" s="9">
        <f t="shared" si="156"/>
        <v>0</v>
      </c>
      <c r="K2458" s="9">
        <f t="shared" si="157"/>
        <v>0</v>
      </c>
      <c r="L2458">
        <f t="shared" si="158"/>
        <v>1</v>
      </c>
      <c r="M2458" t="str">
        <f>VLOOKUP(L2458,mês!A:B,2,0)</f>
        <v>Janeiro</v>
      </c>
      <c r="N2458" t="e">
        <f t="shared" si="159"/>
        <v>#VALUE!</v>
      </c>
    </row>
    <row r="2459" spans="1:14" ht="24.95" customHeight="1" x14ac:dyDescent="0.2">
      <c r="A2459" s="2"/>
      <c r="B2459" s="3"/>
      <c r="C2459" s="2"/>
      <c r="D2459" s="2"/>
      <c r="E2459" s="2"/>
      <c r="F2459" s="2"/>
      <c r="G2459" s="2"/>
      <c r="H2459" s="2"/>
      <c r="I2459" s="4"/>
      <c r="J2459" s="9">
        <f t="shared" si="156"/>
        <v>0</v>
      </c>
      <c r="K2459" s="9">
        <f t="shared" si="157"/>
        <v>0</v>
      </c>
      <c r="L2459">
        <f t="shared" si="158"/>
        <v>1</v>
      </c>
      <c r="M2459" t="str">
        <f>VLOOKUP(L2459,mês!A:B,2,0)</f>
        <v>Janeiro</v>
      </c>
      <c r="N2459" t="e">
        <f t="shared" si="159"/>
        <v>#VALUE!</v>
      </c>
    </row>
    <row r="2460" spans="1:14" ht="24.95" customHeight="1" x14ac:dyDescent="0.2">
      <c r="A2460" s="2"/>
      <c r="B2460" s="3"/>
      <c r="C2460" s="2"/>
      <c r="D2460" s="2"/>
      <c r="E2460" s="4"/>
      <c r="F2460" s="2"/>
      <c r="G2460" s="2"/>
      <c r="H2460" s="2"/>
      <c r="I2460" s="4"/>
      <c r="J2460" s="9">
        <f t="shared" si="156"/>
        <v>0</v>
      </c>
      <c r="K2460" s="9">
        <f t="shared" si="157"/>
        <v>0</v>
      </c>
      <c r="L2460">
        <f t="shared" si="158"/>
        <v>1</v>
      </c>
      <c r="M2460" t="str">
        <f>VLOOKUP(L2460,mês!A:B,2,0)</f>
        <v>Janeiro</v>
      </c>
      <c r="N2460" t="e">
        <f t="shared" si="159"/>
        <v>#VALUE!</v>
      </c>
    </row>
    <row r="2461" spans="1:14" ht="24.95" customHeight="1" x14ac:dyDescent="0.2">
      <c r="A2461" s="2"/>
      <c r="B2461" s="3"/>
      <c r="C2461" s="2"/>
      <c r="D2461" s="2"/>
      <c r="E2461" s="2"/>
      <c r="F2461" s="2"/>
      <c r="G2461" s="2"/>
      <c r="H2461" s="2"/>
      <c r="I2461" s="4"/>
      <c r="J2461" s="9">
        <f t="shared" si="156"/>
        <v>0</v>
      </c>
      <c r="K2461" s="9">
        <f t="shared" si="157"/>
        <v>0</v>
      </c>
      <c r="L2461">
        <f t="shared" si="158"/>
        <v>1</v>
      </c>
      <c r="M2461" t="str">
        <f>VLOOKUP(L2461,mês!A:B,2,0)</f>
        <v>Janeiro</v>
      </c>
      <c r="N2461" t="e">
        <f t="shared" si="159"/>
        <v>#VALUE!</v>
      </c>
    </row>
    <row r="2462" spans="1:14" ht="24.95" customHeight="1" x14ac:dyDescent="0.2">
      <c r="A2462" s="2"/>
      <c r="B2462" s="3"/>
      <c r="C2462" s="2"/>
      <c r="D2462" s="2"/>
      <c r="E2462" s="2"/>
      <c r="F2462" s="2"/>
      <c r="G2462" s="2"/>
      <c r="H2462" s="2"/>
      <c r="I2462" s="4"/>
      <c r="J2462" s="9">
        <f t="shared" si="156"/>
        <v>0</v>
      </c>
      <c r="K2462" s="9">
        <f t="shared" si="157"/>
        <v>0</v>
      </c>
      <c r="L2462">
        <f t="shared" si="158"/>
        <v>1</v>
      </c>
      <c r="M2462" t="str">
        <f>VLOOKUP(L2462,mês!A:B,2,0)</f>
        <v>Janeiro</v>
      </c>
      <c r="N2462" t="e">
        <f t="shared" si="159"/>
        <v>#VALUE!</v>
      </c>
    </row>
    <row r="2463" spans="1:14" ht="24.95" customHeight="1" x14ac:dyDescent="0.2">
      <c r="A2463" s="2"/>
      <c r="B2463" s="3"/>
      <c r="C2463" s="2"/>
      <c r="D2463" s="2"/>
      <c r="E2463" s="2"/>
      <c r="F2463" s="2"/>
      <c r="G2463" s="2"/>
      <c r="H2463" s="2"/>
      <c r="I2463" s="4"/>
      <c r="J2463" s="9">
        <f t="shared" si="156"/>
        <v>0</v>
      </c>
      <c r="K2463" s="9">
        <f t="shared" si="157"/>
        <v>0</v>
      </c>
      <c r="L2463">
        <f t="shared" si="158"/>
        <v>1</v>
      </c>
      <c r="M2463" t="str">
        <f>VLOOKUP(L2463,mês!A:B,2,0)</f>
        <v>Janeiro</v>
      </c>
      <c r="N2463" t="e">
        <f t="shared" si="159"/>
        <v>#VALUE!</v>
      </c>
    </row>
    <row r="2464" spans="1:14" ht="24.95" customHeight="1" x14ac:dyDescent="0.2">
      <c r="A2464" s="2"/>
      <c r="B2464" s="3"/>
      <c r="C2464" s="2"/>
      <c r="D2464" s="2"/>
      <c r="E2464" s="2"/>
      <c r="F2464" s="2"/>
      <c r="G2464" s="2"/>
      <c r="H2464" s="2"/>
      <c r="I2464" s="4"/>
      <c r="J2464" s="9">
        <f t="shared" si="156"/>
        <v>0</v>
      </c>
      <c r="K2464" s="9">
        <f t="shared" si="157"/>
        <v>0</v>
      </c>
      <c r="L2464">
        <f t="shared" si="158"/>
        <v>1</v>
      </c>
      <c r="M2464" t="str">
        <f>VLOOKUP(L2464,mês!A:B,2,0)</f>
        <v>Janeiro</v>
      </c>
      <c r="N2464" t="e">
        <f t="shared" si="159"/>
        <v>#VALUE!</v>
      </c>
    </row>
    <row r="2465" spans="1:14" ht="24.95" customHeight="1" x14ac:dyDescent="0.2">
      <c r="A2465" s="2"/>
      <c r="B2465" s="3"/>
      <c r="C2465" s="2"/>
      <c r="D2465" s="2"/>
      <c r="E2465" s="2"/>
      <c r="F2465" s="2"/>
      <c r="G2465" s="2"/>
      <c r="H2465" s="2"/>
      <c r="I2465" s="4"/>
      <c r="J2465" s="9">
        <f t="shared" si="156"/>
        <v>0</v>
      </c>
      <c r="K2465" s="9">
        <f t="shared" si="157"/>
        <v>0</v>
      </c>
      <c r="L2465">
        <f t="shared" si="158"/>
        <v>1</v>
      </c>
      <c r="M2465" t="str">
        <f>VLOOKUP(L2465,mês!A:B,2,0)</f>
        <v>Janeiro</v>
      </c>
      <c r="N2465" t="e">
        <f t="shared" si="159"/>
        <v>#VALUE!</v>
      </c>
    </row>
    <row r="2466" spans="1:14" ht="24.95" customHeight="1" x14ac:dyDescent="0.2">
      <c r="A2466" s="2"/>
      <c r="B2466" s="3"/>
      <c r="C2466" s="2"/>
      <c r="D2466" s="2"/>
      <c r="E2466" s="2"/>
      <c r="F2466" s="2"/>
      <c r="G2466" s="2"/>
      <c r="H2466" s="2"/>
      <c r="I2466" s="4"/>
      <c r="J2466" s="9">
        <f t="shared" si="156"/>
        <v>0</v>
      </c>
      <c r="K2466" s="9">
        <f t="shared" si="157"/>
        <v>0</v>
      </c>
      <c r="L2466">
        <f t="shared" si="158"/>
        <v>1</v>
      </c>
      <c r="M2466" t="str">
        <f>VLOOKUP(L2466,mês!A:B,2,0)</f>
        <v>Janeiro</v>
      </c>
      <c r="N2466" t="e">
        <f t="shared" si="159"/>
        <v>#VALUE!</v>
      </c>
    </row>
    <row r="2467" spans="1:14" ht="24.95" customHeight="1" x14ac:dyDescent="0.2">
      <c r="A2467" s="2"/>
      <c r="B2467" s="3"/>
      <c r="C2467" s="2"/>
      <c r="D2467" s="2"/>
      <c r="E2467" s="2"/>
      <c r="F2467" s="2"/>
      <c r="G2467" s="2"/>
      <c r="H2467" s="2"/>
      <c r="I2467" s="4"/>
      <c r="J2467" s="9">
        <f t="shared" si="156"/>
        <v>0</v>
      </c>
      <c r="K2467" s="9">
        <f t="shared" si="157"/>
        <v>0</v>
      </c>
      <c r="L2467">
        <f t="shared" si="158"/>
        <v>1</v>
      </c>
      <c r="M2467" t="str">
        <f>VLOOKUP(L2467,mês!A:B,2,0)</f>
        <v>Janeiro</v>
      </c>
      <c r="N2467" t="e">
        <f t="shared" si="159"/>
        <v>#VALUE!</v>
      </c>
    </row>
    <row r="2468" spans="1:14" ht="24.95" customHeight="1" x14ac:dyDescent="0.2">
      <c r="A2468" s="2"/>
      <c r="B2468" s="3"/>
      <c r="C2468" s="2"/>
      <c r="D2468" s="2"/>
      <c r="E2468" s="2"/>
      <c r="F2468" s="2"/>
      <c r="G2468" s="2"/>
      <c r="H2468" s="2"/>
      <c r="I2468" s="4"/>
      <c r="J2468" s="9">
        <f t="shared" si="156"/>
        <v>0</v>
      </c>
      <c r="K2468" s="9">
        <f t="shared" si="157"/>
        <v>0</v>
      </c>
      <c r="L2468">
        <f t="shared" si="158"/>
        <v>1</v>
      </c>
      <c r="M2468" t="str">
        <f>VLOOKUP(L2468,mês!A:B,2,0)</f>
        <v>Janeiro</v>
      </c>
      <c r="N2468" t="e">
        <f t="shared" si="159"/>
        <v>#VALUE!</v>
      </c>
    </row>
    <row r="2469" spans="1:14" ht="24.95" customHeight="1" x14ac:dyDescent="0.2">
      <c r="A2469" s="2"/>
      <c r="B2469" s="3"/>
      <c r="C2469" s="2"/>
      <c r="D2469" s="2"/>
      <c r="E2469" s="2"/>
      <c r="F2469" s="2"/>
      <c r="G2469" s="2"/>
      <c r="H2469" s="2"/>
      <c r="I2469" s="4"/>
      <c r="J2469" s="9">
        <f t="shared" si="156"/>
        <v>0</v>
      </c>
      <c r="K2469" s="9">
        <f t="shared" si="157"/>
        <v>0</v>
      </c>
      <c r="L2469">
        <f t="shared" si="158"/>
        <v>1</v>
      </c>
      <c r="M2469" t="str">
        <f>VLOOKUP(L2469,mês!A:B,2,0)</f>
        <v>Janeiro</v>
      </c>
      <c r="N2469" t="e">
        <f t="shared" si="159"/>
        <v>#VALUE!</v>
      </c>
    </row>
    <row r="2470" spans="1:14" ht="24.95" customHeight="1" x14ac:dyDescent="0.2">
      <c r="A2470" s="2"/>
      <c r="B2470" s="3"/>
      <c r="C2470" s="2"/>
      <c r="D2470" s="2"/>
      <c r="E2470" s="2"/>
      <c r="F2470" s="2"/>
      <c r="G2470" s="2"/>
      <c r="H2470" s="2"/>
      <c r="I2470" s="4"/>
      <c r="J2470" s="9">
        <f t="shared" si="156"/>
        <v>0</v>
      </c>
      <c r="K2470" s="9">
        <f t="shared" si="157"/>
        <v>0</v>
      </c>
      <c r="L2470">
        <f t="shared" si="158"/>
        <v>1</v>
      </c>
      <c r="M2470" t="str">
        <f>VLOOKUP(L2470,mês!A:B,2,0)</f>
        <v>Janeiro</v>
      </c>
      <c r="N2470" t="e">
        <f t="shared" si="159"/>
        <v>#VALUE!</v>
      </c>
    </row>
    <row r="2471" spans="1:14" ht="24.95" customHeight="1" x14ac:dyDescent="0.2">
      <c r="A2471" s="2"/>
      <c r="B2471" s="3"/>
      <c r="C2471" s="2"/>
      <c r="D2471" s="2"/>
      <c r="E2471" s="2"/>
      <c r="F2471" s="2"/>
      <c r="G2471" s="2"/>
      <c r="H2471" s="2"/>
      <c r="I2471" s="4"/>
      <c r="J2471" s="9">
        <f t="shared" si="156"/>
        <v>0</v>
      </c>
      <c r="K2471" s="9">
        <f t="shared" si="157"/>
        <v>0</v>
      </c>
      <c r="L2471">
        <f t="shared" si="158"/>
        <v>1</v>
      </c>
      <c r="M2471" t="str">
        <f>VLOOKUP(L2471,mês!A:B,2,0)</f>
        <v>Janeiro</v>
      </c>
      <c r="N2471" t="e">
        <f t="shared" si="159"/>
        <v>#VALUE!</v>
      </c>
    </row>
    <row r="2472" spans="1:14" ht="24.95" customHeight="1" x14ac:dyDescent="0.2">
      <c r="A2472" s="2"/>
      <c r="B2472" s="3"/>
      <c r="C2472" s="2"/>
      <c r="D2472" s="2"/>
      <c r="E2472" s="4"/>
      <c r="F2472" s="2"/>
      <c r="G2472" s="2"/>
      <c r="H2472" s="2"/>
      <c r="I2472" s="4"/>
      <c r="J2472" s="9">
        <f t="shared" si="156"/>
        <v>0</v>
      </c>
      <c r="K2472" s="9">
        <f t="shared" si="157"/>
        <v>0</v>
      </c>
      <c r="L2472">
        <f t="shared" si="158"/>
        <v>1</v>
      </c>
      <c r="M2472" t="str">
        <f>VLOOKUP(L2472,mês!A:B,2,0)</f>
        <v>Janeiro</v>
      </c>
      <c r="N2472" t="e">
        <f t="shared" si="159"/>
        <v>#VALUE!</v>
      </c>
    </row>
    <row r="2473" spans="1:14" ht="24.95" customHeight="1" x14ac:dyDescent="0.2">
      <c r="A2473" s="2"/>
      <c r="B2473" s="3"/>
      <c r="C2473" s="2"/>
      <c r="D2473" s="2"/>
      <c r="E2473" s="2"/>
      <c r="F2473" s="2"/>
      <c r="G2473" s="2"/>
      <c r="H2473" s="2"/>
      <c r="I2473" s="4"/>
      <c r="J2473" s="9">
        <f t="shared" si="156"/>
        <v>0</v>
      </c>
      <c r="K2473" s="9">
        <f t="shared" si="157"/>
        <v>0</v>
      </c>
      <c r="L2473">
        <f t="shared" si="158"/>
        <v>1</v>
      </c>
      <c r="M2473" t="str">
        <f>VLOOKUP(L2473,mês!A:B,2,0)</f>
        <v>Janeiro</v>
      </c>
      <c r="N2473" t="e">
        <f t="shared" si="159"/>
        <v>#VALUE!</v>
      </c>
    </row>
    <row r="2474" spans="1:14" ht="24.95" customHeight="1" x14ac:dyDescent="0.2">
      <c r="A2474" s="2"/>
      <c r="B2474" s="3"/>
      <c r="C2474" s="2"/>
      <c r="D2474" s="2"/>
      <c r="E2474" s="4"/>
      <c r="F2474" s="2"/>
      <c r="G2474" s="2"/>
      <c r="H2474" s="2"/>
      <c r="I2474" s="4"/>
      <c r="J2474" s="9">
        <f t="shared" si="156"/>
        <v>0</v>
      </c>
      <c r="K2474" s="9">
        <f t="shared" si="157"/>
        <v>0</v>
      </c>
      <c r="L2474">
        <f t="shared" si="158"/>
        <v>1</v>
      </c>
      <c r="M2474" t="str">
        <f>VLOOKUP(L2474,mês!A:B,2,0)</f>
        <v>Janeiro</v>
      </c>
      <c r="N2474" t="e">
        <f t="shared" si="159"/>
        <v>#VALUE!</v>
      </c>
    </row>
    <row r="2475" spans="1:14" ht="24.95" customHeight="1" x14ac:dyDescent="0.2">
      <c r="A2475" s="2"/>
      <c r="B2475" s="3"/>
      <c r="C2475" s="2"/>
      <c r="D2475" s="2"/>
      <c r="E2475" s="2"/>
      <c r="F2475" s="2"/>
      <c r="G2475" s="2"/>
      <c r="H2475" s="2"/>
      <c r="I2475" s="4"/>
      <c r="J2475" s="9">
        <f t="shared" si="156"/>
        <v>0</v>
      </c>
      <c r="K2475" s="9">
        <f t="shared" si="157"/>
        <v>0</v>
      </c>
      <c r="L2475">
        <f t="shared" si="158"/>
        <v>1</v>
      </c>
      <c r="M2475" t="str">
        <f>VLOOKUP(L2475,mês!A:B,2,0)</f>
        <v>Janeiro</v>
      </c>
      <c r="N2475" t="e">
        <f t="shared" si="159"/>
        <v>#VALUE!</v>
      </c>
    </row>
    <row r="2476" spans="1:14" ht="24.95" customHeight="1" x14ac:dyDescent="0.2">
      <c r="A2476" s="2"/>
      <c r="B2476" s="3"/>
      <c r="C2476" s="2"/>
      <c r="D2476" s="2"/>
      <c r="E2476" s="2"/>
      <c r="F2476" s="2"/>
      <c r="G2476" s="2"/>
      <c r="H2476" s="2"/>
      <c r="I2476" s="4"/>
      <c r="J2476" s="9">
        <f t="shared" si="156"/>
        <v>0</v>
      </c>
      <c r="K2476" s="9">
        <f t="shared" si="157"/>
        <v>0</v>
      </c>
      <c r="L2476">
        <f t="shared" si="158"/>
        <v>1</v>
      </c>
      <c r="M2476" t="str">
        <f>VLOOKUP(L2476,mês!A:B,2,0)</f>
        <v>Janeiro</v>
      </c>
      <c r="N2476" t="e">
        <f t="shared" si="159"/>
        <v>#VALUE!</v>
      </c>
    </row>
    <row r="2477" spans="1:14" ht="24.95" customHeight="1" x14ac:dyDescent="0.2">
      <c r="A2477" s="2"/>
      <c r="B2477" s="3"/>
      <c r="C2477" s="2"/>
      <c r="D2477" s="2"/>
      <c r="E2477" s="2"/>
      <c r="F2477" s="2"/>
      <c r="G2477" s="2"/>
      <c r="H2477" s="2"/>
      <c r="I2477" s="4"/>
      <c r="J2477" s="9">
        <f t="shared" si="156"/>
        <v>0</v>
      </c>
      <c r="K2477" s="9">
        <f t="shared" si="157"/>
        <v>0</v>
      </c>
      <c r="L2477">
        <f t="shared" si="158"/>
        <v>1</v>
      </c>
      <c r="M2477" t="str">
        <f>VLOOKUP(L2477,mês!A:B,2,0)</f>
        <v>Janeiro</v>
      </c>
      <c r="N2477" t="e">
        <f t="shared" si="159"/>
        <v>#VALUE!</v>
      </c>
    </row>
    <row r="2478" spans="1:14" ht="24.95" customHeight="1" x14ac:dyDescent="0.2">
      <c r="A2478" s="2"/>
      <c r="B2478" s="3"/>
      <c r="C2478" s="2"/>
      <c r="D2478" s="2"/>
      <c r="E2478" s="2"/>
      <c r="F2478" s="2"/>
      <c r="G2478" s="2"/>
      <c r="H2478" s="2"/>
      <c r="I2478" s="4"/>
      <c r="J2478" s="9">
        <f t="shared" si="156"/>
        <v>0</v>
      </c>
      <c r="K2478" s="9">
        <f t="shared" si="157"/>
        <v>0</v>
      </c>
      <c r="L2478">
        <f t="shared" si="158"/>
        <v>1</v>
      </c>
      <c r="M2478" t="str">
        <f>VLOOKUP(L2478,mês!A:B,2,0)</f>
        <v>Janeiro</v>
      </c>
      <c r="N2478" t="e">
        <f t="shared" si="159"/>
        <v>#VALUE!</v>
      </c>
    </row>
    <row r="2479" spans="1:14" ht="24.95" customHeight="1" x14ac:dyDescent="0.2">
      <c r="A2479" s="2"/>
      <c r="B2479" s="3"/>
      <c r="C2479" s="2"/>
      <c r="D2479" s="2"/>
      <c r="E2479" s="2"/>
      <c r="F2479" s="2"/>
      <c r="G2479" s="2"/>
      <c r="H2479" s="2"/>
      <c r="I2479" s="4"/>
      <c r="J2479" s="9">
        <f t="shared" si="156"/>
        <v>0</v>
      </c>
      <c r="K2479" s="9">
        <f t="shared" si="157"/>
        <v>0</v>
      </c>
      <c r="L2479">
        <f t="shared" si="158"/>
        <v>1</v>
      </c>
      <c r="M2479" t="str">
        <f>VLOOKUP(L2479,mês!A:B,2,0)</f>
        <v>Janeiro</v>
      </c>
      <c r="N2479" t="e">
        <f t="shared" si="159"/>
        <v>#VALUE!</v>
      </c>
    </row>
    <row r="2480" spans="1:14" ht="24.95" customHeight="1" x14ac:dyDescent="0.2">
      <c r="A2480" s="2"/>
      <c r="B2480" s="3"/>
      <c r="C2480" s="2"/>
      <c r="D2480" s="2"/>
      <c r="E2480" s="4"/>
      <c r="F2480" s="2"/>
      <c r="G2480" s="2"/>
      <c r="H2480" s="2"/>
      <c r="I2480" s="4"/>
      <c r="J2480" s="9">
        <f t="shared" si="156"/>
        <v>0</v>
      </c>
      <c r="K2480" s="9">
        <f t="shared" si="157"/>
        <v>0</v>
      </c>
      <c r="L2480">
        <f t="shared" si="158"/>
        <v>1</v>
      </c>
      <c r="M2480" t="str">
        <f>VLOOKUP(L2480,mês!A:B,2,0)</f>
        <v>Janeiro</v>
      </c>
      <c r="N2480" t="e">
        <f t="shared" si="159"/>
        <v>#VALUE!</v>
      </c>
    </row>
    <row r="2481" spans="1:14" ht="24.95" customHeight="1" x14ac:dyDescent="0.2">
      <c r="A2481" s="2"/>
      <c r="B2481" s="3"/>
      <c r="C2481" s="2"/>
      <c r="D2481" s="2"/>
      <c r="E2481" s="2"/>
      <c r="F2481" s="2"/>
      <c r="G2481" s="2"/>
      <c r="H2481" s="2"/>
      <c r="I2481" s="4"/>
      <c r="J2481" s="9">
        <f t="shared" si="156"/>
        <v>0</v>
      </c>
      <c r="K2481" s="9">
        <f t="shared" si="157"/>
        <v>0</v>
      </c>
      <c r="L2481">
        <f t="shared" si="158"/>
        <v>1</v>
      </c>
      <c r="M2481" t="str">
        <f>VLOOKUP(L2481,mês!A:B,2,0)</f>
        <v>Janeiro</v>
      </c>
      <c r="N2481" t="e">
        <f t="shared" si="159"/>
        <v>#VALUE!</v>
      </c>
    </row>
    <row r="2482" spans="1:14" ht="24.95" customHeight="1" x14ac:dyDescent="0.2">
      <c r="A2482" s="2"/>
      <c r="B2482" s="3"/>
      <c r="C2482" s="2"/>
      <c r="D2482" s="2"/>
      <c r="E2482" s="2"/>
      <c r="F2482" s="2"/>
      <c r="G2482" s="2"/>
      <c r="H2482" s="2"/>
      <c r="I2482" s="4"/>
      <c r="J2482" s="9">
        <f t="shared" si="156"/>
        <v>0</v>
      </c>
      <c r="K2482" s="9">
        <f t="shared" si="157"/>
        <v>0</v>
      </c>
      <c r="L2482">
        <f t="shared" si="158"/>
        <v>1</v>
      </c>
      <c r="M2482" t="str">
        <f>VLOOKUP(L2482,mês!A:B,2,0)</f>
        <v>Janeiro</v>
      </c>
      <c r="N2482" t="e">
        <f t="shared" si="159"/>
        <v>#VALUE!</v>
      </c>
    </row>
    <row r="2483" spans="1:14" ht="24.95" customHeight="1" x14ac:dyDescent="0.2">
      <c r="A2483" s="2"/>
      <c r="B2483" s="3"/>
      <c r="C2483" s="2"/>
      <c r="D2483" s="2"/>
      <c r="E2483" s="2"/>
      <c r="F2483" s="2"/>
      <c r="G2483" s="2"/>
      <c r="H2483" s="2"/>
      <c r="I2483" s="4"/>
      <c r="J2483" s="9">
        <f t="shared" si="156"/>
        <v>0</v>
      </c>
      <c r="K2483" s="9">
        <f t="shared" si="157"/>
        <v>0</v>
      </c>
      <c r="L2483">
        <f t="shared" si="158"/>
        <v>1</v>
      </c>
      <c r="M2483" t="str">
        <f>VLOOKUP(L2483,mês!A:B,2,0)</f>
        <v>Janeiro</v>
      </c>
      <c r="N2483" t="e">
        <f t="shared" si="159"/>
        <v>#VALUE!</v>
      </c>
    </row>
    <row r="2484" spans="1:14" ht="24.95" customHeight="1" x14ac:dyDescent="0.2">
      <c r="A2484" s="2"/>
      <c r="B2484" s="3"/>
      <c r="C2484" s="2"/>
      <c r="D2484" s="2"/>
      <c r="E2484" s="2"/>
      <c r="F2484" s="2"/>
      <c r="G2484" s="2"/>
      <c r="H2484" s="2"/>
      <c r="I2484" s="4"/>
      <c r="J2484" s="9">
        <f t="shared" si="156"/>
        <v>0</v>
      </c>
      <c r="K2484" s="9">
        <f t="shared" si="157"/>
        <v>0</v>
      </c>
      <c r="L2484">
        <f t="shared" si="158"/>
        <v>1</v>
      </c>
      <c r="M2484" t="str">
        <f>VLOOKUP(L2484,mês!A:B,2,0)</f>
        <v>Janeiro</v>
      </c>
      <c r="N2484" t="e">
        <f t="shared" si="159"/>
        <v>#VALUE!</v>
      </c>
    </row>
    <row r="2485" spans="1:14" ht="24.95" customHeight="1" x14ac:dyDescent="0.2">
      <c r="A2485" s="2"/>
      <c r="B2485" s="3"/>
      <c r="C2485" s="2"/>
      <c r="D2485" s="2"/>
      <c r="E2485" s="2"/>
      <c r="F2485" s="2"/>
      <c r="G2485" s="2"/>
      <c r="H2485" s="2"/>
      <c r="I2485" s="4"/>
      <c r="J2485" s="9">
        <f t="shared" si="156"/>
        <v>0</v>
      </c>
      <c r="K2485" s="9">
        <f t="shared" si="157"/>
        <v>0</v>
      </c>
      <c r="L2485">
        <f t="shared" si="158"/>
        <v>1</v>
      </c>
      <c r="M2485" t="str">
        <f>VLOOKUP(L2485,mês!A:B,2,0)</f>
        <v>Janeiro</v>
      </c>
      <c r="N2485" t="e">
        <f t="shared" si="159"/>
        <v>#VALUE!</v>
      </c>
    </row>
    <row r="2486" spans="1:14" ht="24.95" customHeight="1" x14ac:dyDescent="0.2">
      <c r="A2486" s="2"/>
      <c r="B2486" s="3"/>
      <c r="C2486" s="2"/>
      <c r="D2486" s="2"/>
      <c r="E2486" s="2"/>
      <c r="F2486" s="2"/>
      <c r="G2486" s="2"/>
      <c r="H2486" s="2"/>
      <c r="I2486" s="4"/>
      <c r="J2486" s="9">
        <f t="shared" si="156"/>
        <v>0</v>
      </c>
      <c r="K2486" s="9">
        <f t="shared" si="157"/>
        <v>0</v>
      </c>
      <c r="L2486">
        <f t="shared" si="158"/>
        <v>1</v>
      </c>
      <c r="M2486" t="str">
        <f>VLOOKUP(L2486,mês!A:B,2,0)</f>
        <v>Janeiro</v>
      </c>
      <c r="N2486" t="e">
        <f t="shared" si="159"/>
        <v>#VALUE!</v>
      </c>
    </row>
    <row r="2487" spans="1:14" ht="24.95" customHeight="1" x14ac:dyDescent="0.2">
      <c r="A2487" s="2"/>
      <c r="B2487" s="3"/>
      <c r="C2487" s="2"/>
      <c r="D2487" s="2"/>
      <c r="E2487" s="2"/>
      <c r="F2487" s="2"/>
      <c r="G2487" s="2"/>
      <c r="H2487" s="2"/>
      <c r="I2487" s="4"/>
      <c r="J2487" s="9">
        <f t="shared" si="156"/>
        <v>0</v>
      </c>
      <c r="K2487" s="9">
        <f t="shared" si="157"/>
        <v>0</v>
      </c>
      <c r="L2487">
        <f t="shared" si="158"/>
        <v>1</v>
      </c>
      <c r="M2487" t="str">
        <f>VLOOKUP(L2487,mês!A:B,2,0)</f>
        <v>Janeiro</v>
      </c>
      <c r="N2487" t="e">
        <f t="shared" si="159"/>
        <v>#VALUE!</v>
      </c>
    </row>
    <row r="2488" spans="1:14" ht="24.95" customHeight="1" x14ac:dyDescent="0.2">
      <c r="A2488" s="2"/>
      <c r="B2488" s="3"/>
      <c r="C2488" s="2"/>
      <c r="D2488" s="2"/>
      <c r="E2488" s="2"/>
      <c r="F2488" s="2"/>
      <c r="G2488" s="2"/>
      <c r="H2488" s="13"/>
      <c r="I2488" s="4"/>
      <c r="J2488" s="9">
        <f t="shared" si="156"/>
        <v>0</v>
      </c>
      <c r="K2488" s="9">
        <f t="shared" si="157"/>
        <v>0</v>
      </c>
      <c r="L2488">
        <f t="shared" si="158"/>
        <v>1</v>
      </c>
      <c r="M2488" t="str">
        <f>VLOOKUP(L2488,mês!A:B,2,0)</f>
        <v>Janeiro</v>
      </c>
      <c r="N2488" t="e">
        <f t="shared" si="159"/>
        <v>#VALUE!</v>
      </c>
    </row>
    <row r="2489" spans="1:14" ht="24.95" customHeight="1" x14ac:dyDescent="0.2">
      <c r="A2489" s="2"/>
      <c r="B2489" s="3"/>
      <c r="C2489" s="2"/>
      <c r="D2489" s="2"/>
      <c r="E2489" s="2"/>
      <c r="F2489" s="2"/>
      <c r="G2489" s="2"/>
      <c r="H2489" s="2"/>
      <c r="I2489" s="4"/>
      <c r="J2489" s="9">
        <f t="shared" si="156"/>
        <v>0</v>
      </c>
      <c r="K2489" s="9">
        <f t="shared" si="157"/>
        <v>0</v>
      </c>
      <c r="L2489">
        <f t="shared" si="158"/>
        <v>1</v>
      </c>
      <c r="M2489" t="str">
        <f>VLOOKUP(L2489,mês!A:B,2,0)</f>
        <v>Janeiro</v>
      </c>
      <c r="N2489" t="e">
        <f t="shared" si="159"/>
        <v>#VALUE!</v>
      </c>
    </row>
    <row r="2490" spans="1:14" ht="24.95" customHeight="1" x14ac:dyDescent="0.2">
      <c r="A2490" s="2"/>
      <c r="B2490" s="3"/>
      <c r="C2490" s="2"/>
      <c r="D2490" s="2"/>
      <c r="E2490" s="2"/>
      <c r="F2490" s="2"/>
      <c r="G2490" s="2"/>
      <c r="H2490" s="2"/>
      <c r="I2490" s="4"/>
      <c r="J2490" s="9">
        <f t="shared" si="156"/>
        <v>0</v>
      </c>
      <c r="K2490" s="9">
        <f t="shared" si="157"/>
        <v>0</v>
      </c>
      <c r="L2490">
        <f t="shared" si="158"/>
        <v>1</v>
      </c>
      <c r="M2490" t="str">
        <f>VLOOKUP(L2490,mês!A:B,2,0)</f>
        <v>Janeiro</v>
      </c>
      <c r="N2490" t="e">
        <f t="shared" si="159"/>
        <v>#VALUE!</v>
      </c>
    </row>
    <row r="2491" spans="1:14" ht="24.95" customHeight="1" x14ac:dyDescent="0.2">
      <c r="A2491" s="2"/>
      <c r="B2491" s="3"/>
      <c r="C2491" s="2"/>
      <c r="D2491" s="2"/>
      <c r="E2491" s="2"/>
      <c r="F2491" s="2"/>
      <c r="G2491" s="2"/>
      <c r="H2491" s="2"/>
      <c r="I2491" s="4"/>
      <c r="J2491" s="9">
        <f t="shared" si="156"/>
        <v>0</v>
      </c>
      <c r="K2491" s="9">
        <f t="shared" si="157"/>
        <v>0</v>
      </c>
      <c r="L2491">
        <f t="shared" si="158"/>
        <v>1</v>
      </c>
      <c r="M2491" t="str">
        <f>VLOOKUP(L2491,mês!A:B,2,0)</f>
        <v>Janeiro</v>
      </c>
      <c r="N2491" t="e">
        <f t="shared" si="159"/>
        <v>#VALUE!</v>
      </c>
    </row>
    <row r="2492" spans="1:14" ht="24.95" customHeight="1" x14ac:dyDescent="0.2">
      <c r="A2492" s="2"/>
      <c r="B2492" s="3"/>
      <c r="C2492" s="2"/>
      <c r="D2492" s="2"/>
      <c r="E2492" s="2"/>
      <c r="F2492" s="2"/>
      <c r="G2492" s="2"/>
      <c r="H2492" s="2"/>
      <c r="I2492" s="4"/>
      <c r="J2492" s="9">
        <f t="shared" ref="J2492:J2555" si="160">IF(G2492="Não",0,H2492)</f>
        <v>0</v>
      </c>
      <c r="K2492" s="9">
        <f t="shared" ref="K2492:K2555" si="161">IF(G2492="Não",H2492,0)</f>
        <v>0</v>
      </c>
      <c r="L2492">
        <f t="shared" ref="L2492:L2555" si="162">MONTH(B2492)</f>
        <v>1</v>
      </c>
      <c r="M2492" t="str">
        <f>VLOOKUP(L2492,mês!A:B,2,0)</f>
        <v>Janeiro</v>
      </c>
      <c r="N2492" t="e">
        <f t="shared" ref="N2492:N2555" si="163">LEFT(A2492,SEARCH("-",A2492)-1)</f>
        <v>#VALUE!</v>
      </c>
    </row>
    <row r="2493" spans="1:14" ht="24.95" customHeight="1" x14ac:dyDescent="0.2">
      <c r="A2493" s="2"/>
      <c r="B2493" s="3"/>
      <c r="C2493" s="2"/>
      <c r="D2493" s="2"/>
      <c r="E2493" s="2"/>
      <c r="F2493" s="2"/>
      <c r="G2493" s="2"/>
      <c r="H2493" s="2"/>
      <c r="I2493" s="4"/>
      <c r="J2493" s="9">
        <f t="shared" si="160"/>
        <v>0</v>
      </c>
      <c r="K2493" s="9">
        <f t="shared" si="161"/>
        <v>0</v>
      </c>
      <c r="L2493">
        <f t="shared" si="162"/>
        <v>1</v>
      </c>
      <c r="M2493" t="str">
        <f>VLOOKUP(L2493,mês!A:B,2,0)</f>
        <v>Janeiro</v>
      </c>
      <c r="N2493" t="e">
        <f t="shared" si="163"/>
        <v>#VALUE!</v>
      </c>
    </row>
    <row r="2494" spans="1:14" ht="24.95" customHeight="1" x14ac:dyDescent="0.2">
      <c r="A2494" s="2"/>
      <c r="B2494" s="3"/>
      <c r="C2494" s="2"/>
      <c r="D2494" s="2"/>
      <c r="E2494" s="4"/>
      <c r="F2494" s="2"/>
      <c r="G2494" s="2"/>
      <c r="H2494" s="2"/>
      <c r="I2494" s="4"/>
      <c r="J2494" s="9">
        <f t="shared" si="160"/>
        <v>0</v>
      </c>
      <c r="K2494" s="9">
        <f t="shared" si="161"/>
        <v>0</v>
      </c>
      <c r="L2494">
        <f t="shared" si="162"/>
        <v>1</v>
      </c>
      <c r="M2494" t="str">
        <f>VLOOKUP(L2494,mês!A:B,2,0)</f>
        <v>Janeiro</v>
      </c>
      <c r="N2494" t="e">
        <f t="shared" si="163"/>
        <v>#VALUE!</v>
      </c>
    </row>
    <row r="2495" spans="1:14" ht="24.95" customHeight="1" x14ac:dyDescent="0.2">
      <c r="A2495" s="2"/>
      <c r="B2495" s="3"/>
      <c r="C2495" s="2"/>
      <c r="D2495" s="2"/>
      <c r="E2495" s="4"/>
      <c r="F2495" s="2"/>
      <c r="G2495" s="2"/>
      <c r="H2495" s="2"/>
      <c r="I2495" s="4"/>
      <c r="J2495" s="9">
        <f t="shared" si="160"/>
        <v>0</v>
      </c>
      <c r="K2495" s="9">
        <f t="shared" si="161"/>
        <v>0</v>
      </c>
      <c r="L2495">
        <f t="shared" si="162"/>
        <v>1</v>
      </c>
      <c r="M2495" t="str">
        <f>VLOOKUP(L2495,mês!A:B,2,0)</f>
        <v>Janeiro</v>
      </c>
      <c r="N2495" t="e">
        <f t="shared" si="163"/>
        <v>#VALUE!</v>
      </c>
    </row>
    <row r="2496" spans="1:14" ht="24.95" customHeight="1" x14ac:dyDescent="0.2">
      <c r="A2496" s="2"/>
      <c r="B2496" s="3"/>
      <c r="C2496" s="2"/>
      <c r="D2496" s="2"/>
      <c r="E2496" s="2"/>
      <c r="F2496" s="2"/>
      <c r="G2496" s="2"/>
      <c r="H2496" s="2"/>
      <c r="I2496" s="4"/>
      <c r="J2496" s="9">
        <f t="shared" si="160"/>
        <v>0</v>
      </c>
      <c r="K2496" s="9">
        <f t="shared" si="161"/>
        <v>0</v>
      </c>
      <c r="L2496">
        <f t="shared" si="162"/>
        <v>1</v>
      </c>
      <c r="M2496" t="str">
        <f>VLOOKUP(L2496,mês!A:B,2,0)</f>
        <v>Janeiro</v>
      </c>
      <c r="N2496" t="e">
        <f t="shared" si="163"/>
        <v>#VALUE!</v>
      </c>
    </row>
    <row r="2497" spans="1:14" ht="24.95" customHeight="1" x14ac:dyDescent="0.2">
      <c r="A2497" s="2"/>
      <c r="B2497" s="3"/>
      <c r="C2497" s="2"/>
      <c r="D2497" s="2"/>
      <c r="E2497" s="2"/>
      <c r="F2497" s="2"/>
      <c r="G2497" s="2"/>
      <c r="H2497" s="2"/>
      <c r="I2497" s="4"/>
      <c r="J2497" s="9">
        <f t="shared" si="160"/>
        <v>0</v>
      </c>
      <c r="K2497" s="9">
        <f t="shared" si="161"/>
        <v>0</v>
      </c>
      <c r="L2497">
        <f t="shared" si="162"/>
        <v>1</v>
      </c>
      <c r="M2497" t="str">
        <f>VLOOKUP(L2497,mês!A:B,2,0)</f>
        <v>Janeiro</v>
      </c>
      <c r="N2497" t="e">
        <f t="shared" si="163"/>
        <v>#VALUE!</v>
      </c>
    </row>
    <row r="2498" spans="1:14" ht="24.95" customHeight="1" x14ac:dyDescent="0.2">
      <c r="A2498" s="2"/>
      <c r="B2498" s="3"/>
      <c r="C2498" s="2"/>
      <c r="D2498" s="2"/>
      <c r="E2498" s="2"/>
      <c r="F2498" s="2"/>
      <c r="G2498" s="2"/>
      <c r="H2498" s="13"/>
      <c r="I2498" s="4"/>
      <c r="J2498" s="9">
        <f t="shared" si="160"/>
        <v>0</v>
      </c>
      <c r="K2498" s="9">
        <f t="shared" si="161"/>
        <v>0</v>
      </c>
      <c r="L2498">
        <f t="shared" si="162"/>
        <v>1</v>
      </c>
      <c r="M2498" t="str">
        <f>VLOOKUP(L2498,mês!A:B,2,0)</f>
        <v>Janeiro</v>
      </c>
      <c r="N2498" t="e">
        <f t="shared" si="163"/>
        <v>#VALUE!</v>
      </c>
    </row>
    <row r="2499" spans="1:14" ht="24.95" customHeight="1" x14ac:dyDescent="0.2">
      <c r="A2499" s="2"/>
      <c r="B2499" s="3"/>
      <c r="C2499" s="2"/>
      <c r="D2499" s="2"/>
      <c r="E2499" s="2"/>
      <c r="F2499" s="2"/>
      <c r="G2499" s="2"/>
      <c r="H2499" s="2"/>
      <c r="I2499" s="4"/>
      <c r="J2499" s="9">
        <f t="shared" si="160"/>
        <v>0</v>
      </c>
      <c r="K2499" s="9">
        <f t="shared" si="161"/>
        <v>0</v>
      </c>
      <c r="L2499">
        <f t="shared" si="162"/>
        <v>1</v>
      </c>
      <c r="M2499" t="str">
        <f>VLOOKUP(L2499,mês!A:B,2,0)</f>
        <v>Janeiro</v>
      </c>
      <c r="N2499" t="e">
        <f t="shared" si="163"/>
        <v>#VALUE!</v>
      </c>
    </row>
    <row r="2500" spans="1:14" ht="24.95" customHeight="1" x14ac:dyDescent="0.2">
      <c r="A2500" s="2"/>
      <c r="B2500" s="3"/>
      <c r="C2500" s="2"/>
      <c r="D2500" s="2"/>
      <c r="E2500" s="2"/>
      <c r="F2500" s="2"/>
      <c r="G2500" s="2"/>
      <c r="H2500" s="2"/>
      <c r="I2500" s="4"/>
      <c r="J2500" s="9">
        <f t="shared" si="160"/>
        <v>0</v>
      </c>
      <c r="K2500" s="9">
        <f t="shared" si="161"/>
        <v>0</v>
      </c>
      <c r="L2500">
        <f t="shared" si="162"/>
        <v>1</v>
      </c>
      <c r="M2500" t="str">
        <f>VLOOKUP(L2500,mês!A:B,2,0)</f>
        <v>Janeiro</v>
      </c>
      <c r="N2500" t="e">
        <f t="shared" si="163"/>
        <v>#VALUE!</v>
      </c>
    </row>
    <row r="2501" spans="1:14" ht="24.95" customHeight="1" x14ac:dyDescent="0.2">
      <c r="A2501" s="2"/>
      <c r="B2501" s="3"/>
      <c r="C2501" s="2"/>
      <c r="D2501" s="2"/>
      <c r="E2501" s="2"/>
      <c r="F2501" s="2"/>
      <c r="G2501" s="2"/>
      <c r="H2501" s="2"/>
      <c r="I2501" s="4"/>
      <c r="J2501" s="9">
        <f t="shared" si="160"/>
        <v>0</v>
      </c>
      <c r="K2501" s="9">
        <f t="shared" si="161"/>
        <v>0</v>
      </c>
      <c r="L2501">
        <f t="shared" si="162"/>
        <v>1</v>
      </c>
      <c r="M2501" t="str">
        <f>VLOOKUP(L2501,mês!A:B,2,0)</f>
        <v>Janeiro</v>
      </c>
      <c r="N2501" t="e">
        <f t="shared" si="163"/>
        <v>#VALUE!</v>
      </c>
    </row>
    <row r="2502" spans="1:14" ht="24.95" customHeight="1" x14ac:dyDescent="0.2">
      <c r="A2502" s="2"/>
      <c r="B2502" s="3"/>
      <c r="C2502" s="2"/>
      <c r="D2502" s="2"/>
      <c r="E2502" s="2"/>
      <c r="F2502" s="2"/>
      <c r="G2502" s="2"/>
      <c r="H2502" s="2"/>
      <c r="I2502" s="4"/>
      <c r="J2502" s="9">
        <f t="shared" si="160"/>
        <v>0</v>
      </c>
      <c r="K2502" s="9">
        <f t="shared" si="161"/>
        <v>0</v>
      </c>
      <c r="L2502">
        <f t="shared" si="162"/>
        <v>1</v>
      </c>
      <c r="M2502" t="str">
        <f>VLOOKUP(L2502,mês!A:B,2,0)</f>
        <v>Janeiro</v>
      </c>
      <c r="N2502" t="e">
        <f t="shared" si="163"/>
        <v>#VALUE!</v>
      </c>
    </row>
    <row r="2503" spans="1:14" ht="24.95" customHeight="1" x14ac:dyDescent="0.2">
      <c r="A2503" s="2"/>
      <c r="B2503" s="3"/>
      <c r="C2503" s="2"/>
      <c r="D2503" s="2"/>
      <c r="E2503" s="2"/>
      <c r="F2503" s="2"/>
      <c r="G2503" s="2"/>
      <c r="H2503" s="2"/>
      <c r="I2503" s="4"/>
      <c r="J2503" s="9">
        <f t="shared" si="160"/>
        <v>0</v>
      </c>
      <c r="K2503" s="9">
        <f t="shared" si="161"/>
        <v>0</v>
      </c>
      <c r="L2503">
        <f t="shared" si="162"/>
        <v>1</v>
      </c>
      <c r="M2503" t="str">
        <f>VLOOKUP(L2503,mês!A:B,2,0)</f>
        <v>Janeiro</v>
      </c>
      <c r="N2503" t="e">
        <f t="shared" si="163"/>
        <v>#VALUE!</v>
      </c>
    </row>
    <row r="2504" spans="1:14" ht="24.95" customHeight="1" x14ac:dyDescent="0.2">
      <c r="A2504" s="2"/>
      <c r="B2504" s="3"/>
      <c r="C2504" s="2"/>
      <c r="D2504" s="2"/>
      <c r="E2504" s="2"/>
      <c r="F2504" s="2"/>
      <c r="G2504" s="2"/>
      <c r="H2504" s="13"/>
      <c r="I2504" s="4"/>
      <c r="J2504" s="9">
        <f t="shared" si="160"/>
        <v>0</v>
      </c>
      <c r="K2504" s="9">
        <f t="shared" si="161"/>
        <v>0</v>
      </c>
      <c r="L2504">
        <f t="shared" si="162"/>
        <v>1</v>
      </c>
      <c r="M2504" t="str">
        <f>VLOOKUP(L2504,mês!A:B,2,0)</f>
        <v>Janeiro</v>
      </c>
      <c r="N2504" t="e">
        <f t="shared" si="163"/>
        <v>#VALUE!</v>
      </c>
    </row>
    <row r="2505" spans="1:14" ht="24.95" customHeight="1" x14ac:dyDescent="0.2">
      <c r="A2505" s="2"/>
      <c r="B2505" s="3"/>
      <c r="C2505" s="2"/>
      <c r="D2505" s="2"/>
      <c r="E2505" s="2"/>
      <c r="F2505" s="2"/>
      <c r="G2505" s="2"/>
      <c r="H2505" s="13"/>
      <c r="I2505" s="4"/>
      <c r="J2505" s="9">
        <f t="shared" si="160"/>
        <v>0</v>
      </c>
      <c r="K2505" s="9">
        <f t="shared" si="161"/>
        <v>0</v>
      </c>
      <c r="L2505">
        <f t="shared" si="162"/>
        <v>1</v>
      </c>
      <c r="M2505" t="str">
        <f>VLOOKUP(L2505,mês!A:B,2,0)</f>
        <v>Janeiro</v>
      </c>
      <c r="N2505" t="e">
        <f t="shared" si="163"/>
        <v>#VALUE!</v>
      </c>
    </row>
    <row r="2506" spans="1:14" ht="24.95" customHeight="1" x14ac:dyDescent="0.2">
      <c r="A2506" s="2"/>
      <c r="B2506" s="3"/>
      <c r="C2506" s="2"/>
      <c r="D2506" s="2"/>
      <c r="E2506" s="2"/>
      <c r="F2506" s="2"/>
      <c r="G2506" s="2"/>
      <c r="H2506" s="2"/>
      <c r="I2506" s="4"/>
      <c r="J2506" s="9">
        <f t="shared" si="160"/>
        <v>0</v>
      </c>
      <c r="K2506" s="9">
        <f t="shared" si="161"/>
        <v>0</v>
      </c>
      <c r="L2506">
        <f t="shared" si="162"/>
        <v>1</v>
      </c>
      <c r="M2506" t="str">
        <f>VLOOKUP(L2506,mês!A:B,2,0)</f>
        <v>Janeiro</v>
      </c>
      <c r="N2506" t="e">
        <f t="shared" si="163"/>
        <v>#VALUE!</v>
      </c>
    </row>
    <row r="2507" spans="1:14" ht="24.95" customHeight="1" x14ac:dyDescent="0.2">
      <c r="A2507" s="2"/>
      <c r="B2507" s="3"/>
      <c r="C2507" s="2"/>
      <c r="D2507" s="2"/>
      <c r="E2507" s="2"/>
      <c r="F2507" s="2"/>
      <c r="G2507" s="2"/>
      <c r="H2507" s="2"/>
      <c r="I2507" s="4"/>
      <c r="J2507" s="9">
        <f t="shared" si="160"/>
        <v>0</v>
      </c>
      <c r="K2507" s="9">
        <f t="shared" si="161"/>
        <v>0</v>
      </c>
      <c r="L2507">
        <f t="shared" si="162"/>
        <v>1</v>
      </c>
      <c r="M2507" t="str">
        <f>VLOOKUP(L2507,mês!A:B,2,0)</f>
        <v>Janeiro</v>
      </c>
      <c r="N2507" t="e">
        <f t="shared" si="163"/>
        <v>#VALUE!</v>
      </c>
    </row>
    <row r="2508" spans="1:14" ht="24.95" customHeight="1" x14ac:dyDescent="0.2">
      <c r="A2508" s="2"/>
      <c r="B2508" s="3"/>
      <c r="C2508" s="2"/>
      <c r="D2508" s="2"/>
      <c r="E2508" s="2"/>
      <c r="F2508" s="2"/>
      <c r="G2508" s="2"/>
      <c r="H2508" s="2"/>
      <c r="I2508" s="4"/>
      <c r="J2508" s="9">
        <f t="shared" si="160"/>
        <v>0</v>
      </c>
      <c r="K2508" s="9">
        <f t="shared" si="161"/>
        <v>0</v>
      </c>
      <c r="L2508">
        <f t="shared" si="162"/>
        <v>1</v>
      </c>
      <c r="M2508" t="str">
        <f>VLOOKUP(L2508,mês!A:B,2,0)</f>
        <v>Janeiro</v>
      </c>
      <c r="N2508" t="e">
        <f t="shared" si="163"/>
        <v>#VALUE!</v>
      </c>
    </row>
    <row r="2509" spans="1:14" ht="24.95" customHeight="1" x14ac:dyDescent="0.2">
      <c r="A2509" s="2"/>
      <c r="B2509" s="3"/>
      <c r="C2509" s="2"/>
      <c r="D2509" s="2"/>
      <c r="E2509" s="2"/>
      <c r="F2509" s="2"/>
      <c r="G2509" s="2"/>
      <c r="H2509" s="2"/>
      <c r="I2509" s="4"/>
      <c r="J2509" s="9">
        <f t="shared" si="160"/>
        <v>0</v>
      </c>
      <c r="K2509" s="9">
        <f t="shared" si="161"/>
        <v>0</v>
      </c>
      <c r="L2509">
        <f t="shared" si="162"/>
        <v>1</v>
      </c>
      <c r="M2509" t="str">
        <f>VLOOKUP(L2509,mês!A:B,2,0)</f>
        <v>Janeiro</v>
      </c>
      <c r="N2509" t="e">
        <f t="shared" si="163"/>
        <v>#VALUE!</v>
      </c>
    </row>
    <row r="2510" spans="1:14" ht="24.95" customHeight="1" x14ac:dyDescent="0.2">
      <c r="A2510" s="2"/>
      <c r="B2510" s="3"/>
      <c r="C2510" s="2"/>
      <c r="D2510" s="2"/>
      <c r="E2510" s="2"/>
      <c r="F2510" s="2"/>
      <c r="G2510" s="2"/>
      <c r="H2510" s="2"/>
      <c r="I2510" s="4"/>
      <c r="J2510" s="9">
        <f t="shared" si="160"/>
        <v>0</v>
      </c>
      <c r="K2510" s="9">
        <f t="shared" si="161"/>
        <v>0</v>
      </c>
      <c r="L2510">
        <f t="shared" si="162"/>
        <v>1</v>
      </c>
      <c r="M2510" t="str">
        <f>VLOOKUP(L2510,mês!A:B,2,0)</f>
        <v>Janeiro</v>
      </c>
      <c r="N2510" t="e">
        <f t="shared" si="163"/>
        <v>#VALUE!</v>
      </c>
    </row>
    <row r="2511" spans="1:14" ht="24.95" customHeight="1" x14ac:dyDescent="0.2">
      <c r="A2511" s="2"/>
      <c r="B2511" s="3"/>
      <c r="C2511" s="2"/>
      <c r="D2511" s="2"/>
      <c r="E2511" s="2"/>
      <c r="F2511" s="2"/>
      <c r="G2511" s="2"/>
      <c r="H2511" s="2"/>
      <c r="I2511" s="4"/>
      <c r="J2511" s="9">
        <f t="shared" si="160"/>
        <v>0</v>
      </c>
      <c r="K2511" s="9">
        <f t="shared" si="161"/>
        <v>0</v>
      </c>
      <c r="L2511">
        <f t="shared" si="162"/>
        <v>1</v>
      </c>
      <c r="M2511" t="str">
        <f>VLOOKUP(L2511,mês!A:B,2,0)</f>
        <v>Janeiro</v>
      </c>
      <c r="N2511" t="e">
        <f t="shared" si="163"/>
        <v>#VALUE!</v>
      </c>
    </row>
    <row r="2512" spans="1:14" ht="24.95" customHeight="1" x14ac:dyDescent="0.2">
      <c r="A2512" s="2"/>
      <c r="B2512" s="3"/>
      <c r="C2512" s="2"/>
      <c r="D2512" s="2"/>
      <c r="E2512" s="2"/>
      <c r="F2512" s="2"/>
      <c r="G2512" s="2"/>
      <c r="H2512" s="2"/>
      <c r="I2512" s="4"/>
      <c r="J2512" s="9">
        <f t="shared" si="160"/>
        <v>0</v>
      </c>
      <c r="K2512" s="9">
        <f t="shared" si="161"/>
        <v>0</v>
      </c>
      <c r="L2512">
        <f t="shared" si="162"/>
        <v>1</v>
      </c>
      <c r="M2512" t="str">
        <f>VLOOKUP(L2512,mês!A:B,2,0)</f>
        <v>Janeiro</v>
      </c>
      <c r="N2512" t="e">
        <f t="shared" si="163"/>
        <v>#VALUE!</v>
      </c>
    </row>
    <row r="2513" spans="1:14" ht="24.95" customHeight="1" x14ac:dyDescent="0.2">
      <c r="A2513" s="2"/>
      <c r="B2513" s="3"/>
      <c r="C2513" s="2"/>
      <c r="D2513" s="2"/>
      <c r="E2513" s="2"/>
      <c r="F2513" s="2"/>
      <c r="G2513" s="2"/>
      <c r="H2513" s="2"/>
      <c r="I2513" s="4"/>
      <c r="J2513" s="9">
        <f t="shared" si="160"/>
        <v>0</v>
      </c>
      <c r="K2513" s="9">
        <f t="shared" si="161"/>
        <v>0</v>
      </c>
      <c r="L2513">
        <f t="shared" si="162"/>
        <v>1</v>
      </c>
      <c r="M2513" t="str">
        <f>VLOOKUP(L2513,mês!A:B,2,0)</f>
        <v>Janeiro</v>
      </c>
      <c r="N2513" t="e">
        <f t="shared" si="163"/>
        <v>#VALUE!</v>
      </c>
    </row>
    <row r="2514" spans="1:14" ht="24.95" customHeight="1" x14ac:dyDescent="0.2">
      <c r="A2514" s="2"/>
      <c r="B2514" s="3"/>
      <c r="C2514" s="2"/>
      <c r="D2514" s="2"/>
      <c r="E2514" s="2"/>
      <c r="F2514" s="2"/>
      <c r="G2514" s="2"/>
      <c r="H2514" s="2"/>
      <c r="I2514" s="4"/>
      <c r="J2514" s="9">
        <f t="shared" si="160"/>
        <v>0</v>
      </c>
      <c r="K2514" s="9">
        <f t="shared" si="161"/>
        <v>0</v>
      </c>
      <c r="L2514">
        <f t="shared" si="162"/>
        <v>1</v>
      </c>
      <c r="M2514" t="str">
        <f>VLOOKUP(L2514,mês!A:B,2,0)</f>
        <v>Janeiro</v>
      </c>
      <c r="N2514" t="e">
        <f t="shared" si="163"/>
        <v>#VALUE!</v>
      </c>
    </row>
    <row r="2515" spans="1:14" ht="24.95" customHeight="1" x14ac:dyDescent="0.2">
      <c r="A2515" s="2"/>
      <c r="B2515" s="3"/>
      <c r="C2515" s="2"/>
      <c r="D2515" s="2"/>
      <c r="E2515" s="2"/>
      <c r="F2515" s="2"/>
      <c r="G2515" s="2"/>
      <c r="H2515" s="2"/>
      <c r="I2515" s="4"/>
      <c r="J2515" s="9">
        <f t="shared" si="160"/>
        <v>0</v>
      </c>
      <c r="K2515" s="9">
        <f t="shared" si="161"/>
        <v>0</v>
      </c>
      <c r="L2515">
        <f t="shared" si="162"/>
        <v>1</v>
      </c>
      <c r="M2515" t="str">
        <f>VLOOKUP(L2515,mês!A:B,2,0)</f>
        <v>Janeiro</v>
      </c>
      <c r="N2515" t="e">
        <f t="shared" si="163"/>
        <v>#VALUE!</v>
      </c>
    </row>
    <row r="2516" spans="1:14" ht="24.95" customHeight="1" x14ac:dyDescent="0.2">
      <c r="A2516" s="2"/>
      <c r="B2516" s="3"/>
      <c r="C2516" s="2"/>
      <c r="D2516" s="2"/>
      <c r="E2516" s="2"/>
      <c r="F2516" s="2"/>
      <c r="G2516" s="2"/>
      <c r="H2516" s="2"/>
      <c r="I2516" s="4"/>
      <c r="J2516" s="9">
        <f t="shared" si="160"/>
        <v>0</v>
      </c>
      <c r="K2516" s="9">
        <f t="shared" si="161"/>
        <v>0</v>
      </c>
      <c r="L2516">
        <f t="shared" si="162"/>
        <v>1</v>
      </c>
      <c r="M2516" t="str">
        <f>VLOOKUP(L2516,mês!A:B,2,0)</f>
        <v>Janeiro</v>
      </c>
      <c r="N2516" t="e">
        <f t="shared" si="163"/>
        <v>#VALUE!</v>
      </c>
    </row>
    <row r="2517" spans="1:14" ht="24.95" customHeight="1" x14ac:dyDescent="0.2">
      <c r="A2517" s="2"/>
      <c r="B2517" s="3"/>
      <c r="C2517" s="2"/>
      <c r="D2517" s="2"/>
      <c r="E2517" s="2"/>
      <c r="F2517" s="2"/>
      <c r="G2517" s="2"/>
      <c r="H2517" s="13"/>
      <c r="I2517" s="4"/>
      <c r="J2517" s="9">
        <f t="shared" si="160"/>
        <v>0</v>
      </c>
      <c r="K2517" s="9">
        <f t="shared" si="161"/>
        <v>0</v>
      </c>
      <c r="L2517">
        <f t="shared" si="162"/>
        <v>1</v>
      </c>
      <c r="M2517" t="str">
        <f>VLOOKUP(L2517,mês!A:B,2,0)</f>
        <v>Janeiro</v>
      </c>
      <c r="N2517" t="e">
        <f t="shared" si="163"/>
        <v>#VALUE!</v>
      </c>
    </row>
    <row r="2518" spans="1:14" ht="24.95" customHeight="1" x14ac:dyDescent="0.2">
      <c r="A2518" s="2"/>
      <c r="B2518" s="3"/>
      <c r="C2518" s="2"/>
      <c r="D2518" s="2"/>
      <c r="E2518" s="2"/>
      <c r="F2518" s="2"/>
      <c r="G2518" s="2"/>
      <c r="H2518" s="13"/>
      <c r="I2518" s="4"/>
      <c r="J2518" s="9">
        <f t="shared" si="160"/>
        <v>0</v>
      </c>
      <c r="K2518" s="9">
        <f t="shared" si="161"/>
        <v>0</v>
      </c>
      <c r="L2518">
        <f t="shared" si="162"/>
        <v>1</v>
      </c>
      <c r="M2518" t="str">
        <f>VLOOKUP(L2518,mês!A:B,2,0)</f>
        <v>Janeiro</v>
      </c>
      <c r="N2518" t="e">
        <f t="shared" si="163"/>
        <v>#VALUE!</v>
      </c>
    </row>
    <row r="2519" spans="1:14" ht="24.95" customHeight="1" x14ac:dyDescent="0.2">
      <c r="A2519" s="2"/>
      <c r="B2519" s="3"/>
      <c r="C2519" s="2"/>
      <c r="D2519" s="2"/>
      <c r="E2519" s="2"/>
      <c r="F2519" s="2"/>
      <c r="G2519" s="2"/>
      <c r="H2519" s="2"/>
      <c r="I2519" s="4"/>
      <c r="J2519" s="9">
        <f t="shared" si="160"/>
        <v>0</v>
      </c>
      <c r="K2519" s="9">
        <f t="shared" si="161"/>
        <v>0</v>
      </c>
      <c r="L2519">
        <f t="shared" si="162"/>
        <v>1</v>
      </c>
      <c r="M2519" t="str">
        <f>VLOOKUP(L2519,mês!A:B,2,0)</f>
        <v>Janeiro</v>
      </c>
      <c r="N2519" t="e">
        <f t="shared" si="163"/>
        <v>#VALUE!</v>
      </c>
    </row>
    <row r="2520" spans="1:14" ht="24.95" customHeight="1" x14ac:dyDescent="0.2">
      <c r="A2520" s="2"/>
      <c r="B2520" s="3"/>
      <c r="C2520" s="2"/>
      <c r="D2520" s="2"/>
      <c r="E2520" s="2"/>
      <c r="F2520" s="2"/>
      <c r="G2520" s="2"/>
      <c r="H2520" s="2"/>
      <c r="I2520" s="4"/>
      <c r="J2520" s="9">
        <f t="shared" si="160"/>
        <v>0</v>
      </c>
      <c r="K2520" s="9">
        <f t="shared" si="161"/>
        <v>0</v>
      </c>
      <c r="L2520">
        <f t="shared" si="162"/>
        <v>1</v>
      </c>
      <c r="M2520" t="str">
        <f>VLOOKUP(L2520,mês!A:B,2,0)</f>
        <v>Janeiro</v>
      </c>
      <c r="N2520" t="e">
        <f t="shared" si="163"/>
        <v>#VALUE!</v>
      </c>
    </row>
    <row r="2521" spans="1:14" ht="24.95" customHeight="1" x14ac:dyDescent="0.2">
      <c r="A2521" s="2"/>
      <c r="B2521" s="3"/>
      <c r="C2521" s="2"/>
      <c r="D2521" s="2"/>
      <c r="E2521" s="2"/>
      <c r="F2521" s="2"/>
      <c r="G2521" s="2"/>
      <c r="H2521" s="2"/>
      <c r="I2521" s="4"/>
      <c r="J2521" s="9">
        <f t="shared" si="160"/>
        <v>0</v>
      </c>
      <c r="K2521" s="9">
        <f t="shared" si="161"/>
        <v>0</v>
      </c>
      <c r="L2521">
        <f t="shared" si="162"/>
        <v>1</v>
      </c>
      <c r="M2521" t="str">
        <f>VLOOKUP(L2521,mês!A:B,2,0)</f>
        <v>Janeiro</v>
      </c>
      <c r="N2521" t="e">
        <f t="shared" si="163"/>
        <v>#VALUE!</v>
      </c>
    </row>
    <row r="2522" spans="1:14" ht="24.95" customHeight="1" x14ac:dyDescent="0.2">
      <c r="A2522" s="2"/>
      <c r="B2522" s="3"/>
      <c r="C2522" s="2"/>
      <c r="D2522" s="2"/>
      <c r="E2522" s="2"/>
      <c r="F2522" s="2"/>
      <c r="G2522" s="2"/>
      <c r="H2522" s="2"/>
      <c r="I2522" s="4"/>
      <c r="J2522" s="9">
        <f t="shared" si="160"/>
        <v>0</v>
      </c>
      <c r="K2522" s="9">
        <f t="shared" si="161"/>
        <v>0</v>
      </c>
      <c r="L2522">
        <f t="shared" si="162"/>
        <v>1</v>
      </c>
      <c r="M2522" t="str">
        <f>VLOOKUP(L2522,mês!A:B,2,0)</f>
        <v>Janeiro</v>
      </c>
      <c r="N2522" t="e">
        <f t="shared" si="163"/>
        <v>#VALUE!</v>
      </c>
    </row>
    <row r="2523" spans="1:14" ht="24.95" customHeight="1" x14ac:dyDescent="0.2">
      <c r="A2523" s="2"/>
      <c r="B2523" s="3"/>
      <c r="C2523" s="2"/>
      <c r="D2523" s="2"/>
      <c r="E2523" s="2"/>
      <c r="F2523" s="2"/>
      <c r="G2523" s="2"/>
      <c r="H2523" s="2"/>
      <c r="I2523" s="4"/>
      <c r="J2523" s="9">
        <f t="shared" si="160"/>
        <v>0</v>
      </c>
      <c r="K2523" s="9">
        <f t="shared" si="161"/>
        <v>0</v>
      </c>
      <c r="L2523">
        <f t="shared" si="162"/>
        <v>1</v>
      </c>
      <c r="M2523" t="str">
        <f>VLOOKUP(L2523,mês!A:B,2,0)</f>
        <v>Janeiro</v>
      </c>
      <c r="N2523" t="e">
        <f t="shared" si="163"/>
        <v>#VALUE!</v>
      </c>
    </row>
    <row r="2524" spans="1:14" ht="24.95" customHeight="1" x14ac:dyDescent="0.2">
      <c r="A2524" s="2"/>
      <c r="B2524" s="3"/>
      <c r="C2524" s="2"/>
      <c r="D2524" s="2"/>
      <c r="E2524" s="2"/>
      <c r="F2524" s="2"/>
      <c r="G2524" s="2"/>
      <c r="H2524" s="2"/>
      <c r="I2524" s="4"/>
      <c r="J2524" s="9">
        <f t="shared" si="160"/>
        <v>0</v>
      </c>
      <c r="K2524" s="9">
        <f t="shared" si="161"/>
        <v>0</v>
      </c>
      <c r="L2524">
        <f t="shared" si="162"/>
        <v>1</v>
      </c>
      <c r="M2524" t="str">
        <f>VLOOKUP(L2524,mês!A:B,2,0)</f>
        <v>Janeiro</v>
      </c>
      <c r="N2524" t="e">
        <f t="shared" si="163"/>
        <v>#VALUE!</v>
      </c>
    </row>
    <row r="2525" spans="1:14" ht="24.95" customHeight="1" x14ac:dyDescent="0.2">
      <c r="A2525" s="2"/>
      <c r="B2525" s="3"/>
      <c r="C2525" s="2"/>
      <c r="D2525" s="2"/>
      <c r="E2525" s="2"/>
      <c r="F2525" s="2"/>
      <c r="G2525" s="2"/>
      <c r="H2525" s="2"/>
      <c r="I2525" s="4"/>
      <c r="J2525" s="9">
        <f t="shared" si="160"/>
        <v>0</v>
      </c>
      <c r="K2525" s="9">
        <f t="shared" si="161"/>
        <v>0</v>
      </c>
      <c r="L2525">
        <f t="shared" si="162"/>
        <v>1</v>
      </c>
      <c r="M2525" t="str">
        <f>VLOOKUP(L2525,mês!A:B,2,0)</f>
        <v>Janeiro</v>
      </c>
      <c r="N2525" t="e">
        <f t="shared" si="163"/>
        <v>#VALUE!</v>
      </c>
    </row>
    <row r="2526" spans="1:14" ht="24.95" customHeight="1" x14ac:dyDescent="0.2">
      <c r="A2526" s="2"/>
      <c r="B2526" s="3"/>
      <c r="C2526" s="2"/>
      <c r="D2526" s="2"/>
      <c r="E2526" s="2"/>
      <c r="F2526" s="2"/>
      <c r="G2526" s="2"/>
      <c r="H2526" s="2"/>
      <c r="I2526" s="4"/>
      <c r="J2526" s="9">
        <f t="shared" si="160"/>
        <v>0</v>
      </c>
      <c r="K2526" s="9">
        <f t="shared" si="161"/>
        <v>0</v>
      </c>
      <c r="L2526">
        <f t="shared" si="162"/>
        <v>1</v>
      </c>
      <c r="M2526" t="str">
        <f>VLOOKUP(L2526,mês!A:B,2,0)</f>
        <v>Janeiro</v>
      </c>
      <c r="N2526" t="e">
        <f t="shared" si="163"/>
        <v>#VALUE!</v>
      </c>
    </row>
    <row r="2527" spans="1:14" ht="24.95" customHeight="1" x14ac:dyDescent="0.2">
      <c r="A2527" s="2"/>
      <c r="B2527" s="3"/>
      <c r="C2527" s="2"/>
      <c r="D2527" s="2"/>
      <c r="E2527" s="2"/>
      <c r="F2527" s="2"/>
      <c r="G2527" s="2"/>
      <c r="H2527" s="2"/>
      <c r="I2527" s="4"/>
      <c r="J2527" s="9">
        <f t="shared" si="160"/>
        <v>0</v>
      </c>
      <c r="K2527" s="9">
        <f t="shared" si="161"/>
        <v>0</v>
      </c>
      <c r="L2527">
        <f t="shared" si="162"/>
        <v>1</v>
      </c>
      <c r="M2527" t="str">
        <f>VLOOKUP(L2527,mês!A:B,2,0)</f>
        <v>Janeiro</v>
      </c>
      <c r="N2527" t="e">
        <f t="shared" si="163"/>
        <v>#VALUE!</v>
      </c>
    </row>
    <row r="2528" spans="1:14" ht="24.95" customHeight="1" x14ac:dyDescent="0.2">
      <c r="A2528" s="2"/>
      <c r="B2528" s="3"/>
      <c r="C2528" s="2"/>
      <c r="D2528" s="2"/>
      <c r="E2528" s="2"/>
      <c r="F2528" s="2"/>
      <c r="G2528" s="2"/>
      <c r="H2528" s="2"/>
      <c r="I2528" s="4"/>
      <c r="J2528" s="9">
        <f t="shared" si="160"/>
        <v>0</v>
      </c>
      <c r="K2528" s="9">
        <f t="shared" si="161"/>
        <v>0</v>
      </c>
      <c r="L2528">
        <f t="shared" si="162"/>
        <v>1</v>
      </c>
      <c r="M2528" t="str">
        <f>VLOOKUP(L2528,mês!A:B,2,0)</f>
        <v>Janeiro</v>
      </c>
      <c r="N2528" t="e">
        <f t="shared" si="163"/>
        <v>#VALUE!</v>
      </c>
    </row>
    <row r="2529" spans="1:14" ht="24.95" customHeight="1" x14ac:dyDescent="0.2">
      <c r="A2529" s="2"/>
      <c r="B2529" s="3"/>
      <c r="C2529" s="2"/>
      <c r="D2529" s="2"/>
      <c r="E2529" s="2"/>
      <c r="F2529" s="2"/>
      <c r="G2529" s="2"/>
      <c r="H2529" s="2"/>
      <c r="I2529" s="4"/>
      <c r="J2529" s="9">
        <f t="shared" si="160"/>
        <v>0</v>
      </c>
      <c r="K2529" s="9">
        <f t="shared" si="161"/>
        <v>0</v>
      </c>
      <c r="L2529">
        <f t="shared" si="162"/>
        <v>1</v>
      </c>
      <c r="M2529" t="str">
        <f>VLOOKUP(L2529,mês!A:B,2,0)</f>
        <v>Janeiro</v>
      </c>
      <c r="N2529" t="e">
        <f t="shared" si="163"/>
        <v>#VALUE!</v>
      </c>
    </row>
    <row r="2530" spans="1:14" ht="24.95" customHeight="1" x14ac:dyDescent="0.2">
      <c r="A2530" s="2"/>
      <c r="B2530" s="3"/>
      <c r="C2530" s="2"/>
      <c r="D2530" s="2"/>
      <c r="E2530" s="2"/>
      <c r="F2530" s="2"/>
      <c r="G2530" s="2"/>
      <c r="H2530" s="2"/>
      <c r="I2530" s="4"/>
      <c r="J2530" s="9">
        <f t="shared" si="160"/>
        <v>0</v>
      </c>
      <c r="K2530" s="9">
        <f t="shared" si="161"/>
        <v>0</v>
      </c>
      <c r="L2530">
        <f t="shared" si="162"/>
        <v>1</v>
      </c>
      <c r="M2530" t="str">
        <f>VLOOKUP(L2530,mês!A:B,2,0)</f>
        <v>Janeiro</v>
      </c>
      <c r="N2530" t="e">
        <f t="shared" si="163"/>
        <v>#VALUE!</v>
      </c>
    </row>
    <row r="2531" spans="1:14" ht="24.95" customHeight="1" x14ac:dyDescent="0.2">
      <c r="A2531" s="2"/>
      <c r="B2531" s="3"/>
      <c r="C2531" s="2"/>
      <c r="D2531" s="2"/>
      <c r="E2531" s="2"/>
      <c r="F2531" s="2"/>
      <c r="G2531" s="2"/>
      <c r="H2531" s="2"/>
      <c r="I2531" s="4"/>
      <c r="J2531" s="9">
        <f t="shared" si="160"/>
        <v>0</v>
      </c>
      <c r="K2531" s="9">
        <f t="shared" si="161"/>
        <v>0</v>
      </c>
      <c r="L2531">
        <f t="shared" si="162"/>
        <v>1</v>
      </c>
      <c r="M2531" t="str">
        <f>VLOOKUP(L2531,mês!A:B,2,0)</f>
        <v>Janeiro</v>
      </c>
      <c r="N2531" t="e">
        <f t="shared" si="163"/>
        <v>#VALUE!</v>
      </c>
    </row>
    <row r="2532" spans="1:14" ht="24.95" customHeight="1" x14ac:dyDescent="0.2">
      <c r="A2532" s="2"/>
      <c r="B2532" s="3"/>
      <c r="C2532" s="2"/>
      <c r="D2532" s="2"/>
      <c r="E2532" s="2"/>
      <c r="F2532" s="2"/>
      <c r="G2532" s="2"/>
      <c r="H2532" s="2"/>
      <c r="I2532" s="4"/>
      <c r="J2532" s="9">
        <f t="shared" si="160"/>
        <v>0</v>
      </c>
      <c r="K2532" s="9">
        <f t="shared" si="161"/>
        <v>0</v>
      </c>
      <c r="L2532">
        <f t="shared" si="162"/>
        <v>1</v>
      </c>
      <c r="M2532" t="str">
        <f>VLOOKUP(L2532,mês!A:B,2,0)</f>
        <v>Janeiro</v>
      </c>
      <c r="N2532" t="e">
        <f t="shared" si="163"/>
        <v>#VALUE!</v>
      </c>
    </row>
    <row r="2533" spans="1:14" ht="24.95" customHeight="1" x14ac:dyDescent="0.2">
      <c r="A2533" s="2"/>
      <c r="B2533" s="3"/>
      <c r="C2533" s="2"/>
      <c r="D2533" s="2"/>
      <c r="E2533" s="2"/>
      <c r="F2533" s="2"/>
      <c r="G2533" s="2"/>
      <c r="H2533" s="2"/>
      <c r="I2533" s="4"/>
      <c r="J2533" s="9">
        <f t="shared" si="160"/>
        <v>0</v>
      </c>
      <c r="K2533" s="9">
        <f t="shared" si="161"/>
        <v>0</v>
      </c>
      <c r="L2533">
        <f t="shared" si="162"/>
        <v>1</v>
      </c>
      <c r="M2533" t="str">
        <f>VLOOKUP(L2533,mês!A:B,2,0)</f>
        <v>Janeiro</v>
      </c>
      <c r="N2533" t="e">
        <f t="shared" si="163"/>
        <v>#VALUE!</v>
      </c>
    </row>
    <row r="2534" spans="1:14" ht="24.95" customHeight="1" x14ac:dyDescent="0.2">
      <c r="A2534" s="2"/>
      <c r="B2534" s="3"/>
      <c r="C2534" s="2"/>
      <c r="D2534" s="2"/>
      <c r="E2534" s="4"/>
      <c r="F2534" s="2"/>
      <c r="G2534" s="2"/>
      <c r="H2534" s="2"/>
      <c r="I2534" s="4"/>
      <c r="J2534" s="9">
        <f t="shared" si="160"/>
        <v>0</v>
      </c>
      <c r="K2534" s="9">
        <f t="shared" si="161"/>
        <v>0</v>
      </c>
      <c r="L2534">
        <f t="shared" si="162"/>
        <v>1</v>
      </c>
      <c r="M2534" t="str">
        <f>VLOOKUP(L2534,mês!A:B,2,0)</f>
        <v>Janeiro</v>
      </c>
      <c r="N2534" t="e">
        <f t="shared" si="163"/>
        <v>#VALUE!</v>
      </c>
    </row>
    <row r="2535" spans="1:14" ht="24.95" customHeight="1" x14ac:dyDescent="0.2">
      <c r="A2535" s="2"/>
      <c r="B2535" s="3"/>
      <c r="C2535" s="2"/>
      <c r="D2535" s="2"/>
      <c r="E2535" s="2"/>
      <c r="F2535" s="2"/>
      <c r="G2535" s="2"/>
      <c r="H2535" s="2"/>
      <c r="I2535" s="4"/>
      <c r="J2535" s="9">
        <f t="shared" si="160"/>
        <v>0</v>
      </c>
      <c r="K2535" s="9">
        <f t="shared" si="161"/>
        <v>0</v>
      </c>
      <c r="L2535">
        <f t="shared" si="162"/>
        <v>1</v>
      </c>
      <c r="M2535" t="str">
        <f>VLOOKUP(L2535,mês!A:B,2,0)</f>
        <v>Janeiro</v>
      </c>
      <c r="N2535" t="e">
        <f t="shared" si="163"/>
        <v>#VALUE!</v>
      </c>
    </row>
    <row r="2536" spans="1:14" ht="24.95" customHeight="1" x14ac:dyDescent="0.2">
      <c r="A2536" s="2"/>
      <c r="B2536" s="3"/>
      <c r="C2536" s="2"/>
      <c r="D2536" s="2"/>
      <c r="E2536" s="2"/>
      <c r="F2536" s="2"/>
      <c r="G2536" s="2"/>
      <c r="H2536" s="2"/>
      <c r="I2536" s="4"/>
      <c r="J2536" s="9">
        <f t="shared" si="160"/>
        <v>0</v>
      </c>
      <c r="K2536" s="9">
        <f t="shared" si="161"/>
        <v>0</v>
      </c>
      <c r="L2536">
        <f t="shared" si="162"/>
        <v>1</v>
      </c>
      <c r="M2536" t="str">
        <f>VLOOKUP(L2536,mês!A:B,2,0)</f>
        <v>Janeiro</v>
      </c>
      <c r="N2536" t="e">
        <f t="shared" si="163"/>
        <v>#VALUE!</v>
      </c>
    </row>
    <row r="2537" spans="1:14" ht="24.95" customHeight="1" x14ac:dyDescent="0.2">
      <c r="A2537" s="2"/>
      <c r="B2537" s="3"/>
      <c r="C2537" s="2"/>
      <c r="D2537" s="2"/>
      <c r="E2537" s="2"/>
      <c r="F2537" s="2"/>
      <c r="G2537" s="2"/>
      <c r="H2537" s="2"/>
      <c r="I2537" s="4"/>
      <c r="J2537" s="9">
        <f t="shared" si="160"/>
        <v>0</v>
      </c>
      <c r="K2537" s="9">
        <f t="shared" si="161"/>
        <v>0</v>
      </c>
      <c r="L2537">
        <f t="shared" si="162"/>
        <v>1</v>
      </c>
      <c r="M2537" t="str">
        <f>VLOOKUP(L2537,mês!A:B,2,0)</f>
        <v>Janeiro</v>
      </c>
      <c r="N2537" t="e">
        <f t="shared" si="163"/>
        <v>#VALUE!</v>
      </c>
    </row>
    <row r="2538" spans="1:14" ht="24.95" customHeight="1" x14ac:dyDescent="0.2">
      <c r="A2538" s="2"/>
      <c r="B2538" s="3"/>
      <c r="C2538" s="2"/>
      <c r="D2538" s="2"/>
      <c r="E2538" s="2"/>
      <c r="F2538" s="2"/>
      <c r="G2538" s="2"/>
      <c r="H2538" s="2"/>
      <c r="I2538" s="4"/>
      <c r="J2538" s="9">
        <f t="shared" si="160"/>
        <v>0</v>
      </c>
      <c r="K2538" s="9">
        <f t="shared" si="161"/>
        <v>0</v>
      </c>
      <c r="L2538">
        <f t="shared" si="162"/>
        <v>1</v>
      </c>
      <c r="M2538" t="str">
        <f>VLOOKUP(L2538,mês!A:B,2,0)</f>
        <v>Janeiro</v>
      </c>
      <c r="N2538" t="e">
        <f t="shared" si="163"/>
        <v>#VALUE!</v>
      </c>
    </row>
    <row r="2539" spans="1:14" ht="24.95" customHeight="1" x14ac:dyDescent="0.2">
      <c r="A2539" s="2"/>
      <c r="B2539" s="3"/>
      <c r="C2539" s="2"/>
      <c r="D2539" s="2"/>
      <c r="E2539" s="2"/>
      <c r="F2539" s="2"/>
      <c r="G2539" s="2"/>
      <c r="H2539" s="2"/>
      <c r="I2539" s="4"/>
      <c r="J2539" s="9">
        <f t="shared" si="160"/>
        <v>0</v>
      </c>
      <c r="K2539" s="9">
        <f t="shared" si="161"/>
        <v>0</v>
      </c>
      <c r="L2539">
        <f t="shared" si="162"/>
        <v>1</v>
      </c>
      <c r="M2539" t="str">
        <f>VLOOKUP(L2539,mês!A:B,2,0)</f>
        <v>Janeiro</v>
      </c>
      <c r="N2539" t="e">
        <f t="shared" si="163"/>
        <v>#VALUE!</v>
      </c>
    </row>
    <row r="2540" spans="1:14" ht="24.95" customHeight="1" x14ac:dyDescent="0.2">
      <c r="A2540" s="2"/>
      <c r="B2540" s="3"/>
      <c r="C2540" s="2"/>
      <c r="D2540" s="2"/>
      <c r="E2540" s="2"/>
      <c r="F2540" s="2"/>
      <c r="G2540" s="2"/>
      <c r="H2540" s="2"/>
      <c r="I2540" s="4"/>
      <c r="J2540" s="9">
        <f t="shared" si="160"/>
        <v>0</v>
      </c>
      <c r="K2540" s="9">
        <f t="shared" si="161"/>
        <v>0</v>
      </c>
      <c r="L2540">
        <f t="shared" si="162"/>
        <v>1</v>
      </c>
      <c r="M2540" t="str">
        <f>VLOOKUP(L2540,mês!A:B,2,0)</f>
        <v>Janeiro</v>
      </c>
      <c r="N2540" t="e">
        <f t="shared" si="163"/>
        <v>#VALUE!</v>
      </c>
    </row>
    <row r="2541" spans="1:14" ht="24.95" customHeight="1" x14ac:dyDescent="0.2">
      <c r="A2541" s="2"/>
      <c r="B2541" s="3"/>
      <c r="C2541" s="2"/>
      <c r="D2541" s="2"/>
      <c r="E2541" s="4"/>
      <c r="F2541" s="2"/>
      <c r="G2541" s="2"/>
      <c r="H2541" s="2"/>
      <c r="I2541" s="4"/>
      <c r="J2541" s="9">
        <f t="shared" si="160"/>
        <v>0</v>
      </c>
      <c r="K2541" s="9">
        <f t="shared" si="161"/>
        <v>0</v>
      </c>
      <c r="L2541">
        <f t="shared" si="162"/>
        <v>1</v>
      </c>
      <c r="M2541" t="str">
        <f>VLOOKUP(L2541,mês!A:B,2,0)</f>
        <v>Janeiro</v>
      </c>
      <c r="N2541" t="e">
        <f t="shared" si="163"/>
        <v>#VALUE!</v>
      </c>
    </row>
    <row r="2542" spans="1:14" ht="24.95" customHeight="1" x14ac:dyDescent="0.2">
      <c r="A2542" s="2"/>
      <c r="B2542" s="3"/>
      <c r="C2542" s="2"/>
      <c r="D2542" s="2"/>
      <c r="E2542" s="2"/>
      <c r="F2542" s="2"/>
      <c r="G2542" s="2"/>
      <c r="H2542" s="2"/>
      <c r="I2542" s="4"/>
      <c r="J2542" s="9">
        <f t="shared" si="160"/>
        <v>0</v>
      </c>
      <c r="K2542" s="9">
        <f t="shared" si="161"/>
        <v>0</v>
      </c>
      <c r="L2542">
        <f t="shared" si="162"/>
        <v>1</v>
      </c>
      <c r="M2542" t="str">
        <f>VLOOKUP(L2542,mês!A:B,2,0)</f>
        <v>Janeiro</v>
      </c>
      <c r="N2542" t="e">
        <f t="shared" si="163"/>
        <v>#VALUE!</v>
      </c>
    </row>
    <row r="2543" spans="1:14" ht="24.95" customHeight="1" x14ac:dyDescent="0.2">
      <c r="A2543" s="2"/>
      <c r="B2543" s="3"/>
      <c r="C2543" s="2"/>
      <c r="D2543" s="2"/>
      <c r="E2543" s="2"/>
      <c r="F2543" s="2"/>
      <c r="G2543" s="2"/>
      <c r="H2543" s="13"/>
      <c r="I2543" s="4"/>
      <c r="J2543" s="9">
        <f t="shared" si="160"/>
        <v>0</v>
      </c>
      <c r="K2543" s="9">
        <f t="shared" si="161"/>
        <v>0</v>
      </c>
      <c r="L2543">
        <f t="shared" si="162"/>
        <v>1</v>
      </c>
      <c r="M2543" t="str">
        <f>VLOOKUP(L2543,mês!A:B,2,0)</f>
        <v>Janeiro</v>
      </c>
      <c r="N2543" t="e">
        <f t="shared" si="163"/>
        <v>#VALUE!</v>
      </c>
    </row>
    <row r="2544" spans="1:14" ht="24.95" customHeight="1" x14ac:dyDescent="0.2">
      <c r="A2544" s="2"/>
      <c r="B2544" s="3"/>
      <c r="C2544" s="2"/>
      <c r="D2544" s="2"/>
      <c r="E2544" s="2"/>
      <c r="F2544" s="2"/>
      <c r="G2544" s="2"/>
      <c r="H2544" s="2"/>
      <c r="I2544" s="4"/>
      <c r="J2544" s="9">
        <f t="shared" si="160"/>
        <v>0</v>
      </c>
      <c r="K2544" s="9">
        <f t="shared" si="161"/>
        <v>0</v>
      </c>
      <c r="L2544">
        <f t="shared" si="162"/>
        <v>1</v>
      </c>
      <c r="M2544" t="str">
        <f>VLOOKUP(L2544,mês!A:B,2,0)</f>
        <v>Janeiro</v>
      </c>
      <c r="N2544" t="e">
        <f t="shared" si="163"/>
        <v>#VALUE!</v>
      </c>
    </row>
    <row r="2545" spans="1:14" ht="24.95" customHeight="1" x14ac:dyDescent="0.2">
      <c r="A2545" s="2"/>
      <c r="B2545" s="3"/>
      <c r="C2545" s="2"/>
      <c r="D2545" s="2"/>
      <c r="E2545" s="2"/>
      <c r="F2545" s="2"/>
      <c r="G2545" s="2"/>
      <c r="H2545" s="2"/>
      <c r="I2545" s="4"/>
      <c r="J2545" s="9">
        <f t="shared" si="160"/>
        <v>0</v>
      </c>
      <c r="K2545" s="9">
        <f t="shared" si="161"/>
        <v>0</v>
      </c>
      <c r="L2545">
        <f t="shared" si="162"/>
        <v>1</v>
      </c>
      <c r="M2545" t="str">
        <f>VLOOKUP(L2545,mês!A:B,2,0)</f>
        <v>Janeiro</v>
      </c>
      <c r="N2545" t="e">
        <f t="shared" si="163"/>
        <v>#VALUE!</v>
      </c>
    </row>
    <row r="2546" spans="1:14" ht="24.95" customHeight="1" x14ac:dyDescent="0.2">
      <c r="A2546" s="2"/>
      <c r="B2546" s="3"/>
      <c r="C2546" s="2"/>
      <c r="D2546" s="2"/>
      <c r="E2546" s="2"/>
      <c r="F2546" s="2"/>
      <c r="G2546" s="2"/>
      <c r="H2546" s="2"/>
      <c r="I2546" s="4"/>
      <c r="J2546" s="9">
        <f t="shared" si="160"/>
        <v>0</v>
      </c>
      <c r="K2546" s="9">
        <f t="shared" si="161"/>
        <v>0</v>
      </c>
      <c r="L2546">
        <f t="shared" si="162"/>
        <v>1</v>
      </c>
      <c r="M2546" t="str">
        <f>VLOOKUP(L2546,mês!A:B,2,0)</f>
        <v>Janeiro</v>
      </c>
      <c r="N2546" t="e">
        <f t="shared" si="163"/>
        <v>#VALUE!</v>
      </c>
    </row>
    <row r="2547" spans="1:14" ht="24.95" customHeight="1" x14ac:dyDescent="0.2">
      <c r="A2547" s="2"/>
      <c r="B2547" s="3"/>
      <c r="C2547" s="2"/>
      <c r="D2547" s="2"/>
      <c r="E2547" s="2"/>
      <c r="F2547" s="2"/>
      <c r="G2547" s="2"/>
      <c r="H2547" s="2"/>
      <c r="I2547" s="4"/>
      <c r="J2547" s="9">
        <f t="shared" si="160"/>
        <v>0</v>
      </c>
      <c r="K2547" s="9">
        <f t="shared" si="161"/>
        <v>0</v>
      </c>
      <c r="L2547">
        <f t="shared" si="162"/>
        <v>1</v>
      </c>
      <c r="M2547" t="str">
        <f>VLOOKUP(L2547,mês!A:B,2,0)</f>
        <v>Janeiro</v>
      </c>
      <c r="N2547" t="e">
        <f t="shared" si="163"/>
        <v>#VALUE!</v>
      </c>
    </row>
    <row r="2548" spans="1:14" ht="24.95" customHeight="1" x14ac:dyDescent="0.2">
      <c r="A2548" s="2"/>
      <c r="B2548" s="3"/>
      <c r="C2548" s="2"/>
      <c r="D2548" s="2"/>
      <c r="E2548" s="2"/>
      <c r="F2548" s="2"/>
      <c r="G2548" s="2"/>
      <c r="H2548" s="2"/>
      <c r="I2548" s="4"/>
      <c r="J2548" s="9">
        <f t="shared" si="160"/>
        <v>0</v>
      </c>
      <c r="K2548" s="9">
        <f t="shared" si="161"/>
        <v>0</v>
      </c>
      <c r="L2548">
        <f t="shared" si="162"/>
        <v>1</v>
      </c>
      <c r="M2548" t="str">
        <f>VLOOKUP(L2548,mês!A:B,2,0)</f>
        <v>Janeiro</v>
      </c>
      <c r="N2548" t="e">
        <f t="shared" si="163"/>
        <v>#VALUE!</v>
      </c>
    </row>
    <row r="2549" spans="1:14" ht="24.95" customHeight="1" x14ac:dyDescent="0.2">
      <c r="A2549" s="2"/>
      <c r="B2549" s="3"/>
      <c r="C2549" s="2"/>
      <c r="D2549" s="2"/>
      <c r="E2549" s="2"/>
      <c r="F2549" s="2"/>
      <c r="G2549" s="2"/>
      <c r="H2549" s="2"/>
      <c r="I2549" s="4"/>
      <c r="J2549" s="9">
        <f t="shared" si="160"/>
        <v>0</v>
      </c>
      <c r="K2549" s="9">
        <f t="shared" si="161"/>
        <v>0</v>
      </c>
      <c r="L2549">
        <f t="shared" si="162"/>
        <v>1</v>
      </c>
      <c r="M2549" t="str">
        <f>VLOOKUP(L2549,mês!A:B,2,0)</f>
        <v>Janeiro</v>
      </c>
      <c r="N2549" t="e">
        <f t="shared" si="163"/>
        <v>#VALUE!</v>
      </c>
    </row>
    <row r="2550" spans="1:14" ht="24.95" customHeight="1" x14ac:dyDescent="0.2">
      <c r="A2550" s="2"/>
      <c r="B2550" s="3"/>
      <c r="C2550" s="2"/>
      <c r="D2550" s="2"/>
      <c r="E2550" s="2"/>
      <c r="F2550" s="2"/>
      <c r="G2550" s="2"/>
      <c r="H2550" s="2"/>
      <c r="I2550" s="4"/>
      <c r="J2550" s="9">
        <f t="shared" si="160"/>
        <v>0</v>
      </c>
      <c r="K2550" s="9">
        <f t="shared" si="161"/>
        <v>0</v>
      </c>
      <c r="L2550">
        <f t="shared" si="162"/>
        <v>1</v>
      </c>
      <c r="M2550" t="str">
        <f>VLOOKUP(L2550,mês!A:B,2,0)</f>
        <v>Janeiro</v>
      </c>
      <c r="N2550" t="e">
        <f t="shared" si="163"/>
        <v>#VALUE!</v>
      </c>
    </row>
    <row r="2551" spans="1:14" ht="24.95" customHeight="1" x14ac:dyDescent="0.2">
      <c r="A2551" s="2"/>
      <c r="B2551" s="3"/>
      <c r="C2551" s="2"/>
      <c r="D2551" s="2"/>
      <c r="E2551" s="2"/>
      <c r="F2551" s="2"/>
      <c r="G2551" s="2"/>
      <c r="H2551" s="2"/>
      <c r="I2551" s="4"/>
      <c r="J2551" s="9">
        <f t="shared" si="160"/>
        <v>0</v>
      </c>
      <c r="K2551" s="9">
        <f t="shared" si="161"/>
        <v>0</v>
      </c>
      <c r="L2551">
        <f t="shared" si="162"/>
        <v>1</v>
      </c>
      <c r="M2551" t="str">
        <f>VLOOKUP(L2551,mês!A:B,2,0)</f>
        <v>Janeiro</v>
      </c>
      <c r="N2551" t="e">
        <f t="shared" si="163"/>
        <v>#VALUE!</v>
      </c>
    </row>
    <row r="2552" spans="1:14" ht="24.95" customHeight="1" x14ac:dyDescent="0.2">
      <c r="A2552" s="2"/>
      <c r="B2552" s="3"/>
      <c r="C2552" s="2"/>
      <c r="D2552" s="2"/>
      <c r="E2552" s="2"/>
      <c r="F2552" s="2"/>
      <c r="G2552" s="2"/>
      <c r="H2552" s="2"/>
      <c r="I2552" s="4"/>
      <c r="J2552" s="9">
        <f t="shared" si="160"/>
        <v>0</v>
      </c>
      <c r="K2552" s="9">
        <f t="shared" si="161"/>
        <v>0</v>
      </c>
      <c r="L2552">
        <f t="shared" si="162"/>
        <v>1</v>
      </c>
      <c r="M2552" t="str">
        <f>VLOOKUP(L2552,mês!A:B,2,0)</f>
        <v>Janeiro</v>
      </c>
      <c r="N2552" t="e">
        <f t="shared" si="163"/>
        <v>#VALUE!</v>
      </c>
    </row>
    <row r="2553" spans="1:14" ht="24.95" customHeight="1" x14ac:dyDescent="0.2">
      <c r="A2553" s="2"/>
      <c r="B2553" s="3"/>
      <c r="C2553" s="2"/>
      <c r="D2553" s="2"/>
      <c r="E2553" s="2"/>
      <c r="F2553" s="2"/>
      <c r="G2553" s="2"/>
      <c r="H2553" s="2"/>
      <c r="I2553" s="4"/>
      <c r="J2553" s="9">
        <f t="shared" si="160"/>
        <v>0</v>
      </c>
      <c r="K2553" s="9">
        <f t="shared" si="161"/>
        <v>0</v>
      </c>
      <c r="L2553">
        <f t="shared" si="162"/>
        <v>1</v>
      </c>
      <c r="M2553" t="str">
        <f>VLOOKUP(L2553,mês!A:B,2,0)</f>
        <v>Janeiro</v>
      </c>
      <c r="N2553" t="e">
        <f t="shared" si="163"/>
        <v>#VALUE!</v>
      </c>
    </row>
    <row r="2554" spans="1:14" ht="24.95" customHeight="1" x14ac:dyDescent="0.2">
      <c r="A2554" s="2"/>
      <c r="B2554" s="3"/>
      <c r="C2554" s="2"/>
      <c r="D2554" s="2"/>
      <c r="E2554" s="2"/>
      <c r="F2554" s="2"/>
      <c r="G2554" s="2"/>
      <c r="H2554" s="2"/>
      <c r="I2554" s="4"/>
      <c r="J2554" s="9">
        <f t="shared" si="160"/>
        <v>0</v>
      </c>
      <c r="K2554" s="9">
        <f t="shared" si="161"/>
        <v>0</v>
      </c>
      <c r="L2554">
        <f t="shared" si="162"/>
        <v>1</v>
      </c>
      <c r="M2554" t="str">
        <f>VLOOKUP(L2554,mês!A:B,2,0)</f>
        <v>Janeiro</v>
      </c>
      <c r="N2554" t="e">
        <f t="shared" si="163"/>
        <v>#VALUE!</v>
      </c>
    </row>
    <row r="2555" spans="1:14" ht="24.95" customHeight="1" x14ac:dyDescent="0.2">
      <c r="A2555" s="2"/>
      <c r="B2555" s="3"/>
      <c r="C2555" s="2"/>
      <c r="D2555" s="2"/>
      <c r="E2555" s="2"/>
      <c r="F2555" s="2"/>
      <c r="G2555" s="2"/>
      <c r="H2555" s="2"/>
      <c r="I2555" s="4"/>
      <c r="J2555" s="9">
        <f t="shared" si="160"/>
        <v>0</v>
      </c>
      <c r="K2555" s="9">
        <f t="shared" si="161"/>
        <v>0</v>
      </c>
      <c r="L2555">
        <f t="shared" si="162"/>
        <v>1</v>
      </c>
      <c r="M2555" t="str">
        <f>VLOOKUP(L2555,mês!A:B,2,0)</f>
        <v>Janeiro</v>
      </c>
      <c r="N2555" t="e">
        <f t="shared" si="163"/>
        <v>#VALUE!</v>
      </c>
    </row>
    <row r="2556" spans="1:14" ht="24.95" customHeight="1" x14ac:dyDescent="0.2">
      <c r="A2556" s="2"/>
      <c r="B2556" s="3"/>
      <c r="C2556" s="2"/>
      <c r="D2556" s="2"/>
      <c r="E2556" s="2"/>
      <c r="F2556" s="2"/>
      <c r="G2556" s="2"/>
      <c r="H2556" s="2"/>
      <c r="I2556" s="4"/>
      <c r="J2556" s="9">
        <f t="shared" ref="J2556:J2619" si="164">IF(G2556="Não",0,H2556)</f>
        <v>0</v>
      </c>
      <c r="K2556" s="9">
        <f t="shared" ref="K2556:K2619" si="165">IF(G2556="Não",H2556,0)</f>
        <v>0</v>
      </c>
      <c r="L2556">
        <f t="shared" ref="L2556:L2619" si="166">MONTH(B2556)</f>
        <v>1</v>
      </c>
      <c r="M2556" t="str">
        <f>VLOOKUP(L2556,mês!A:B,2,0)</f>
        <v>Janeiro</v>
      </c>
      <c r="N2556" t="e">
        <f t="shared" ref="N2556:N2619" si="167">LEFT(A2556,SEARCH("-",A2556)-1)</f>
        <v>#VALUE!</v>
      </c>
    </row>
    <row r="2557" spans="1:14" ht="24.95" customHeight="1" x14ac:dyDescent="0.2">
      <c r="A2557" s="2"/>
      <c r="B2557" s="3"/>
      <c r="C2557" s="2"/>
      <c r="D2557" s="2"/>
      <c r="E2557" s="2"/>
      <c r="F2557" s="2"/>
      <c r="G2557" s="2"/>
      <c r="H2557" s="13"/>
      <c r="I2557" s="4"/>
      <c r="J2557" s="9">
        <f t="shared" si="164"/>
        <v>0</v>
      </c>
      <c r="K2557" s="9">
        <f t="shared" si="165"/>
        <v>0</v>
      </c>
      <c r="L2557">
        <f t="shared" si="166"/>
        <v>1</v>
      </c>
      <c r="M2557" t="str">
        <f>VLOOKUP(L2557,mês!A:B,2,0)</f>
        <v>Janeiro</v>
      </c>
      <c r="N2557" t="e">
        <f t="shared" si="167"/>
        <v>#VALUE!</v>
      </c>
    </row>
    <row r="2558" spans="1:14" ht="24.95" customHeight="1" x14ac:dyDescent="0.2">
      <c r="A2558" s="2"/>
      <c r="B2558" s="3"/>
      <c r="C2558" s="2"/>
      <c r="D2558" s="2"/>
      <c r="E2558" s="2"/>
      <c r="F2558" s="2"/>
      <c r="G2558" s="2"/>
      <c r="H2558" s="2"/>
      <c r="I2558" s="4"/>
      <c r="J2558" s="9">
        <f t="shared" si="164"/>
        <v>0</v>
      </c>
      <c r="K2558" s="9">
        <f t="shared" si="165"/>
        <v>0</v>
      </c>
      <c r="L2558">
        <f t="shared" si="166"/>
        <v>1</v>
      </c>
      <c r="M2558" t="str">
        <f>VLOOKUP(L2558,mês!A:B,2,0)</f>
        <v>Janeiro</v>
      </c>
      <c r="N2558" t="e">
        <f t="shared" si="167"/>
        <v>#VALUE!</v>
      </c>
    </row>
    <row r="2559" spans="1:14" ht="24.95" customHeight="1" x14ac:dyDescent="0.2">
      <c r="A2559" s="2"/>
      <c r="B2559" s="3"/>
      <c r="C2559" s="2"/>
      <c r="D2559" s="2"/>
      <c r="E2559" s="2"/>
      <c r="F2559" s="2"/>
      <c r="G2559" s="2"/>
      <c r="H2559" s="2"/>
      <c r="I2559" s="4"/>
      <c r="J2559" s="9">
        <f t="shared" si="164"/>
        <v>0</v>
      </c>
      <c r="K2559" s="9">
        <f t="shared" si="165"/>
        <v>0</v>
      </c>
      <c r="L2559">
        <f t="shared" si="166"/>
        <v>1</v>
      </c>
      <c r="M2559" t="str">
        <f>VLOOKUP(L2559,mês!A:B,2,0)</f>
        <v>Janeiro</v>
      </c>
      <c r="N2559" t="e">
        <f t="shared" si="167"/>
        <v>#VALUE!</v>
      </c>
    </row>
    <row r="2560" spans="1:14" ht="24.95" customHeight="1" x14ac:dyDescent="0.2">
      <c r="A2560" s="2"/>
      <c r="B2560" s="3"/>
      <c r="C2560" s="2"/>
      <c r="D2560" s="2"/>
      <c r="E2560" s="2"/>
      <c r="F2560" s="2"/>
      <c r="G2560" s="2"/>
      <c r="H2560" s="2"/>
      <c r="I2560" s="4"/>
      <c r="J2560" s="9">
        <f t="shared" si="164"/>
        <v>0</v>
      </c>
      <c r="K2560" s="9">
        <f t="shared" si="165"/>
        <v>0</v>
      </c>
      <c r="L2560">
        <f t="shared" si="166"/>
        <v>1</v>
      </c>
      <c r="M2560" t="str">
        <f>VLOOKUP(L2560,mês!A:B,2,0)</f>
        <v>Janeiro</v>
      </c>
      <c r="N2560" t="e">
        <f t="shared" si="167"/>
        <v>#VALUE!</v>
      </c>
    </row>
    <row r="2561" spans="1:14" ht="24.95" customHeight="1" x14ac:dyDescent="0.2">
      <c r="A2561" s="2"/>
      <c r="B2561" s="3"/>
      <c r="C2561" s="2"/>
      <c r="D2561" s="2"/>
      <c r="E2561" s="2"/>
      <c r="F2561" s="2"/>
      <c r="G2561" s="2"/>
      <c r="H2561" s="2"/>
      <c r="I2561" s="4"/>
      <c r="J2561" s="9">
        <f t="shared" si="164"/>
        <v>0</v>
      </c>
      <c r="K2561" s="9">
        <f t="shared" si="165"/>
        <v>0</v>
      </c>
      <c r="L2561">
        <f t="shared" si="166"/>
        <v>1</v>
      </c>
      <c r="M2561" t="str">
        <f>VLOOKUP(L2561,mês!A:B,2,0)</f>
        <v>Janeiro</v>
      </c>
      <c r="N2561" t="e">
        <f t="shared" si="167"/>
        <v>#VALUE!</v>
      </c>
    </row>
    <row r="2562" spans="1:14" ht="24.95" customHeight="1" x14ac:dyDescent="0.2">
      <c r="A2562" s="2"/>
      <c r="B2562" s="3"/>
      <c r="C2562" s="2"/>
      <c r="D2562" s="2"/>
      <c r="E2562" s="4"/>
      <c r="F2562" s="2"/>
      <c r="G2562" s="2"/>
      <c r="H2562" s="2"/>
      <c r="I2562" s="4"/>
      <c r="J2562" s="9">
        <f t="shared" si="164"/>
        <v>0</v>
      </c>
      <c r="K2562" s="9">
        <f t="shared" si="165"/>
        <v>0</v>
      </c>
      <c r="L2562">
        <f t="shared" si="166"/>
        <v>1</v>
      </c>
      <c r="M2562" t="str">
        <f>VLOOKUP(L2562,mês!A:B,2,0)</f>
        <v>Janeiro</v>
      </c>
      <c r="N2562" t="e">
        <f t="shared" si="167"/>
        <v>#VALUE!</v>
      </c>
    </row>
    <row r="2563" spans="1:14" ht="24.95" customHeight="1" x14ac:dyDescent="0.2">
      <c r="A2563" s="2"/>
      <c r="B2563" s="3"/>
      <c r="C2563" s="2"/>
      <c r="D2563" s="2"/>
      <c r="E2563" s="2"/>
      <c r="F2563" s="2"/>
      <c r="G2563" s="2"/>
      <c r="H2563" s="13"/>
      <c r="I2563" s="4"/>
      <c r="J2563" s="9">
        <f t="shared" si="164"/>
        <v>0</v>
      </c>
      <c r="K2563" s="9">
        <f t="shared" si="165"/>
        <v>0</v>
      </c>
      <c r="L2563">
        <f t="shared" si="166"/>
        <v>1</v>
      </c>
      <c r="M2563" t="str">
        <f>VLOOKUP(L2563,mês!A:B,2,0)</f>
        <v>Janeiro</v>
      </c>
      <c r="N2563" t="e">
        <f t="shared" si="167"/>
        <v>#VALUE!</v>
      </c>
    </row>
    <row r="2564" spans="1:14" ht="24.95" customHeight="1" x14ac:dyDescent="0.2">
      <c r="A2564" s="2"/>
      <c r="B2564" s="3"/>
      <c r="C2564" s="2"/>
      <c r="D2564" s="2"/>
      <c r="E2564" s="2"/>
      <c r="F2564" s="2"/>
      <c r="G2564" s="2"/>
      <c r="H2564" s="13"/>
      <c r="I2564" s="4"/>
      <c r="J2564" s="9">
        <f t="shared" si="164"/>
        <v>0</v>
      </c>
      <c r="K2564" s="9">
        <f t="shared" si="165"/>
        <v>0</v>
      </c>
      <c r="L2564">
        <f t="shared" si="166"/>
        <v>1</v>
      </c>
      <c r="M2564" t="str">
        <f>VLOOKUP(L2564,mês!A:B,2,0)</f>
        <v>Janeiro</v>
      </c>
      <c r="N2564" t="e">
        <f t="shared" si="167"/>
        <v>#VALUE!</v>
      </c>
    </row>
    <row r="2565" spans="1:14" ht="24.95" customHeight="1" x14ac:dyDescent="0.2">
      <c r="A2565" s="2"/>
      <c r="B2565" s="3"/>
      <c r="C2565" s="2"/>
      <c r="D2565" s="2"/>
      <c r="E2565" s="4"/>
      <c r="F2565" s="2"/>
      <c r="G2565" s="2"/>
      <c r="H2565" s="2"/>
      <c r="I2565" s="4"/>
      <c r="J2565" s="9">
        <f t="shared" si="164"/>
        <v>0</v>
      </c>
      <c r="K2565" s="9">
        <f t="shared" si="165"/>
        <v>0</v>
      </c>
      <c r="L2565">
        <f t="shared" si="166"/>
        <v>1</v>
      </c>
      <c r="M2565" t="str">
        <f>VLOOKUP(L2565,mês!A:B,2,0)</f>
        <v>Janeiro</v>
      </c>
      <c r="N2565" t="e">
        <f t="shared" si="167"/>
        <v>#VALUE!</v>
      </c>
    </row>
    <row r="2566" spans="1:14" ht="24.95" customHeight="1" x14ac:dyDescent="0.2">
      <c r="A2566" s="2"/>
      <c r="B2566" s="3"/>
      <c r="C2566" s="2"/>
      <c r="D2566" s="2"/>
      <c r="E2566" s="2"/>
      <c r="F2566" s="2"/>
      <c r="G2566" s="2"/>
      <c r="H2566" s="2"/>
      <c r="I2566" s="4"/>
      <c r="J2566" s="9">
        <f t="shared" si="164"/>
        <v>0</v>
      </c>
      <c r="K2566" s="9">
        <f t="shared" si="165"/>
        <v>0</v>
      </c>
      <c r="L2566">
        <f t="shared" si="166"/>
        <v>1</v>
      </c>
      <c r="M2566" t="str">
        <f>VLOOKUP(L2566,mês!A:B,2,0)</f>
        <v>Janeiro</v>
      </c>
      <c r="N2566" t="e">
        <f t="shared" si="167"/>
        <v>#VALUE!</v>
      </c>
    </row>
    <row r="2567" spans="1:14" ht="24.95" customHeight="1" x14ac:dyDescent="0.2">
      <c r="A2567" s="2"/>
      <c r="B2567" s="3"/>
      <c r="C2567" s="2"/>
      <c r="D2567" s="2"/>
      <c r="E2567" s="2"/>
      <c r="F2567" s="2"/>
      <c r="G2567" s="2"/>
      <c r="H2567" s="2"/>
      <c r="I2567" s="4"/>
      <c r="J2567" s="9">
        <f t="shared" si="164"/>
        <v>0</v>
      </c>
      <c r="K2567" s="9">
        <f t="shared" si="165"/>
        <v>0</v>
      </c>
      <c r="L2567">
        <f t="shared" si="166"/>
        <v>1</v>
      </c>
      <c r="M2567" t="str">
        <f>VLOOKUP(L2567,mês!A:B,2,0)</f>
        <v>Janeiro</v>
      </c>
      <c r="N2567" t="e">
        <f t="shared" si="167"/>
        <v>#VALUE!</v>
      </c>
    </row>
    <row r="2568" spans="1:14" ht="24.95" customHeight="1" x14ac:dyDescent="0.2">
      <c r="A2568" s="2"/>
      <c r="B2568" s="3"/>
      <c r="C2568" s="2"/>
      <c r="D2568" s="2"/>
      <c r="E2568" s="2"/>
      <c r="F2568" s="2"/>
      <c r="G2568" s="2"/>
      <c r="H2568" s="2"/>
      <c r="I2568" s="4"/>
      <c r="J2568" s="9">
        <f t="shared" si="164"/>
        <v>0</v>
      </c>
      <c r="K2568" s="9">
        <f t="shared" si="165"/>
        <v>0</v>
      </c>
      <c r="L2568">
        <f t="shared" si="166"/>
        <v>1</v>
      </c>
      <c r="M2568" t="str">
        <f>VLOOKUP(L2568,mês!A:B,2,0)</f>
        <v>Janeiro</v>
      </c>
      <c r="N2568" t="e">
        <f t="shared" si="167"/>
        <v>#VALUE!</v>
      </c>
    </row>
    <row r="2569" spans="1:14" ht="24.95" customHeight="1" x14ac:dyDescent="0.2">
      <c r="A2569" s="2"/>
      <c r="B2569" s="3"/>
      <c r="C2569" s="2"/>
      <c r="D2569" s="2"/>
      <c r="E2569" s="2"/>
      <c r="F2569" s="2"/>
      <c r="G2569" s="2"/>
      <c r="H2569" s="2"/>
      <c r="I2569" s="4"/>
      <c r="J2569" s="9">
        <f t="shared" si="164"/>
        <v>0</v>
      </c>
      <c r="K2569" s="9">
        <f t="shared" si="165"/>
        <v>0</v>
      </c>
      <c r="L2569">
        <f t="shared" si="166"/>
        <v>1</v>
      </c>
      <c r="M2569" t="str">
        <f>VLOOKUP(L2569,mês!A:B,2,0)</f>
        <v>Janeiro</v>
      </c>
      <c r="N2569" t="e">
        <f t="shared" si="167"/>
        <v>#VALUE!</v>
      </c>
    </row>
    <row r="2570" spans="1:14" ht="24.95" customHeight="1" x14ac:dyDescent="0.2">
      <c r="A2570" s="2"/>
      <c r="B2570" s="3"/>
      <c r="C2570" s="2"/>
      <c r="D2570" s="2"/>
      <c r="E2570" s="2"/>
      <c r="F2570" s="2"/>
      <c r="G2570" s="2"/>
      <c r="H2570" s="2"/>
      <c r="I2570" s="4"/>
      <c r="J2570" s="9">
        <f t="shared" si="164"/>
        <v>0</v>
      </c>
      <c r="K2570" s="9">
        <f t="shared" si="165"/>
        <v>0</v>
      </c>
      <c r="L2570">
        <f t="shared" si="166"/>
        <v>1</v>
      </c>
      <c r="M2570" t="str">
        <f>VLOOKUP(L2570,mês!A:B,2,0)</f>
        <v>Janeiro</v>
      </c>
      <c r="N2570" t="e">
        <f t="shared" si="167"/>
        <v>#VALUE!</v>
      </c>
    </row>
    <row r="2571" spans="1:14" ht="24.95" customHeight="1" x14ac:dyDescent="0.2">
      <c r="A2571" s="2"/>
      <c r="B2571" s="3"/>
      <c r="C2571" s="2"/>
      <c r="D2571" s="2"/>
      <c r="E2571" s="4"/>
      <c r="F2571" s="2"/>
      <c r="G2571" s="2"/>
      <c r="H2571" s="2"/>
      <c r="I2571" s="4"/>
      <c r="J2571" s="9">
        <f t="shared" si="164"/>
        <v>0</v>
      </c>
      <c r="K2571" s="9">
        <f t="shared" si="165"/>
        <v>0</v>
      </c>
      <c r="L2571">
        <f t="shared" si="166"/>
        <v>1</v>
      </c>
      <c r="M2571" t="str">
        <f>VLOOKUP(L2571,mês!A:B,2,0)</f>
        <v>Janeiro</v>
      </c>
      <c r="N2571" t="e">
        <f t="shared" si="167"/>
        <v>#VALUE!</v>
      </c>
    </row>
    <row r="2572" spans="1:14" ht="24.95" customHeight="1" x14ac:dyDescent="0.2">
      <c r="A2572" s="2"/>
      <c r="B2572" s="3"/>
      <c r="C2572" s="2"/>
      <c r="D2572" s="2"/>
      <c r="E2572" s="2"/>
      <c r="F2572" s="2"/>
      <c r="G2572" s="2"/>
      <c r="H2572" s="2"/>
      <c r="I2572" s="4"/>
      <c r="J2572" s="9">
        <f t="shared" si="164"/>
        <v>0</v>
      </c>
      <c r="K2572" s="9">
        <f t="shared" si="165"/>
        <v>0</v>
      </c>
      <c r="L2572">
        <f t="shared" si="166"/>
        <v>1</v>
      </c>
      <c r="M2572" t="str">
        <f>VLOOKUP(L2572,mês!A:B,2,0)</f>
        <v>Janeiro</v>
      </c>
      <c r="N2572" t="e">
        <f t="shared" si="167"/>
        <v>#VALUE!</v>
      </c>
    </row>
    <row r="2573" spans="1:14" ht="24.95" customHeight="1" x14ac:dyDescent="0.2">
      <c r="A2573" s="2"/>
      <c r="B2573" s="3"/>
      <c r="C2573" s="2"/>
      <c r="D2573" s="2"/>
      <c r="E2573" s="2"/>
      <c r="F2573" s="2"/>
      <c r="G2573" s="2"/>
      <c r="H2573" s="2"/>
      <c r="I2573" s="4"/>
      <c r="J2573" s="9">
        <f t="shared" si="164"/>
        <v>0</v>
      </c>
      <c r="K2573" s="9">
        <f t="shared" si="165"/>
        <v>0</v>
      </c>
      <c r="L2573">
        <f t="shared" si="166"/>
        <v>1</v>
      </c>
      <c r="M2573" t="str">
        <f>VLOOKUP(L2573,mês!A:B,2,0)</f>
        <v>Janeiro</v>
      </c>
      <c r="N2573" t="e">
        <f t="shared" si="167"/>
        <v>#VALUE!</v>
      </c>
    </row>
    <row r="2574" spans="1:14" ht="24.95" customHeight="1" x14ac:dyDescent="0.2">
      <c r="A2574" s="2"/>
      <c r="B2574" s="3"/>
      <c r="C2574" s="2"/>
      <c r="D2574" s="2"/>
      <c r="E2574" s="2"/>
      <c r="F2574" s="2"/>
      <c r="G2574" s="2"/>
      <c r="H2574" s="2"/>
      <c r="I2574" s="4"/>
      <c r="J2574" s="9">
        <f t="shared" si="164"/>
        <v>0</v>
      </c>
      <c r="K2574" s="9">
        <f t="shared" si="165"/>
        <v>0</v>
      </c>
      <c r="L2574">
        <f t="shared" si="166"/>
        <v>1</v>
      </c>
      <c r="M2574" t="str">
        <f>VLOOKUP(L2574,mês!A:B,2,0)</f>
        <v>Janeiro</v>
      </c>
      <c r="N2574" t="e">
        <f t="shared" si="167"/>
        <v>#VALUE!</v>
      </c>
    </row>
    <row r="2575" spans="1:14" ht="24.95" customHeight="1" x14ac:dyDescent="0.2">
      <c r="A2575" s="2"/>
      <c r="B2575" s="3"/>
      <c r="C2575" s="2"/>
      <c r="D2575" s="2"/>
      <c r="E2575" s="2"/>
      <c r="F2575" s="2"/>
      <c r="G2575" s="2"/>
      <c r="H2575" s="13"/>
      <c r="I2575" s="4"/>
      <c r="J2575" s="9">
        <f t="shared" si="164"/>
        <v>0</v>
      </c>
      <c r="K2575" s="9">
        <f t="shared" si="165"/>
        <v>0</v>
      </c>
      <c r="L2575">
        <f t="shared" si="166"/>
        <v>1</v>
      </c>
      <c r="M2575" t="str">
        <f>VLOOKUP(L2575,mês!A:B,2,0)</f>
        <v>Janeiro</v>
      </c>
      <c r="N2575" t="e">
        <f t="shared" si="167"/>
        <v>#VALUE!</v>
      </c>
    </row>
    <row r="2576" spans="1:14" ht="24.95" customHeight="1" x14ac:dyDescent="0.2">
      <c r="A2576" s="2"/>
      <c r="B2576" s="3"/>
      <c r="C2576" s="2"/>
      <c r="D2576" s="2"/>
      <c r="E2576" s="2"/>
      <c r="F2576" s="2"/>
      <c r="G2576" s="2"/>
      <c r="H2576" s="2"/>
      <c r="I2576" s="4"/>
      <c r="J2576" s="9">
        <f t="shared" si="164"/>
        <v>0</v>
      </c>
      <c r="K2576" s="9">
        <f t="shared" si="165"/>
        <v>0</v>
      </c>
      <c r="L2576">
        <f t="shared" si="166"/>
        <v>1</v>
      </c>
      <c r="M2576" t="str">
        <f>VLOOKUP(L2576,mês!A:B,2,0)</f>
        <v>Janeiro</v>
      </c>
      <c r="N2576" t="e">
        <f t="shared" si="167"/>
        <v>#VALUE!</v>
      </c>
    </row>
    <row r="2577" spans="1:14" ht="24.95" customHeight="1" x14ac:dyDescent="0.2">
      <c r="A2577" s="2"/>
      <c r="B2577" s="3"/>
      <c r="C2577" s="2"/>
      <c r="D2577" s="2"/>
      <c r="E2577" s="2"/>
      <c r="F2577" s="2"/>
      <c r="G2577" s="2"/>
      <c r="H2577" s="2"/>
      <c r="I2577" s="4"/>
      <c r="J2577" s="9">
        <f t="shared" si="164"/>
        <v>0</v>
      </c>
      <c r="K2577" s="9">
        <f t="shared" si="165"/>
        <v>0</v>
      </c>
      <c r="L2577">
        <f t="shared" si="166"/>
        <v>1</v>
      </c>
      <c r="M2577" t="str">
        <f>VLOOKUP(L2577,mês!A:B,2,0)</f>
        <v>Janeiro</v>
      </c>
      <c r="N2577" t="e">
        <f t="shared" si="167"/>
        <v>#VALUE!</v>
      </c>
    </row>
    <row r="2578" spans="1:14" ht="24.95" customHeight="1" x14ac:dyDescent="0.2">
      <c r="A2578" s="2"/>
      <c r="B2578" s="3"/>
      <c r="C2578" s="2"/>
      <c r="D2578" s="2"/>
      <c r="E2578" s="2"/>
      <c r="F2578" s="2"/>
      <c r="G2578" s="2"/>
      <c r="H2578" s="2"/>
      <c r="I2578" s="4"/>
      <c r="J2578" s="9">
        <f t="shared" si="164"/>
        <v>0</v>
      </c>
      <c r="K2578" s="9">
        <f t="shared" si="165"/>
        <v>0</v>
      </c>
      <c r="L2578">
        <f t="shared" si="166"/>
        <v>1</v>
      </c>
      <c r="M2578" t="str">
        <f>VLOOKUP(L2578,mês!A:B,2,0)</f>
        <v>Janeiro</v>
      </c>
      <c r="N2578" t="e">
        <f t="shared" si="167"/>
        <v>#VALUE!</v>
      </c>
    </row>
    <row r="2579" spans="1:14" ht="24.95" customHeight="1" x14ac:dyDescent="0.2">
      <c r="A2579" s="2"/>
      <c r="B2579" s="3"/>
      <c r="C2579" s="2"/>
      <c r="D2579" s="2"/>
      <c r="E2579" s="2"/>
      <c r="F2579" s="2"/>
      <c r="G2579" s="2"/>
      <c r="H2579" s="2"/>
      <c r="I2579" s="4"/>
      <c r="J2579" s="9">
        <f t="shared" si="164"/>
        <v>0</v>
      </c>
      <c r="K2579" s="9">
        <f t="shared" si="165"/>
        <v>0</v>
      </c>
      <c r="L2579">
        <f t="shared" si="166"/>
        <v>1</v>
      </c>
      <c r="M2579" t="str">
        <f>VLOOKUP(L2579,mês!A:B,2,0)</f>
        <v>Janeiro</v>
      </c>
      <c r="N2579" t="e">
        <f t="shared" si="167"/>
        <v>#VALUE!</v>
      </c>
    </row>
    <row r="2580" spans="1:14" ht="24.95" customHeight="1" x14ac:dyDescent="0.2">
      <c r="A2580" s="2"/>
      <c r="B2580" s="3"/>
      <c r="C2580" s="2"/>
      <c r="D2580" s="2"/>
      <c r="E2580" s="2"/>
      <c r="F2580" s="2"/>
      <c r="G2580" s="2"/>
      <c r="H2580" s="13"/>
      <c r="I2580" s="4"/>
      <c r="J2580" s="9">
        <f t="shared" si="164"/>
        <v>0</v>
      </c>
      <c r="K2580" s="9">
        <f t="shared" si="165"/>
        <v>0</v>
      </c>
      <c r="L2580">
        <f t="shared" si="166"/>
        <v>1</v>
      </c>
      <c r="M2580" t="str">
        <f>VLOOKUP(L2580,mês!A:B,2,0)</f>
        <v>Janeiro</v>
      </c>
      <c r="N2580" t="e">
        <f t="shared" si="167"/>
        <v>#VALUE!</v>
      </c>
    </row>
    <row r="2581" spans="1:14" ht="24.95" customHeight="1" x14ac:dyDescent="0.2">
      <c r="A2581" s="2"/>
      <c r="B2581" s="3"/>
      <c r="C2581" s="2"/>
      <c r="D2581" s="2"/>
      <c r="E2581" s="2"/>
      <c r="F2581" s="2"/>
      <c r="G2581" s="2"/>
      <c r="H2581" s="2"/>
      <c r="I2581" s="4"/>
      <c r="J2581" s="9">
        <f t="shared" si="164"/>
        <v>0</v>
      </c>
      <c r="K2581" s="9">
        <f t="shared" si="165"/>
        <v>0</v>
      </c>
      <c r="L2581">
        <f t="shared" si="166"/>
        <v>1</v>
      </c>
      <c r="M2581" t="str">
        <f>VLOOKUP(L2581,mês!A:B,2,0)</f>
        <v>Janeiro</v>
      </c>
      <c r="N2581" t="e">
        <f t="shared" si="167"/>
        <v>#VALUE!</v>
      </c>
    </row>
    <row r="2582" spans="1:14" ht="24.95" customHeight="1" x14ac:dyDescent="0.2">
      <c r="A2582" s="2"/>
      <c r="B2582" s="3"/>
      <c r="C2582" s="2"/>
      <c r="D2582" s="2"/>
      <c r="E2582" s="2"/>
      <c r="F2582" s="2"/>
      <c r="G2582" s="2"/>
      <c r="H2582" s="2"/>
      <c r="I2582" s="4"/>
      <c r="J2582" s="9">
        <f t="shared" si="164"/>
        <v>0</v>
      </c>
      <c r="K2582" s="9">
        <f t="shared" si="165"/>
        <v>0</v>
      </c>
      <c r="L2582">
        <f t="shared" si="166"/>
        <v>1</v>
      </c>
      <c r="M2582" t="str">
        <f>VLOOKUP(L2582,mês!A:B,2,0)</f>
        <v>Janeiro</v>
      </c>
      <c r="N2582" t="e">
        <f t="shared" si="167"/>
        <v>#VALUE!</v>
      </c>
    </row>
    <row r="2583" spans="1:14" ht="24.95" customHeight="1" x14ac:dyDescent="0.2">
      <c r="A2583" s="2"/>
      <c r="B2583" s="3"/>
      <c r="C2583" s="2"/>
      <c r="D2583" s="2"/>
      <c r="E2583" s="2"/>
      <c r="F2583" s="2"/>
      <c r="G2583" s="2"/>
      <c r="H2583" s="2"/>
      <c r="I2583" s="4"/>
      <c r="J2583" s="9">
        <f t="shared" si="164"/>
        <v>0</v>
      </c>
      <c r="K2583" s="9">
        <f t="shared" si="165"/>
        <v>0</v>
      </c>
      <c r="L2583">
        <f t="shared" si="166"/>
        <v>1</v>
      </c>
      <c r="M2583" t="str">
        <f>VLOOKUP(L2583,mês!A:B,2,0)</f>
        <v>Janeiro</v>
      </c>
      <c r="N2583" t="e">
        <f t="shared" si="167"/>
        <v>#VALUE!</v>
      </c>
    </row>
    <row r="2584" spans="1:14" ht="24.95" customHeight="1" x14ac:dyDescent="0.2">
      <c r="A2584" s="2"/>
      <c r="B2584" s="3"/>
      <c r="C2584" s="2"/>
      <c r="D2584" s="2"/>
      <c r="E2584" s="2"/>
      <c r="F2584" s="2"/>
      <c r="G2584" s="2"/>
      <c r="H2584" s="2"/>
      <c r="I2584" s="4"/>
      <c r="J2584" s="9">
        <f t="shared" si="164"/>
        <v>0</v>
      </c>
      <c r="K2584" s="9">
        <f t="shared" si="165"/>
        <v>0</v>
      </c>
      <c r="L2584">
        <f t="shared" si="166"/>
        <v>1</v>
      </c>
      <c r="M2584" t="str">
        <f>VLOOKUP(L2584,mês!A:B,2,0)</f>
        <v>Janeiro</v>
      </c>
      <c r="N2584" t="e">
        <f t="shared" si="167"/>
        <v>#VALUE!</v>
      </c>
    </row>
    <row r="2585" spans="1:14" ht="24.95" customHeight="1" x14ac:dyDescent="0.2">
      <c r="A2585" s="2"/>
      <c r="B2585" s="3"/>
      <c r="C2585" s="2"/>
      <c r="D2585" s="2"/>
      <c r="E2585" s="2"/>
      <c r="F2585" s="2"/>
      <c r="G2585" s="2"/>
      <c r="H2585" s="2"/>
      <c r="I2585" s="4"/>
      <c r="J2585" s="9">
        <f t="shared" si="164"/>
        <v>0</v>
      </c>
      <c r="K2585" s="9">
        <f t="shared" si="165"/>
        <v>0</v>
      </c>
      <c r="L2585">
        <f t="shared" si="166"/>
        <v>1</v>
      </c>
      <c r="M2585" t="str">
        <f>VLOOKUP(L2585,mês!A:B,2,0)</f>
        <v>Janeiro</v>
      </c>
      <c r="N2585" t="e">
        <f t="shared" si="167"/>
        <v>#VALUE!</v>
      </c>
    </row>
    <row r="2586" spans="1:14" ht="24.95" customHeight="1" x14ac:dyDescent="0.2">
      <c r="A2586" s="2"/>
      <c r="B2586" s="3"/>
      <c r="C2586" s="2"/>
      <c r="D2586" s="2"/>
      <c r="E2586" s="2"/>
      <c r="F2586" s="2"/>
      <c r="G2586" s="2"/>
      <c r="H2586" s="2"/>
      <c r="I2586" s="4"/>
      <c r="J2586" s="9">
        <f t="shared" si="164"/>
        <v>0</v>
      </c>
      <c r="K2586" s="9">
        <f t="shared" si="165"/>
        <v>0</v>
      </c>
      <c r="L2586">
        <f t="shared" si="166"/>
        <v>1</v>
      </c>
      <c r="M2586" t="str">
        <f>VLOOKUP(L2586,mês!A:B,2,0)</f>
        <v>Janeiro</v>
      </c>
      <c r="N2586" t="e">
        <f t="shared" si="167"/>
        <v>#VALUE!</v>
      </c>
    </row>
    <row r="2587" spans="1:14" ht="24.95" customHeight="1" x14ac:dyDescent="0.2">
      <c r="A2587" s="2"/>
      <c r="B2587" s="3"/>
      <c r="C2587" s="2"/>
      <c r="D2587" s="2"/>
      <c r="E2587" s="2"/>
      <c r="F2587" s="2"/>
      <c r="G2587" s="2"/>
      <c r="H2587" s="2"/>
      <c r="I2587" s="4"/>
      <c r="J2587" s="9">
        <f t="shared" si="164"/>
        <v>0</v>
      </c>
      <c r="K2587" s="9">
        <f t="shared" si="165"/>
        <v>0</v>
      </c>
      <c r="L2587">
        <f t="shared" si="166"/>
        <v>1</v>
      </c>
      <c r="M2587" t="str">
        <f>VLOOKUP(L2587,mês!A:B,2,0)</f>
        <v>Janeiro</v>
      </c>
      <c r="N2587" t="e">
        <f t="shared" si="167"/>
        <v>#VALUE!</v>
      </c>
    </row>
    <row r="2588" spans="1:14" ht="24.95" customHeight="1" x14ac:dyDescent="0.2">
      <c r="A2588" s="2"/>
      <c r="B2588" s="3"/>
      <c r="C2588" s="2"/>
      <c r="D2588" s="2"/>
      <c r="E2588" s="2"/>
      <c r="F2588" s="2"/>
      <c r="G2588" s="2"/>
      <c r="H2588" s="2"/>
      <c r="I2588" s="4"/>
      <c r="J2588" s="9">
        <f t="shared" si="164"/>
        <v>0</v>
      </c>
      <c r="K2588" s="9">
        <f t="shared" si="165"/>
        <v>0</v>
      </c>
      <c r="L2588">
        <f t="shared" si="166"/>
        <v>1</v>
      </c>
      <c r="M2588" t="str">
        <f>VLOOKUP(L2588,mês!A:B,2,0)</f>
        <v>Janeiro</v>
      </c>
      <c r="N2588" t="e">
        <f t="shared" si="167"/>
        <v>#VALUE!</v>
      </c>
    </row>
    <row r="2589" spans="1:14" ht="24.95" customHeight="1" x14ac:dyDescent="0.2">
      <c r="A2589" s="2"/>
      <c r="B2589" s="3"/>
      <c r="C2589" s="2"/>
      <c r="D2589" s="2"/>
      <c r="E2589" s="2"/>
      <c r="F2589" s="2"/>
      <c r="G2589" s="2"/>
      <c r="H2589" s="2"/>
      <c r="I2589" s="4"/>
      <c r="J2589" s="9">
        <f t="shared" si="164"/>
        <v>0</v>
      </c>
      <c r="K2589" s="9">
        <f t="shared" si="165"/>
        <v>0</v>
      </c>
      <c r="L2589">
        <f t="shared" si="166"/>
        <v>1</v>
      </c>
      <c r="M2589" t="str">
        <f>VLOOKUP(L2589,mês!A:B,2,0)</f>
        <v>Janeiro</v>
      </c>
      <c r="N2589" t="e">
        <f t="shared" si="167"/>
        <v>#VALUE!</v>
      </c>
    </row>
    <row r="2590" spans="1:14" ht="24.95" customHeight="1" x14ac:dyDescent="0.2">
      <c r="A2590" s="2"/>
      <c r="B2590" s="3"/>
      <c r="C2590" s="2"/>
      <c r="D2590" s="2"/>
      <c r="E2590" s="2"/>
      <c r="F2590" s="2"/>
      <c r="G2590" s="2"/>
      <c r="H2590" s="13"/>
      <c r="I2590" s="4"/>
      <c r="J2590" s="9">
        <f t="shared" si="164"/>
        <v>0</v>
      </c>
      <c r="K2590" s="9">
        <f t="shared" si="165"/>
        <v>0</v>
      </c>
      <c r="L2590">
        <f t="shared" si="166"/>
        <v>1</v>
      </c>
      <c r="M2590" t="str">
        <f>VLOOKUP(L2590,mês!A:B,2,0)</f>
        <v>Janeiro</v>
      </c>
      <c r="N2590" t="e">
        <f t="shared" si="167"/>
        <v>#VALUE!</v>
      </c>
    </row>
    <row r="2591" spans="1:14" ht="24.95" customHeight="1" x14ac:dyDescent="0.2">
      <c r="A2591" s="2"/>
      <c r="B2591" s="3"/>
      <c r="C2591" s="2"/>
      <c r="D2591" s="2"/>
      <c r="E2591" s="2"/>
      <c r="F2591" s="2"/>
      <c r="G2591" s="2"/>
      <c r="H2591" s="13"/>
      <c r="I2591" s="4"/>
      <c r="J2591" s="9">
        <f t="shared" si="164"/>
        <v>0</v>
      </c>
      <c r="K2591" s="9">
        <f t="shared" si="165"/>
        <v>0</v>
      </c>
      <c r="L2591">
        <f t="shared" si="166"/>
        <v>1</v>
      </c>
      <c r="M2591" t="str">
        <f>VLOOKUP(L2591,mês!A:B,2,0)</f>
        <v>Janeiro</v>
      </c>
      <c r="N2591" t="e">
        <f t="shared" si="167"/>
        <v>#VALUE!</v>
      </c>
    </row>
    <row r="2592" spans="1:14" ht="24.95" customHeight="1" x14ac:dyDescent="0.2">
      <c r="A2592" s="2"/>
      <c r="B2592" s="3"/>
      <c r="C2592" s="2"/>
      <c r="D2592" s="2"/>
      <c r="E2592" s="2"/>
      <c r="F2592" s="2"/>
      <c r="G2592" s="2"/>
      <c r="H2592" s="13"/>
      <c r="I2592" s="4"/>
      <c r="J2592" s="9">
        <f t="shared" si="164"/>
        <v>0</v>
      </c>
      <c r="K2592" s="9">
        <f t="shared" si="165"/>
        <v>0</v>
      </c>
      <c r="L2592">
        <f t="shared" si="166"/>
        <v>1</v>
      </c>
      <c r="M2592" t="str">
        <f>VLOOKUP(L2592,mês!A:B,2,0)</f>
        <v>Janeiro</v>
      </c>
      <c r="N2592" t="e">
        <f t="shared" si="167"/>
        <v>#VALUE!</v>
      </c>
    </row>
    <row r="2593" spans="1:14" ht="24.95" customHeight="1" x14ac:dyDescent="0.2">
      <c r="A2593" s="2"/>
      <c r="B2593" s="3"/>
      <c r="C2593" s="2"/>
      <c r="D2593" s="2"/>
      <c r="E2593" s="2"/>
      <c r="F2593" s="2"/>
      <c r="G2593" s="2"/>
      <c r="H2593" s="13"/>
      <c r="I2593" s="4"/>
      <c r="J2593" s="9">
        <f t="shared" si="164"/>
        <v>0</v>
      </c>
      <c r="K2593" s="9">
        <f t="shared" si="165"/>
        <v>0</v>
      </c>
      <c r="L2593">
        <f t="shared" si="166"/>
        <v>1</v>
      </c>
      <c r="M2593" t="str">
        <f>VLOOKUP(L2593,mês!A:B,2,0)</f>
        <v>Janeiro</v>
      </c>
      <c r="N2593" t="e">
        <f t="shared" si="167"/>
        <v>#VALUE!</v>
      </c>
    </row>
    <row r="2594" spans="1:14" ht="24.95" customHeight="1" x14ac:dyDescent="0.2">
      <c r="A2594" s="2"/>
      <c r="B2594" s="3"/>
      <c r="C2594" s="2"/>
      <c r="D2594" s="2"/>
      <c r="E2594" s="2"/>
      <c r="F2594" s="2"/>
      <c r="G2594" s="2"/>
      <c r="H2594" s="13"/>
      <c r="I2594" s="4"/>
      <c r="J2594" s="9">
        <f t="shared" si="164"/>
        <v>0</v>
      </c>
      <c r="K2594" s="9">
        <f t="shared" si="165"/>
        <v>0</v>
      </c>
      <c r="L2594">
        <f t="shared" si="166"/>
        <v>1</v>
      </c>
      <c r="M2594" t="str">
        <f>VLOOKUP(L2594,mês!A:B,2,0)</f>
        <v>Janeiro</v>
      </c>
      <c r="N2594" t="e">
        <f t="shared" si="167"/>
        <v>#VALUE!</v>
      </c>
    </row>
    <row r="2595" spans="1:14" ht="24.95" customHeight="1" x14ac:dyDescent="0.2">
      <c r="A2595" s="2"/>
      <c r="B2595" s="3"/>
      <c r="C2595" s="2"/>
      <c r="D2595" s="2"/>
      <c r="E2595" s="2"/>
      <c r="F2595" s="2"/>
      <c r="G2595" s="2"/>
      <c r="H2595" s="13"/>
      <c r="I2595" s="4"/>
      <c r="J2595" s="9">
        <f t="shared" si="164"/>
        <v>0</v>
      </c>
      <c r="K2595" s="9">
        <f t="shared" si="165"/>
        <v>0</v>
      </c>
      <c r="L2595">
        <f t="shared" si="166"/>
        <v>1</v>
      </c>
      <c r="M2595" t="str">
        <f>VLOOKUP(L2595,mês!A:B,2,0)</f>
        <v>Janeiro</v>
      </c>
      <c r="N2595" t="e">
        <f t="shared" si="167"/>
        <v>#VALUE!</v>
      </c>
    </row>
    <row r="2596" spans="1:14" ht="24.95" customHeight="1" x14ac:dyDescent="0.2">
      <c r="A2596" s="2"/>
      <c r="B2596" s="3"/>
      <c r="C2596" s="2"/>
      <c r="D2596" s="2"/>
      <c r="E2596" s="2"/>
      <c r="F2596" s="2"/>
      <c r="G2596" s="2"/>
      <c r="H2596" s="13"/>
      <c r="I2596" s="4"/>
      <c r="J2596" s="9">
        <f t="shared" si="164"/>
        <v>0</v>
      </c>
      <c r="K2596" s="9">
        <f t="shared" si="165"/>
        <v>0</v>
      </c>
      <c r="L2596">
        <f t="shared" si="166"/>
        <v>1</v>
      </c>
      <c r="M2596" t="str">
        <f>VLOOKUP(L2596,mês!A:B,2,0)</f>
        <v>Janeiro</v>
      </c>
      <c r="N2596" t="e">
        <f t="shared" si="167"/>
        <v>#VALUE!</v>
      </c>
    </row>
    <row r="2597" spans="1:14" ht="24.95" customHeight="1" x14ac:dyDescent="0.2">
      <c r="A2597" s="2"/>
      <c r="B2597" s="3"/>
      <c r="C2597" s="2"/>
      <c r="D2597" s="2"/>
      <c r="E2597" s="2"/>
      <c r="F2597" s="2"/>
      <c r="G2597" s="2"/>
      <c r="H2597" s="13"/>
      <c r="I2597" s="4"/>
      <c r="J2597" s="9">
        <f t="shared" si="164"/>
        <v>0</v>
      </c>
      <c r="K2597" s="9">
        <f t="shared" si="165"/>
        <v>0</v>
      </c>
      <c r="L2597">
        <f t="shared" si="166"/>
        <v>1</v>
      </c>
      <c r="M2597" t="str">
        <f>VLOOKUP(L2597,mês!A:B,2,0)</f>
        <v>Janeiro</v>
      </c>
      <c r="N2597" t="e">
        <f t="shared" si="167"/>
        <v>#VALUE!</v>
      </c>
    </row>
    <row r="2598" spans="1:14" ht="24.95" customHeight="1" x14ac:dyDescent="0.2">
      <c r="A2598" s="2"/>
      <c r="B2598" s="3"/>
      <c r="C2598" s="2"/>
      <c r="D2598" s="2"/>
      <c r="E2598" s="2"/>
      <c r="F2598" s="2"/>
      <c r="G2598" s="2"/>
      <c r="H2598" s="13"/>
      <c r="I2598" s="4"/>
      <c r="J2598" s="9">
        <f t="shared" si="164"/>
        <v>0</v>
      </c>
      <c r="K2598" s="9">
        <f t="shared" si="165"/>
        <v>0</v>
      </c>
      <c r="L2598">
        <f t="shared" si="166"/>
        <v>1</v>
      </c>
      <c r="M2598" t="str">
        <f>VLOOKUP(L2598,mês!A:B,2,0)</f>
        <v>Janeiro</v>
      </c>
      <c r="N2598" t="e">
        <f t="shared" si="167"/>
        <v>#VALUE!</v>
      </c>
    </row>
    <row r="2599" spans="1:14" ht="24.95" customHeight="1" x14ac:dyDescent="0.2">
      <c r="A2599" s="2"/>
      <c r="B2599" s="3"/>
      <c r="C2599" s="2"/>
      <c r="D2599" s="2"/>
      <c r="E2599" s="2"/>
      <c r="F2599" s="2"/>
      <c r="G2599" s="2"/>
      <c r="H2599" s="13"/>
      <c r="I2599" s="4"/>
      <c r="J2599" s="9">
        <f t="shared" si="164"/>
        <v>0</v>
      </c>
      <c r="K2599" s="9">
        <f t="shared" si="165"/>
        <v>0</v>
      </c>
      <c r="L2599">
        <f t="shared" si="166"/>
        <v>1</v>
      </c>
      <c r="M2599" t="str">
        <f>VLOOKUP(L2599,mês!A:B,2,0)</f>
        <v>Janeiro</v>
      </c>
      <c r="N2599" t="e">
        <f t="shared" si="167"/>
        <v>#VALUE!</v>
      </c>
    </row>
    <row r="2600" spans="1:14" ht="24.95" customHeight="1" x14ac:dyDescent="0.2">
      <c r="A2600" s="2"/>
      <c r="B2600" s="3"/>
      <c r="C2600" s="2"/>
      <c r="D2600" s="2"/>
      <c r="E2600" s="2"/>
      <c r="F2600" s="2"/>
      <c r="G2600" s="2"/>
      <c r="H2600" s="2"/>
      <c r="I2600" s="4"/>
      <c r="J2600" s="9">
        <f t="shared" si="164"/>
        <v>0</v>
      </c>
      <c r="K2600" s="9">
        <f t="shared" si="165"/>
        <v>0</v>
      </c>
      <c r="L2600">
        <f t="shared" si="166"/>
        <v>1</v>
      </c>
      <c r="M2600" t="str">
        <f>VLOOKUP(L2600,mês!A:B,2,0)</f>
        <v>Janeiro</v>
      </c>
      <c r="N2600" t="e">
        <f t="shared" si="167"/>
        <v>#VALUE!</v>
      </c>
    </row>
    <row r="2601" spans="1:14" ht="24.95" customHeight="1" x14ac:dyDescent="0.2">
      <c r="A2601" s="2"/>
      <c r="B2601" s="3"/>
      <c r="C2601" s="2"/>
      <c r="D2601" s="2"/>
      <c r="E2601" s="2"/>
      <c r="F2601" s="2"/>
      <c r="G2601" s="2"/>
      <c r="H2601" s="2"/>
      <c r="I2601" s="4"/>
      <c r="J2601" s="9">
        <f t="shared" si="164"/>
        <v>0</v>
      </c>
      <c r="K2601" s="9">
        <f t="shared" si="165"/>
        <v>0</v>
      </c>
      <c r="L2601">
        <f t="shared" si="166"/>
        <v>1</v>
      </c>
      <c r="M2601" t="str">
        <f>VLOOKUP(L2601,mês!A:B,2,0)</f>
        <v>Janeiro</v>
      </c>
      <c r="N2601" t="e">
        <f t="shared" si="167"/>
        <v>#VALUE!</v>
      </c>
    </row>
    <row r="2602" spans="1:14" ht="24.95" customHeight="1" x14ac:dyDescent="0.2">
      <c r="A2602" s="2"/>
      <c r="B2602" s="3"/>
      <c r="C2602" s="2"/>
      <c r="D2602" s="2"/>
      <c r="E2602" s="2"/>
      <c r="F2602" s="2"/>
      <c r="G2602" s="2"/>
      <c r="H2602" s="13"/>
      <c r="I2602" s="4"/>
      <c r="J2602" s="9">
        <f t="shared" si="164"/>
        <v>0</v>
      </c>
      <c r="K2602" s="9">
        <f t="shared" si="165"/>
        <v>0</v>
      </c>
      <c r="L2602">
        <f t="shared" si="166"/>
        <v>1</v>
      </c>
      <c r="M2602" t="str">
        <f>VLOOKUP(L2602,mês!A:B,2,0)</f>
        <v>Janeiro</v>
      </c>
      <c r="N2602" t="e">
        <f t="shared" si="167"/>
        <v>#VALUE!</v>
      </c>
    </row>
    <row r="2603" spans="1:14" ht="24.95" customHeight="1" x14ac:dyDescent="0.2">
      <c r="A2603" s="2"/>
      <c r="B2603" s="3"/>
      <c r="C2603" s="2"/>
      <c r="D2603" s="2"/>
      <c r="E2603" s="2"/>
      <c r="F2603" s="2"/>
      <c r="G2603" s="2"/>
      <c r="H2603" s="13"/>
      <c r="I2603" s="4"/>
      <c r="J2603" s="9">
        <f t="shared" si="164"/>
        <v>0</v>
      </c>
      <c r="K2603" s="9">
        <f t="shared" si="165"/>
        <v>0</v>
      </c>
      <c r="L2603">
        <f t="shared" si="166"/>
        <v>1</v>
      </c>
      <c r="M2603" t="str">
        <f>VLOOKUP(L2603,mês!A:B,2,0)</f>
        <v>Janeiro</v>
      </c>
      <c r="N2603" t="e">
        <f t="shared" si="167"/>
        <v>#VALUE!</v>
      </c>
    </row>
    <row r="2604" spans="1:14" ht="24.95" customHeight="1" x14ac:dyDescent="0.2">
      <c r="A2604" s="2"/>
      <c r="B2604" s="3"/>
      <c r="C2604" s="2"/>
      <c r="D2604" s="2"/>
      <c r="E2604" s="2"/>
      <c r="F2604" s="2"/>
      <c r="G2604" s="2"/>
      <c r="H2604" s="13"/>
      <c r="I2604" s="4"/>
      <c r="J2604" s="9">
        <f t="shared" si="164"/>
        <v>0</v>
      </c>
      <c r="K2604" s="9">
        <f t="shared" si="165"/>
        <v>0</v>
      </c>
      <c r="L2604">
        <f t="shared" si="166"/>
        <v>1</v>
      </c>
      <c r="M2604" t="str">
        <f>VLOOKUP(L2604,mês!A:B,2,0)</f>
        <v>Janeiro</v>
      </c>
      <c r="N2604" t="e">
        <f t="shared" si="167"/>
        <v>#VALUE!</v>
      </c>
    </row>
    <row r="2605" spans="1:14" ht="24.95" customHeight="1" x14ac:dyDescent="0.2">
      <c r="A2605" s="2"/>
      <c r="B2605" s="3"/>
      <c r="C2605" s="2"/>
      <c r="D2605" s="2"/>
      <c r="E2605" s="2"/>
      <c r="F2605" s="2"/>
      <c r="G2605" s="2"/>
      <c r="H2605" s="2"/>
      <c r="I2605" s="4"/>
      <c r="J2605" s="9">
        <f t="shared" si="164"/>
        <v>0</v>
      </c>
      <c r="K2605" s="9">
        <f t="shared" si="165"/>
        <v>0</v>
      </c>
      <c r="L2605">
        <f t="shared" si="166"/>
        <v>1</v>
      </c>
      <c r="M2605" t="str">
        <f>VLOOKUP(L2605,mês!A:B,2,0)</f>
        <v>Janeiro</v>
      </c>
      <c r="N2605" t="e">
        <f t="shared" si="167"/>
        <v>#VALUE!</v>
      </c>
    </row>
    <row r="2606" spans="1:14" ht="24.95" customHeight="1" x14ac:dyDescent="0.2">
      <c r="A2606" s="2"/>
      <c r="B2606" s="3"/>
      <c r="C2606" s="2"/>
      <c r="D2606" s="2"/>
      <c r="E2606" s="2"/>
      <c r="F2606" s="2"/>
      <c r="G2606" s="2"/>
      <c r="H2606" s="2"/>
      <c r="I2606" s="4"/>
      <c r="J2606" s="9">
        <f t="shared" si="164"/>
        <v>0</v>
      </c>
      <c r="K2606" s="9">
        <f t="shared" si="165"/>
        <v>0</v>
      </c>
      <c r="L2606">
        <f t="shared" si="166"/>
        <v>1</v>
      </c>
      <c r="M2606" t="str">
        <f>VLOOKUP(L2606,mês!A:B,2,0)</f>
        <v>Janeiro</v>
      </c>
      <c r="N2606" t="e">
        <f t="shared" si="167"/>
        <v>#VALUE!</v>
      </c>
    </row>
    <row r="2607" spans="1:14" ht="24.95" customHeight="1" x14ac:dyDescent="0.2">
      <c r="A2607" s="2"/>
      <c r="B2607" s="3"/>
      <c r="C2607" s="2"/>
      <c r="D2607" s="2"/>
      <c r="E2607" s="2"/>
      <c r="F2607" s="2"/>
      <c r="G2607" s="2"/>
      <c r="H2607" s="2"/>
      <c r="I2607" s="4"/>
      <c r="J2607" s="9">
        <f t="shared" si="164"/>
        <v>0</v>
      </c>
      <c r="K2607" s="9">
        <f t="shared" si="165"/>
        <v>0</v>
      </c>
      <c r="L2607">
        <f t="shared" si="166"/>
        <v>1</v>
      </c>
      <c r="M2607" t="str">
        <f>VLOOKUP(L2607,mês!A:B,2,0)</f>
        <v>Janeiro</v>
      </c>
      <c r="N2607" t="e">
        <f t="shared" si="167"/>
        <v>#VALUE!</v>
      </c>
    </row>
    <row r="2608" spans="1:14" ht="24.95" customHeight="1" x14ac:dyDescent="0.2">
      <c r="A2608" s="2"/>
      <c r="B2608" s="3"/>
      <c r="C2608" s="2"/>
      <c r="D2608" s="2"/>
      <c r="E2608" s="2"/>
      <c r="F2608" s="2"/>
      <c r="G2608" s="2"/>
      <c r="H2608" s="13"/>
      <c r="I2608" s="4"/>
      <c r="J2608" s="9">
        <f t="shared" si="164"/>
        <v>0</v>
      </c>
      <c r="K2608" s="9">
        <f t="shared" si="165"/>
        <v>0</v>
      </c>
      <c r="L2608">
        <f t="shared" si="166"/>
        <v>1</v>
      </c>
      <c r="M2608" t="str">
        <f>VLOOKUP(L2608,mês!A:B,2,0)</f>
        <v>Janeiro</v>
      </c>
      <c r="N2608" t="e">
        <f t="shared" si="167"/>
        <v>#VALUE!</v>
      </c>
    </row>
    <row r="2609" spans="1:14" ht="24.95" customHeight="1" x14ac:dyDescent="0.2">
      <c r="A2609" s="2"/>
      <c r="B2609" s="3"/>
      <c r="C2609" s="2"/>
      <c r="D2609" s="2"/>
      <c r="E2609" s="2"/>
      <c r="F2609" s="2"/>
      <c r="G2609" s="2"/>
      <c r="H2609" s="13"/>
      <c r="I2609" s="4"/>
      <c r="J2609" s="9">
        <f t="shared" si="164"/>
        <v>0</v>
      </c>
      <c r="K2609" s="9">
        <f t="shared" si="165"/>
        <v>0</v>
      </c>
      <c r="L2609">
        <f t="shared" si="166"/>
        <v>1</v>
      </c>
      <c r="M2609" t="str">
        <f>VLOOKUP(L2609,mês!A:B,2,0)</f>
        <v>Janeiro</v>
      </c>
      <c r="N2609" t="e">
        <f t="shared" si="167"/>
        <v>#VALUE!</v>
      </c>
    </row>
    <row r="2610" spans="1:14" ht="24.95" customHeight="1" x14ac:dyDescent="0.2">
      <c r="A2610" s="2"/>
      <c r="B2610" s="3"/>
      <c r="C2610" s="2"/>
      <c r="D2610" s="2"/>
      <c r="E2610" s="2"/>
      <c r="F2610" s="2"/>
      <c r="G2610" s="2"/>
      <c r="H2610" s="13"/>
      <c r="I2610" s="4"/>
      <c r="J2610" s="9">
        <f t="shared" si="164"/>
        <v>0</v>
      </c>
      <c r="K2610" s="9">
        <f t="shared" si="165"/>
        <v>0</v>
      </c>
      <c r="L2610">
        <f t="shared" si="166"/>
        <v>1</v>
      </c>
      <c r="M2610" t="str">
        <f>VLOOKUP(L2610,mês!A:B,2,0)</f>
        <v>Janeiro</v>
      </c>
      <c r="N2610" t="e">
        <f t="shared" si="167"/>
        <v>#VALUE!</v>
      </c>
    </row>
    <row r="2611" spans="1:14" ht="24.95" customHeight="1" x14ac:dyDescent="0.2">
      <c r="A2611" s="2"/>
      <c r="B2611" s="3"/>
      <c r="C2611" s="2"/>
      <c r="D2611" s="2"/>
      <c r="E2611" s="2"/>
      <c r="F2611" s="2"/>
      <c r="G2611" s="2"/>
      <c r="H2611" s="2"/>
      <c r="I2611" s="4"/>
      <c r="J2611" s="9">
        <f t="shared" si="164"/>
        <v>0</v>
      </c>
      <c r="K2611" s="9">
        <f t="shared" si="165"/>
        <v>0</v>
      </c>
      <c r="L2611">
        <f t="shared" si="166"/>
        <v>1</v>
      </c>
      <c r="M2611" t="str">
        <f>VLOOKUP(L2611,mês!A:B,2,0)</f>
        <v>Janeiro</v>
      </c>
      <c r="N2611" t="e">
        <f t="shared" si="167"/>
        <v>#VALUE!</v>
      </c>
    </row>
    <row r="2612" spans="1:14" ht="24.95" customHeight="1" x14ac:dyDescent="0.2">
      <c r="A2612" s="2"/>
      <c r="B2612" s="3"/>
      <c r="C2612" s="2"/>
      <c r="D2612" s="2"/>
      <c r="E2612" s="2"/>
      <c r="F2612" s="2"/>
      <c r="G2612" s="2"/>
      <c r="H2612" s="13"/>
      <c r="I2612" s="4"/>
      <c r="J2612" s="9">
        <f t="shared" si="164"/>
        <v>0</v>
      </c>
      <c r="K2612" s="9">
        <f t="shared" si="165"/>
        <v>0</v>
      </c>
      <c r="L2612">
        <f t="shared" si="166"/>
        <v>1</v>
      </c>
      <c r="M2612" t="str">
        <f>VLOOKUP(L2612,mês!A:B,2,0)</f>
        <v>Janeiro</v>
      </c>
      <c r="N2612" t="e">
        <f t="shared" si="167"/>
        <v>#VALUE!</v>
      </c>
    </row>
    <row r="2613" spans="1:14" ht="24.95" customHeight="1" x14ac:dyDescent="0.2">
      <c r="A2613" s="2"/>
      <c r="B2613" s="3"/>
      <c r="C2613" s="2"/>
      <c r="D2613" s="2"/>
      <c r="E2613" s="2"/>
      <c r="F2613" s="2"/>
      <c r="G2613" s="2"/>
      <c r="H2613" s="13"/>
      <c r="I2613" s="4"/>
      <c r="J2613" s="9">
        <f t="shared" si="164"/>
        <v>0</v>
      </c>
      <c r="K2613" s="9">
        <f t="shared" si="165"/>
        <v>0</v>
      </c>
      <c r="L2613">
        <f t="shared" si="166"/>
        <v>1</v>
      </c>
      <c r="M2613" t="str">
        <f>VLOOKUP(L2613,mês!A:B,2,0)</f>
        <v>Janeiro</v>
      </c>
      <c r="N2613" t="e">
        <f t="shared" si="167"/>
        <v>#VALUE!</v>
      </c>
    </row>
    <row r="2614" spans="1:14" ht="24.95" customHeight="1" x14ac:dyDescent="0.2">
      <c r="A2614" s="2"/>
      <c r="B2614" s="3"/>
      <c r="C2614" s="2"/>
      <c r="D2614" s="2"/>
      <c r="E2614" s="2"/>
      <c r="F2614" s="2"/>
      <c r="G2614" s="2"/>
      <c r="H2614" s="2"/>
      <c r="I2614" s="4"/>
      <c r="J2614" s="9">
        <f t="shared" si="164"/>
        <v>0</v>
      </c>
      <c r="K2614" s="9">
        <f t="shared" si="165"/>
        <v>0</v>
      </c>
      <c r="L2614">
        <f t="shared" si="166"/>
        <v>1</v>
      </c>
      <c r="M2614" t="str">
        <f>VLOOKUP(L2614,mês!A:B,2,0)</f>
        <v>Janeiro</v>
      </c>
      <c r="N2614" t="e">
        <f t="shared" si="167"/>
        <v>#VALUE!</v>
      </c>
    </row>
    <row r="2615" spans="1:14" ht="24.95" customHeight="1" x14ac:dyDescent="0.2">
      <c r="A2615" s="2"/>
      <c r="B2615" s="3"/>
      <c r="C2615" s="2"/>
      <c r="D2615" s="2"/>
      <c r="E2615" s="2"/>
      <c r="F2615" s="2"/>
      <c r="G2615" s="2"/>
      <c r="H2615" s="2"/>
      <c r="I2615" s="4"/>
      <c r="J2615" s="9">
        <f t="shared" si="164"/>
        <v>0</v>
      </c>
      <c r="K2615" s="9">
        <f t="shared" si="165"/>
        <v>0</v>
      </c>
      <c r="L2615">
        <f t="shared" si="166"/>
        <v>1</v>
      </c>
      <c r="M2615" t="str">
        <f>VLOOKUP(L2615,mês!A:B,2,0)</f>
        <v>Janeiro</v>
      </c>
      <c r="N2615" t="e">
        <f t="shared" si="167"/>
        <v>#VALUE!</v>
      </c>
    </row>
    <row r="2616" spans="1:14" ht="24.95" customHeight="1" x14ac:dyDescent="0.2">
      <c r="A2616" s="2"/>
      <c r="B2616" s="3"/>
      <c r="C2616" s="2"/>
      <c r="D2616" s="2"/>
      <c r="E2616" s="2"/>
      <c r="F2616" s="2"/>
      <c r="G2616" s="2"/>
      <c r="H2616" s="2"/>
      <c r="I2616" s="4"/>
      <c r="J2616" s="9">
        <f t="shared" si="164"/>
        <v>0</v>
      </c>
      <c r="K2616" s="9">
        <f t="shared" si="165"/>
        <v>0</v>
      </c>
      <c r="L2616">
        <f t="shared" si="166"/>
        <v>1</v>
      </c>
      <c r="M2616" t="str">
        <f>VLOOKUP(L2616,mês!A:B,2,0)</f>
        <v>Janeiro</v>
      </c>
      <c r="N2616" t="e">
        <f t="shared" si="167"/>
        <v>#VALUE!</v>
      </c>
    </row>
    <row r="2617" spans="1:14" ht="24.95" customHeight="1" x14ac:dyDescent="0.2">
      <c r="A2617" s="2"/>
      <c r="B2617" s="3"/>
      <c r="C2617" s="2"/>
      <c r="D2617" s="2"/>
      <c r="E2617" s="2"/>
      <c r="F2617" s="2"/>
      <c r="G2617" s="2"/>
      <c r="H2617" s="13"/>
      <c r="I2617" s="4"/>
      <c r="J2617" s="9">
        <f t="shared" si="164"/>
        <v>0</v>
      </c>
      <c r="K2617" s="9">
        <f t="shared" si="165"/>
        <v>0</v>
      </c>
      <c r="L2617">
        <f t="shared" si="166"/>
        <v>1</v>
      </c>
      <c r="M2617" t="str">
        <f>VLOOKUP(L2617,mês!A:B,2,0)</f>
        <v>Janeiro</v>
      </c>
      <c r="N2617" t="e">
        <f t="shared" si="167"/>
        <v>#VALUE!</v>
      </c>
    </row>
    <row r="2618" spans="1:14" ht="24.95" customHeight="1" x14ac:dyDescent="0.2">
      <c r="A2618" s="2"/>
      <c r="B2618" s="3"/>
      <c r="C2618" s="2"/>
      <c r="D2618" s="2"/>
      <c r="E2618" s="2"/>
      <c r="F2618" s="2"/>
      <c r="G2618" s="2"/>
      <c r="H2618" s="2"/>
      <c r="I2618" s="4"/>
      <c r="J2618" s="9">
        <f t="shared" si="164"/>
        <v>0</v>
      </c>
      <c r="K2618" s="9">
        <f t="shared" si="165"/>
        <v>0</v>
      </c>
      <c r="L2618">
        <f t="shared" si="166"/>
        <v>1</v>
      </c>
      <c r="M2618" t="str">
        <f>VLOOKUP(L2618,mês!A:B,2,0)</f>
        <v>Janeiro</v>
      </c>
      <c r="N2618" t="e">
        <f t="shared" si="167"/>
        <v>#VALUE!</v>
      </c>
    </row>
    <row r="2619" spans="1:14" ht="24.95" customHeight="1" x14ac:dyDescent="0.2">
      <c r="A2619" s="2"/>
      <c r="B2619" s="3"/>
      <c r="C2619" s="2"/>
      <c r="D2619" s="2"/>
      <c r="E2619" s="2"/>
      <c r="F2619" s="2"/>
      <c r="G2619" s="2"/>
      <c r="H2619" s="13"/>
      <c r="I2619" s="4"/>
      <c r="J2619" s="9">
        <f t="shared" si="164"/>
        <v>0</v>
      </c>
      <c r="K2619" s="9">
        <f t="shared" si="165"/>
        <v>0</v>
      </c>
      <c r="L2619">
        <f t="shared" si="166"/>
        <v>1</v>
      </c>
      <c r="M2619" t="str">
        <f>VLOOKUP(L2619,mês!A:B,2,0)</f>
        <v>Janeiro</v>
      </c>
      <c r="N2619" t="e">
        <f t="shared" si="167"/>
        <v>#VALUE!</v>
      </c>
    </row>
    <row r="2620" spans="1:14" ht="24.95" customHeight="1" x14ac:dyDescent="0.2">
      <c r="A2620" s="2"/>
      <c r="B2620" s="3"/>
      <c r="C2620" s="2"/>
      <c r="D2620" s="2"/>
      <c r="E2620" s="2"/>
      <c r="F2620" s="2"/>
      <c r="G2620" s="2"/>
      <c r="H2620" s="2"/>
      <c r="I2620" s="4"/>
      <c r="J2620" s="9">
        <f t="shared" ref="J2620:J2683" si="168">IF(G2620="Não",0,H2620)</f>
        <v>0</v>
      </c>
      <c r="K2620" s="9">
        <f t="shared" ref="K2620:K2683" si="169">IF(G2620="Não",H2620,0)</f>
        <v>0</v>
      </c>
      <c r="L2620">
        <f t="shared" ref="L2620:L2683" si="170">MONTH(B2620)</f>
        <v>1</v>
      </c>
      <c r="M2620" t="str">
        <f>VLOOKUP(L2620,mês!A:B,2,0)</f>
        <v>Janeiro</v>
      </c>
      <c r="N2620" t="e">
        <f t="shared" ref="N2620:N2683" si="171">LEFT(A2620,SEARCH("-",A2620)-1)</f>
        <v>#VALUE!</v>
      </c>
    </row>
    <row r="2621" spans="1:14" ht="24.95" customHeight="1" x14ac:dyDescent="0.2">
      <c r="A2621" s="2"/>
      <c r="B2621" s="3"/>
      <c r="C2621" s="2"/>
      <c r="D2621" s="2"/>
      <c r="E2621" s="2"/>
      <c r="F2621" s="2"/>
      <c r="G2621" s="2"/>
      <c r="H2621" s="2"/>
      <c r="I2621" s="4"/>
      <c r="J2621" s="9">
        <f t="shared" si="168"/>
        <v>0</v>
      </c>
      <c r="K2621" s="9">
        <f t="shared" si="169"/>
        <v>0</v>
      </c>
      <c r="L2621">
        <f t="shared" si="170"/>
        <v>1</v>
      </c>
      <c r="M2621" t="str">
        <f>VLOOKUP(L2621,mês!A:B,2,0)</f>
        <v>Janeiro</v>
      </c>
      <c r="N2621" t="e">
        <f t="shared" si="171"/>
        <v>#VALUE!</v>
      </c>
    </row>
    <row r="2622" spans="1:14" ht="24.95" customHeight="1" x14ac:dyDescent="0.2">
      <c r="A2622" s="2"/>
      <c r="B2622" s="3"/>
      <c r="C2622" s="2"/>
      <c r="D2622" s="2"/>
      <c r="E2622" s="2"/>
      <c r="F2622" s="2"/>
      <c r="G2622" s="2"/>
      <c r="H2622" s="13"/>
      <c r="I2622" s="4"/>
      <c r="J2622" s="9">
        <f t="shared" si="168"/>
        <v>0</v>
      </c>
      <c r="K2622" s="9">
        <f t="shared" si="169"/>
        <v>0</v>
      </c>
      <c r="L2622">
        <f t="shared" si="170"/>
        <v>1</v>
      </c>
      <c r="M2622" t="str">
        <f>VLOOKUP(L2622,mês!A:B,2,0)</f>
        <v>Janeiro</v>
      </c>
      <c r="N2622" t="e">
        <f t="shared" si="171"/>
        <v>#VALUE!</v>
      </c>
    </row>
    <row r="2623" spans="1:14" ht="24.95" customHeight="1" x14ac:dyDescent="0.2">
      <c r="A2623" s="2"/>
      <c r="B2623" s="3"/>
      <c r="C2623" s="2"/>
      <c r="D2623" s="2"/>
      <c r="E2623" s="2"/>
      <c r="F2623" s="2"/>
      <c r="G2623" s="2"/>
      <c r="H2623" s="13"/>
      <c r="I2623" s="4"/>
      <c r="J2623" s="9">
        <f t="shared" si="168"/>
        <v>0</v>
      </c>
      <c r="K2623" s="9">
        <f t="shared" si="169"/>
        <v>0</v>
      </c>
      <c r="L2623">
        <f t="shared" si="170"/>
        <v>1</v>
      </c>
      <c r="M2623" t="str">
        <f>VLOOKUP(L2623,mês!A:B,2,0)</f>
        <v>Janeiro</v>
      </c>
      <c r="N2623" t="e">
        <f t="shared" si="171"/>
        <v>#VALUE!</v>
      </c>
    </row>
    <row r="2624" spans="1:14" ht="24.95" customHeight="1" x14ac:dyDescent="0.2">
      <c r="A2624" s="2"/>
      <c r="B2624" s="3"/>
      <c r="C2624" s="2"/>
      <c r="D2624" s="2"/>
      <c r="E2624" s="2"/>
      <c r="F2624" s="2"/>
      <c r="G2624" s="2"/>
      <c r="H2624" s="2"/>
      <c r="I2624" s="4"/>
      <c r="J2624" s="9">
        <f t="shared" si="168"/>
        <v>0</v>
      </c>
      <c r="K2624" s="9">
        <f t="shared" si="169"/>
        <v>0</v>
      </c>
      <c r="L2624">
        <f t="shared" si="170"/>
        <v>1</v>
      </c>
      <c r="M2624" t="str">
        <f>VLOOKUP(L2624,mês!A:B,2,0)</f>
        <v>Janeiro</v>
      </c>
      <c r="N2624" t="e">
        <f t="shared" si="171"/>
        <v>#VALUE!</v>
      </c>
    </row>
    <row r="2625" spans="1:14" ht="24.95" customHeight="1" x14ac:dyDescent="0.2">
      <c r="A2625" s="2"/>
      <c r="B2625" s="3"/>
      <c r="C2625" s="2"/>
      <c r="D2625" s="2"/>
      <c r="E2625" s="2"/>
      <c r="F2625" s="2"/>
      <c r="G2625" s="2"/>
      <c r="H2625" s="2"/>
      <c r="I2625" s="4"/>
      <c r="J2625" s="9">
        <f t="shared" si="168"/>
        <v>0</v>
      </c>
      <c r="K2625" s="9">
        <f t="shared" si="169"/>
        <v>0</v>
      </c>
      <c r="L2625">
        <f t="shared" si="170"/>
        <v>1</v>
      </c>
      <c r="M2625" t="str">
        <f>VLOOKUP(L2625,mês!A:B,2,0)</f>
        <v>Janeiro</v>
      </c>
      <c r="N2625" t="e">
        <f t="shared" si="171"/>
        <v>#VALUE!</v>
      </c>
    </row>
    <row r="2626" spans="1:14" ht="24.95" customHeight="1" x14ac:dyDescent="0.2">
      <c r="A2626" s="2"/>
      <c r="B2626" s="3"/>
      <c r="C2626" s="2"/>
      <c r="D2626" s="2"/>
      <c r="E2626" s="2"/>
      <c r="F2626" s="2"/>
      <c r="G2626" s="2"/>
      <c r="H2626" s="2"/>
      <c r="I2626" s="4"/>
      <c r="J2626" s="9">
        <f t="shared" si="168"/>
        <v>0</v>
      </c>
      <c r="K2626" s="9">
        <f t="shared" si="169"/>
        <v>0</v>
      </c>
      <c r="L2626">
        <f t="shared" si="170"/>
        <v>1</v>
      </c>
      <c r="M2626" t="str">
        <f>VLOOKUP(L2626,mês!A:B,2,0)</f>
        <v>Janeiro</v>
      </c>
      <c r="N2626" t="e">
        <f t="shared" si="171"/>
        <v>#VALUE!</v>
      </c>
    </row>
    <row r="2627" spans="1:14" ht="24.95" customHeight="1" x14ac:dyDescent="0.2">
      <c r="A2627" s="2"/>
      <c r="B2627" s="3"/>
      <c r="C2627" s="2"/>
      <c r="D2627" s="2"/>
      <c r="E2627" s="2"/>
      <c r="F2627" s="2"/>
      <c r="G2627" s="2"/>
      <c r="H2627" s="2"/>
      <c r="I2627" s="4"/>
      <c r="J2627" s="9">
        <f t="shared" si="168"/>
        <v>0</v>
      </c>
      <c r="K2627" s="9">
        <f t="shared" si="169"/>
        <v>0</v>
      </c>
      <c r="L2627">
        <f t="shared" si="170"/>
        <v>1</v>
      </c>
      <c r="M2627" t="str">
        <f>VLOOKUP(L2627,mês!A:B,2,0)</f>
        <v>Janeiro</v>
      </c>
      <c r="N2627" t="e">
        <f t="shared" si="171"/>
        <v>#VALUE!</v>
      </c>
    </row>
    <row r="2628" spans="1:14" ht="24.95" customHeight="1" x14ac:dyDescent="0.2">
      <c r="A2628" s="2"/>
      <c r="B2628" s="3"/>
      <c r="C2628" s="2"/>
      <c r="D2628" s="2"/>
      <c r="E2628" s="2"/>
      <c r="F2628" s="2"/>
      <c r="G2628" s="2"/>
      <c r="H2628" s="2"/>
      <c r="I2628" s="4"/>
      <c r="J2628" s="9">
        <f t="shared" si="168"/>
        <v>0</v>
      </c>
      <c r="K2628" s="9">
        <f t="shared" si="169"/>
        <v>0</v>
      </c>
      <c r="L2628">
        <f t="shared" si="170"/>
        <v>1</v>
      </c>
      <c r="M2628" t="str">
        <f>VLOOKUP(L2628,mês!A:B,2,0)</f>
        <v>Janeiro</v>
      </c>
      <c r="N2628" t="e">
        <f t="shared" si="171"/>
        <v>#VALUE!</v>
      </c>
    </row>
    <row r="2629" spans="1:14" ht="24.95" customHeight="1" x14ac:dyDescent="0.2">
      <c r="A2629" s="2"/>
      <c r="B2629" s="3"/>
      <c r="C2629" s="2"/>
      <c r="D2629" s="2"/>
      <c r="E2629" s="2"/>
      <c r="F2629" s="2"/>
      <c r="G2629" s="2"/>
      <c r="H2629" s="2"/>
      <c r="I2629" s="4"/>
      <c r="J2629" s="9">
        <f t="shared" si="168"/>
        <v>0</v>
      </c>
      <c r="K2629" s="9">
        <f t="shared" si="169"/>
        <v>0</v>
      </c>
      <c r="L2629">
        <f t="shared" si="170"/>
        <v>1</v>
      </c>
      <c r="M2629" t="str">
        <f>VLOOKUP(L2629,mês!A:B,2,0)</f>
        <v>Janeiro</v>
      </c>
      <c r="N2629" t="e">
        <f t="shared" si="171"/>
        <v>#VALUE!</v>
      </c>
    </row>
    <row r="2630" spans="1:14" ht="24.95" customHeight="1" x14ac:dyDescent="0.2">
      <c r="A2630" s="2"/>
      <c r="B2630" s="3"/>
      <c r="C2630" s="2"/>
      <c r="D2630" s="2"/>
      <c r="E2630" s="2"/>
      <c r="F2630" s="2"/>
      <c r="G2630" s="2"/>
      <c r="H2630" s="2"/>
      <c r="I2630" s="4"/>
      <c r="J2630" s="9">
        <f t="shared" si="168"/>
        <v>0</v>
      </c>
      <c r="K2630" s="9">
        <f t="shared" si="169"/>
        <v>0</v>
      </c>
      <c r="L2630">
        <f t="shared" si="170"/>
        <v>1</v>
      </c>
      <c r="M2630" t="str">
        <f>VLOOKUP(L2630,mês!A:B,2,0)</f>
        <v>Janeiro</v>
      </c>
      <c r="N2630" t="e">
        <f t="shared" si="171"/>
        <v>#VALUE!</v>
      </c>
    </row>
    <row r="2631" spans="1:14" ht="24.95" customHeight="1" x14ac:dyDescent="0.2">
      <c r="A2631" s="2"/>
      <c r="B2631" s="3"/>
      <c r="C2631" s="2"/>
      <c r="D2631" s="2"/>
      <c r="E2631" s="2"/>
      <c r="F2631" s="2"/>
      <c r="G2631" s="2"/>
      <c r="H2631" s="2"/>
      <c r="I2631" s="4"/>
      <c r="J2631" s="9">
        <f t="shared" si="168"/>
        <v>0</v>
      </c>
      <c r="K2631" s="9">
        <f t="shared" si="169"/>
        <v>0</v>
      </c>
      <c r="L2631">
        <f t="shared" si="170"/>
        <v>1</v>
      </c>
      <c r="M2631" t="str">
        <f>VLOOKUP(L2631,mês!A:B,2,0)</f>
        <v>Janeiro</v>
      </c>
      <c r="N2631" t="e">
        <f t="shared" si="171"/>
        <v>#VALUE!</v>
      </c>
    </row>
    <row r="2632" spans="1:14" ht="24.95" customHeight="1" x14ac:dyDescent="0.2">
      <c r="A2632" s="2"/>
      <c r="B2632" s="3"/>
      <c r="C2632" s="2"/>
      <c r="D2632" s="2"/>
      <c r="E2632" s="2"/>
      <c r="F2632" s="2"/>
      <c r="G2632" s="2"/>
      <c r="H2632" s="2"/>
      <c r="I2632" s="4"/>
      <c r="J2632" s="9">
        <f t="shared" si="168"/>
        <v>0</v>
      </c>
      <c r="K2632" s="9">
        <f t="shared" si="169"/>
        <v>0</v>
      </c>
      <c r="L2632">
        <f t="shared" si="170"/>
        <v>1</v>
      </c>
      <c r="M2632" t="str">
        <f>VLOOKUP(L2632,mês!A:B,2,0)</f>
        <v>Janeiro</v>
      </c>
      <c r="N2632" t="e">
        <f t="shared" si="171"/>
        <v>#VALUE!</v>
      </c>
    </row>
    <row r="2633" spans="1:14" ht="24.95" customHeight="1" x14ac:dyDescent="0.2">
      <c r="A2633" s="2"/>
      <c r="B2633" s="3"/>
      <c r="C2633" s="2"/>
      <c r="D2633" s="2"/>
      <c r="E2633" s="2"/>
      <c r="F2633" s="2"/>
      <c r="G2633" s="2"/>
      <c r="H2633" s="2"/>
      <c r="I2633" s="4"/>
      <c r="J2633" s="9">
        <f t="shared" si="168"/>
        <v>0</v>
      </c>
      <c r="K2633" s="9">
        <f t="shared" si="169"/>
        <v>0</v>
      </c>
      <c r="L2633">
        <f t="shared" si="170"/>
        <v>1</v>
      </c>
      <c r="M2633" t="str">
        <f>VLOOKUP(L2633,mês!A:B,2,0)</f>
        <v>Janeiro</v>
      </c>
      <c r="N2633" t="e">
        <f t="shared" si="171"/>
        <v>#VALUE!</v>
      </c>
    </row>
    <row r="2634" spans="1:14" ht="24.95" customHeight="1" x14ac:dyDescent="0.2">
      <c r="A2634" s="2"/>
      <c r="B2634" s="3"/>
      <c r="C2634" s="2"/>
      <c r="D2634" s="2"/>
      <c r="E2634" s="2"/>
      <c r="F2634" s="2"/>
      <c r="G2634" s="2"/>
      <c r="H2634" s="2"/>
      <c r="I2634" s="4"/>
      <c r="J2634" s="9">
        <f t="shared" si="168"/>
        <v>0</v>
      </c>
      <c r="K2634" s="9">
        <f t="shared" si="169"/>
        <v>0</v>
      </c>
      <c r="L2634">
        <f t="shared" si="170"/>
        <v>1</v>
      </c>
      <c r="M2634" t="str">
        <f>VLOOKUP(L2634,mês!A:B,2,0)</f>
        <v>Janeiro</v>
      </c>
      <c r="N2634" t="e">
        <f t="shared" si="171"/>
        <v>#VALUE!</v>
      </c>
    </row>
    <row r="2635" spans="1:14" ht="24.95" customHeight="1" x14ac:dyDescent="0.2">
      <c r="A2635" s="2"/>
      <c r="B2635" s="3"/>
      <c r="C2635" s="2"/>
      <c r="D2635" s="2"/>
      <c r="E2635" s="2"/>
      <c r="F2635" s="2"/>
      <c r="G2635" s="2"/>
      <c r="H2635" s="2"/>
      <c r="I2635" s="4"/>
      <c r="J2635" s="9">
        <f t="shared" si="168"/>
        <v>0</v>
      </c>
      <c r="K2635" s="9">
        <f t="shared" si="169"/>
        <v>0</v>
      </c>
      <c r="L2635">
        <f t="shared" si="170"/>
        <v>1</v>
      </c>
      <c r="M2635" t="str">
        <f>VLOOKUP(L2635,mês!A:B,2,0)</f>
        <v>Janeiro</v>
      </c>
      <c r="N2635" t="e">
        <f t="shared" si="171"/>
        <v>#VALUE!</v>
      </c>
    </row>
    <row r="2636" spans="1:14" ht="24.95" customHeight="1" x14ac:dyDescent="0.2">
      <c r="A2636" s="2"/>
      <c r="B2636" s="3"/>
      <c r="C2636" s="2"/>
      <c r="D2636" s="2"/>
      <c r="E2636" s="2"/>
      <c r="F2636" s="2"/>
      <c r="G2636" s="2"/>
      <c r="H2636" s="2"/>
      <c r="I2636" s="4"/>
      <c r="J2636" s="9">
        <f t="shared" si="168"/>
        <v>0</v>
      </c>
      <c r="K2636" s="9">
        <f t="shared" si="169"/>
        <v>0</v>
      </c>
      <c r="L2636">
        <f t="shared" si="170"/>
        <v>1</v>
      </c>
      <c r="M2636" t="str">
        <f>VLOOKUP(L2636,mês!A:B,2,0)</f>
        <v>Janeiro</v>
      </c>
      <c r="N2636" t="e">
        <f t="shared" si="171"/>
        <v>#VALUE!</v>
      </c>
    </row>
    <row r="2637" spans="1:14" ht="24.95" customHeight="1" x14ac:dyDescent="0.2">
      <c r="A2637" s="2"/>
      <c r="B2637" s="3"/>
      <c r="C2637" s="2"/>
      <c r="D2637" s="2"/>
      <c r="E2637" s="2"/>
      <c r="F2637" s="2"/>
      <c r="G2637" s="2"/>
      <c r="H2637" s="2"/>
      <c r="I2637" s="4"/>
      <c r="J2637" s="9">
        <f t="shared" si="168"/>
        <v>0</v>
      </c>
      <c r="K2637" s="9">
        <f t="shared" si="169"/>
        <v>0</v>
      </c>
      <c r="L2637">
        <f t="shared" si="170"/>
        <v>1</v>
      </c>
      <c r="M2637" t="str">
        <f>VLOOKUP(L2637,mês!A:B,2,0)</f>
        <v>Janeiro</v>
      </c>
      <c r="N2637" t="e">
        <f t="shared" si="171"/>
        <v>#VALUE!</v>
      </c>
    </row>
    <row r="2638" spans="1:14" ht="24.95" customHeight="1" x14ac:dyDescent="0.2">
      <c r="A2638" s="2"/>
      <c r="B2638" s="3"/>
      <c r="C2638" s="2"/>
      <c r="D2638" s="2"/>
      <c r="E2638" s="2"/>
      <c r="F2638" s="2"/>
      <c r="G2638" s="2"/>
      <c r="H2638" s="2"/>
      <c r="I2638" s="4"/>
      <c r="J2638" s="9">
        <f t="shared" si="168"/>
        <v>0</v>
      </c>
      <c r="K2638" s="9">
        <f t="shared" si="169"/>
        <v>0</v>
      </c>
      <c r="L2638">
        <f t="shared" si="170"/>
        <v>1</v>
      </c>
      <c r="M2638" t="str">
        <f>VLOOKUP(L2638,mês!A:B,2,0)</f>
        <v>Janeiro</v>
      </c>
      <c r="N2638" t="e">
        <f t="shared" si="171"/>
        <v>#VALUE!</v>
      </c>
    </row>
    <row r="2639" spans="1:14" ht="24.95" customHeight="1" x14ac:dyDescent="0.2">
      <c r="A2639" s="2"/>
      <c r="B2639" s="3"/>
      <c r="C2639" s="2"/>
      <c r="D2639" s="2"/>
      <c r="E2639" s="2"/>
      <c r="F2639" s="2"/>
      <c r="G2639" s="2"/>
      <c r="H2639" s="13"/>
      <c r="I2639" s="4"/>
      <c r="J2639" s="9">
        <f t="shared" si="168"/>
        <v>0</v>
      </c>
      <c r="K2639" s="9">
        <f t="shared" si="169"/>
        <v>0</v>
      </c>
      <c r="L2639">
        <f t="shared" si="170"/>
        <v>1</v>
      </c>
      <c r="M2639" t="str">
        <f>VLOOKUP(L2639,mês!A:B,2,0)</f>
        <v>Janeiro</v>
      </c>
      <c r="N2639" t="e">
        <f t="shared" si="171"/>
        <v>#VALUE!</v>
      </c>
    </row>
    <row r="2640" spans="1:14" ht="24.95" customHeight="1" x14ac:dyDescent="0.2">
      <c r="A2640" s="2"/>
      <c r="B2640" s="3"/>
      <c r="C2640" s="2"/>
      <c r="D2640" s="2"/>
      <c r="E2640" s="2"/>
      <c r="F2640" s="2"/>
      <c r="G2640" s="2"/>
      <c r="H2640" s="2"/>
      <c r="I2640" s="4"/>
      <c r="J2640" s="9">
        <f t="shared" si="168"/>
        <v>0</v>
      </c>
      <c r="K2640" s="9">
        <f t="shared" si="169"/>
        <v>0</v>
      </c>
      <c r="L2640">
        <f t="shared" si="170"/>
        <v>1</v>
      </c>
      <c r="M2640" t="str">
        <f>VLOOKUP(L2640,mês!A:B,2,0)</f>
        <v>Janeiro</v>
      </c>
      <c r="N2640" t="e">
        <f t="shared" si="171"/>
        <v>#VALUE!</v>
      </c>
    </row>
    <row r="2641" spans="1:14" ht="24.95" customHeight="1" x14ac:dyDescent="0.2">
      <c r="A2641" s="2"/>
      <c r="B2641" s="3"/>
      <c r="C2641" s="2"/>
      <c r="D2641" s="2"/>
      <c r="E2641" s="2"/>
      <c r="F2641" s="2"/>
      <c r="G2641" s="2"/>
      <c r="H2641" s="2"/>
      <c r="I2641" s="4"/>
      <c r="J2641" s="9">
        <f t="shared" si="168"/>
        <v>0</v>
      </c>
      <c r="K2641" s="9">
        <f t="shared" si="169"/>
        <v>0</v>
      </c>
      <c r="L2641">
        <f t="shared" si="170"/>
        <v>1</v>
      </c>
      <c r="M2641" t="str">
        <f>VLOOKUP(L2641,mês!A:B,2,0)</f>
        <v>Janeiro</v>
      </c>
      <c r="N2641" t="e">
        <f t="shared" si="171"/>
        <v>#VALUE!</v>
      </c>
    </row>
    <row r="2642" spans="1:14" ht="24.95" customHeight="1" x14ac:dyDescent="0.2">
      <c r="A2642" s="2"/>
      <c r="B2642" s="3"/>
      <c r="C2642" s="2"/>
      <c r="D2642" s="2"/>
      <c r="E2642" s="2"/>
      <c r="F2642" s="2"/>
      <c r="G2642" s="2"/>
      <c r="H2642" s="2"/>
      <c r="I2642" s="4"/>
      <c r="J2642" s="9">
        <f t="shared" si="168"/>
        <v>0</v>
      </c>
      <c r="K2642" s="9">
        <f t="shared" si="169"/>
        <v>0</v>
      </c>
      <c r="L2642">
        <f t="shared" si="170"/>
        <v>1</v>
      </c>
      <c r="M2642" t="str">
        <f>VLOOKUP(L2642,mês!A:B,2,0)</f>
        <v>Janeiro</v>
      </c>
      <c r="N2642" t="e">
        <f t="shared" si="171"/>
        <v>#VALUE!</v>
      </c>
    </row>
    <row r="2643" spans="1:14" ht="24.95" customHeight="1" x14ac:dyDescent="0.2">
      <c r="A2643" s="2"/>
      <c r="B2643" s="3"/>
      <c r="C2643" s="2"/>
      <c r="D2643" s="2"/>
      <c r="E2643" s="2"/>
      <c r="F2643" s="2"/>
      <c r="G2643" s="2"/>
      <c r="H2643" s="2"/>
      <c r="I2643" s="4"/>
      <c r="J2643" s="9">
        <f t="shared" si="168"/>
        <v>0</v>
      </c>
      <c r="K2643" s="9">
        <f t="shared" si="169"/>
        <v>0</v>
      </c>
      <c r="L2643">
        <f t="shared" si="170"/>
        <v>1</v>
      </c>
      <c r="M2643" t="str">
        <f>VLOOKUP(L2643,mês!A:B,2,0)</f>
        <v>Janeiro</v>
      </c>
      <c r="N2643" t="e">
        <f t="shared" si="171"/>
        <v>#VALUE!</v>
      </c>
    </row>
    <row r="2644" spans="1:14" ht="24.95" customHeight="1" x14ac:dyDescent="0.2">
      <c r="A2644" s="2"/>
      <c r="B2644" s="3"/>
      <c r="C2644" s="2"/>
      <c r="D2644" s="2"/>
      <c r="E2644" s="2"/>
      <c r="F2644" s="2"/>
      <c r="G2644" s="2"/>
      <c r="H2644" s="2"/>
      <c r="I2644" s="4"/>
      <c r="J2644" s="9">
        <f t="shared" si="168"/>
        <v>0</v>
      </c>
      <c r="K2644" s="9">
        <f t="shared" si="169"/>
        <v>0</v>
      </c>
      <c r="L2644">
        <f t="shared" si="170"/>
        <v>1</v>
      </c>
      <c r="M2644" t="str">
        <f>VLOOKUP(L2644,mês!A:B,2,0)</f>
        <v>Janeiro</v>
      </c>
      <c r="N2644" t="e">
        <f t="shared" si="171"/>
        <v>#VALUE!</v>
      </c>
    </row>
    <row r="2645" spans="1:14" ht="24.95" customHeight="1" x14ac:dyDescent="0.2">
      <c r="A2645" s="2"/>
      <c r="B2645" s="3"/>
      <c r="C2645" s="2"/>
      <c r="D2645" s="2"/>
      <c r="E2645" s="2"/>
      <c r="F2645" s="2"/>
      <c r="G2645" s="2"/>
      <c r="H2645" s="2"/>
      <c r="I2645" s="4"/>
      <c r="J2645" s="9">
        <f t="shared" si="168"/>
        <v>0</v>
      </c>
      <c r="K2645" s="9">
        <f t="shared" si="169"/>
        <v>0</v>
      </c>
      <c r="L2645">
        <f t="shared" si="170"/>
        <v>1</v>
      </c>
      <c r="M2645" t="str">
        <f>VLOOKUP(L2645,mês!A:B,2,0)</f>
        <v>Janeiro</v>
      </c>
      <c r="N2645" t="e">
        <f t="shared" si="171"/>
        <v>#VALUE!</v>
      </c>
    </row>
    <row r="2646" spans="1:14" ht="24.95" customHeight="1" x14ac:dyDescent="0.2">
      <c r="A2646" s="2"/>
      <c r="B2646" s="3"/>
      <c r="C2646" s="2"/>
      <c r="D2646" s="2"/>
      <c r="E2646" s="2"/>
      <c r="F2646" s="2"/>
      <c r="G2646" s="2"/>
      <c r="H2646" s="2"/>
      <c r="I2646" s="4"/>
      <c r="J2646" s="9">
        <f t="shared" si="168"/>
        <v>0</v>
      </c>
      <c r="K2646" s="9">
        <f t="shared" si="169"/>
        <v>0</v>
      </c>
      <c r="L2646">
        <f t="shared" si="170"/>
        <v>1</v>
      </c>
      <c r="M2646" t="str">
        <f>VLOOKUP(L2646,mês!A:B,2,0)</f>
        <v>Janeiro</v>
      </c>
      <c r="N2646" t="e">
        <f t="shared" si="171"/>
        <v>#VALUE!</v>
      </c>
    </row>
    <row r="2647" spans="1:14" ht="24.95" customHeight="1" x14ac:dyDescent="0.2">
      <c r="A2647" s="2"/>
      <c r="B2647" s="3"/>
      <c r="C2647" s="2"/>
      <c r="D2647" s="2"/>
      <c r="E2647" s="2"/>
      <c r="F2647" s="2"/>
      <c r="G2647" s="2"/>
      <c r="H2647" s="2"/>
      <c r="I2647" s="4"/>
      <c r="J2647" s="9">
        <f t="shared" si="168"/>
        <v>0</v>
      </c>
      <c r="K2647" s="9">
        <f t="shared" si="169"/>
        <v>0</v>
      </c>
      <c r="L2647">
        <f t="shared" si="170"/>
        <v>1</v>
      </c>
      <c r="M2647" t="str">
        <f>VLOOKUP(L2647,mês!A:B,2,0)</f>
        <v>Janeiro</v>
      </c>
      <c r="N2647" t="e">
        <f t="shared" si="171"/>
        <v>#VALUE!</v>
      </c>
    </row>
    <row r="2648" spans="1:14" ht="24.95" customHeight="1" x14ac:dyDescent="0.2">
      <c r="A2648" s="2"/>
      <c r="B2648" s="3"/>
      <c r="C2648" s="2"/>
      <c r="D2648" s="2"/>
      <c r="E2648" s="2"/>
      <c r="F2648" s="2"/>
      <c r="G2648" s="2"/>
      <c r="H2648" s="2"/>
      <c r="I2648" s="4"/>
      <c r="J2648" s="9">
        <f t="shared" si="168"/>
        <v>0</v>
      </c>
      <c r="K2648" s="9">
        <f t="shared" si="169"/>
        <v>0</v>
      </c>
      <c r="L2648">
        <f t="shared" si="170"/>
        <v>1</v>
      </c>
      <c r="M2648" t="str">
        <f>VLOOKUP(L2648,mês!A:B,2,0)</f>
        <v>Janeiro</v>
      </c>
      <c r="N2648" t="e">
        <f t="shared" si="171"/>
        <v>#VALUE!</v>
      </c>
    </row>
    <row r="2649" spans="1:14" ht="24.95" customHeight="1" x14ac:dyDescent="0.2">
      <c r="A2649" s="2"/>
      <c r="B2649" s="3"/>
      <c r="C2649" s="2"/>
      <c r="D2649" s="2"/>
      <c r="E2649" s="2"/>
      <c r="F2649" s="2"/>
      <c r="G2649" s="2"/>
      <c r="H2649" s="2"/>
      <c r="I2649" s="4"/>
      <c r="J2649" s="9">
        <f t="shared" si="168"/>
        <v>0</v>
      </c>
      <c r="K2649" s="9">
        <f t="shared" si="169"/>
        <v>0</v>
      </c>
      <c r="L2649">
        <f t="shared" si="170"/>
        <v>1</v>
      </c>
      <c r="M2649" t="str">
        <f>VLOOKUP(L2649,mês!A:B,2,0)</f>
        <v>Janeiro</v>
      </c>
      <c r="N2649" t="e">
        <f t="shared" si="171"/>
        <v>#VALUE!</v>
      </c>
    </row>
    <row r="2650" spans="1:14" ht="24.95" customHeight="1" x14ac:dyDescent="0.2">
      <c r="A2650" s="2"/>
      <c r="B2650" s="3"/>
      <c r="C2650" s="2"/>
      <c r="D2650" s="2"/>
      <c r="E2650" s="2"/>
      <c r="F2650" s="2"/>
      <c r="G2650" s="2"/>
      <c r="H2650" s="2"/>
      <c r="I2650" s="4"/>
      <c r="J2650" s="9">
        <f t="shared" si="168"/>
        <v>0</v>
      </c>
      <c r="K2650" s="9">
        <f t="shared" si="169"/>
        <v>0</v>
      </c>
      <c r="L2650">
        <f t="shared" si="170"/>
        <v>1</v>
      </c>
      <c r="M2650" t="str">
        <f>VLOOKUP(L2650,mês!A:B,2,0)</f>
        <v>Janeiro</v>
      </c>
      <c r="N2650" t="e">
        <f t="shared" si="171"/>
        <v>#VALUE!</v>
      </c>
    </row>
    <row r="2651" spans="1:14" ht="24.95" customHeight="1" x14ac:dyDescent="0.2">
      <c r="A2651" s="2"/>
      <c r="B2651" s="3"/>
      <c r="C2651" s="2"/>
      <c r="D2651" s="2"/>
      <c r="E2651" s="2"/>
      <c r="F2651" s="2"/>
      <c r="G2651" s="2"/>
      <c r="H2651" s="2"/>
      <c r="I2651" s="4"/>
      <c r="J2651" s="9">
        <f t="shared" si="168"/>
        <v>0</v>
      </c>
      <c r="K2651" s="9">
        <f t="shared" si="169"/>
        <v>0</v>
      </c>
      <c r="L2651">
        <f t="shared" si="170"/>
        <v>1</v>
      </c>
      <c r="M2651" t="str">
        <f>VLOOKUP(L2651,mês!A:B,2,0)</f>
        <v>Janeiro</v>
      </c>
      <c r="N2651" t="e">
        <f t="shared" si="171"/>
        <v>#VALUE!</v>
      </c>
    </row>
    <row r="2652" spans="1:14" ht="24.95" customHeight="1" x14ac:dyDescent="0.2">
      <c r="A2652" s="2"/>
      <c r="B2652" s="3"/>
      <c r="C2652" s="2"/>
      <c r="D2652" s="2"/>
      <c r="E2652" s="2"/>
      <c r="F2652" s="2"/>
      <c r="G2652" s="2"/>
      <c r="H2652" s="2"/>
      <c r="I2652" s="4"/>
      <c r="J2652" s="9">
        <f t="shared" si="168"/>
        <v>0</v>
      </c>
      <c r="K2652" s="9">
        <f t="shared" si="169"/>
        <v>0</v>
      </c>
      <c r="L2652">
        <f t="shared" si="170"/>
        <v>1</v>
      </c>
      <c r="M2652" t="str">
        <f>VLOOKUP(L2652,mês!A:B,2,0)</f>
        <v>Janeiro</v>
      </c>
      <c r="N2652" t="e">
        <f t="shared" si="171"/>
        <v>#VALUE!</v>
      </c>
    </row>
    <row r="2653" spans="1:14" ht="24.95" customHeight="1" x14ac:dyDescent="0.2">
      <c r="A2653" s="2"/>
      <c r="B2653" s="3"/>
      <c r="C2653" s="2"/>
      <c r="D2653" s="2"/>
      <c r="E2653" s="2"/>
      <c r="F2653" s="2"/>
      <c r="G2653" s="2"/>
      <c r="H2653" s="2"/>
      <c r="I2653" s="4"/>
      <c r="J2653" s="9">
        <f t="shared" si="168"/>
        <v>0</v>
      </c>
      <c r="K2653" s="9">
        <f t="shared" si="169"/>
        <v>0</v>
      </c>
      <c r="L2653">
        <f t="shared" si="170"/>
        <v>1</v>
      </c>
      <c r="M2653" t="str">
        <f>VLOOKUP(L2653,mês!A:B,2,0)</f>
        <v>Janeiro</v>
      </c>
      <c r="N2653" t="e">
        <f t="shared" si="171"/>
        <v>#VALUE!</v>
      </c>
    </row>
    <row r="2654" spans="1:14" ht="24.95" customHeight="1" x14ac:dyDescent="0.2">
      <c r="A2654" s="2"/>
      <c r="B2654" s="3"/>
      <c r="C2654" s="2"/>
      <c r="D2654" s="2"/>
      <c r="E2654" s="2"/>
      <c r="F2654" s="2"/>
      <c r="G2654" s="2"/>
      <c r="H2654" s="2"/>
      <c r="I2654" s="4"/>
      <c r="J2654" s="9">
        <f t="shared" si="168"/>
        <v>0</v>
      </c>
      <c r="K2654" s="9">
        <f t="shared" si="169"/>
        <v>0</v>
      </c>
      <c r="L2654">
        <f t="shared" si="170"/>
        <v>1</v>
      </c>
      <c r="M2654" t="str">
        <f>VLOOKUP(L2654,mês!A:B,2,0)</f>
        <v>Janeiro</v>
      </c>
      <c r="N2654" t="e">
        <f t="shared" si="171"/>
        <v>#VALUE!</v>
      </c>
    </row>
    <row r="2655" spans="1:14" ht="24.95" customHeight="1" x14ac:dyDescent="0.2">
      <c r="A2655" s="2"/>
      <c r="B2655" s="3"/>
      <c r="C2655" s="2"/>
      <c r="D2655" s="2"/>
      <c r="E2655" s="2"/>
      <c r="F2655" s="2"/>
      <c r="G2655" s="2"/>
      <c r="H2655" s="2"/>
      <c r="I2655" s="4"/>
      <c r="J2655" s="9">
        <f t="shared" si="168"/>
        <v>0</v>
      </c>
      <c r="K2655" s="9">
        <f t="shared" si="169"/>
        <v>0</v>
      </c>
      <c r="L2655">
        <f t="shared" si="170"/>
        <v>1</v>
      </c>
      <c r="M2655" t="str">
        <f>VLOOKUP(L2655,mês!A:B,2,0)</f>
        <v>Janeiro</v>
      </c>
      <c r="N2655" t="e">
        <f t="shared" si="171"/>
        <v>#VALUE!</v>
      </c>
    </row>
    <row r="2656" spans="1:14" ht="24.95" customHeight="1" x14ac:dyDescent="0.2">
      <c r="A2656" s="2"/>
      <c r="B2656" s="3"/>
      <c r="C2656" s="2"/>
      <c r="D2656" s="2"/>
      <c r="E2656" s="2"/>
      <c r="F2656" s="2"/>
      <c r="G2656" s="2"/>
      <c r="H2656" s="2"/>
      <c r="I2656" s="4"/>
      <c r="J2656" s="9">
        <f t="shared" si="168"/>
        <v>0</v>
      </c>
      <c r="K2656" s="9">
        <f t="shared" si="169"/>
        <v>0</v>
      </c>
      <c r="L2656">
        <f t="shared" si="170"/>
        <v>1</v>
      </c>
      <c r="M2656" t="str">
        <f>VLOOKUP(L2656,mês!A:B,2,0)</f>
        <v>Janeiro</v>
      </c>
      <c r="N2656" t="e">
        <f t="shared" si="171"/>
        <v>#VALUE!</v>
      </c>
    </row>
    <row r="2657" spans="1:14" ht="24.95" customHeight="1" x14ac:dyDescent="0.2">
      <c r="A2657" s="2"/>
      <c r="B2657" s="3"/>
      <c r="C2657" s="2"/>
      <c r="D2657" s="2"/>
      <c r="E2657" s="2"/>
      <c r="F2657" s="2"/>
      <c r="G2657" s="2"/>
      <c r="H2657" s="13"/>
      <c r="I2657" s="4"/>
      <c r="J2657" s="9">
        <f t="shared" si="168"/>
        <v>0</v>
      </c>
      <c r="K2657" s="9">
        <f t="shared" si="169"/>
        <v>0</v>
      </c>
      <c r="L2657">
        <f t="shared" si="170"/>
        <v>1</v>
      </c>
      <c r="M2657" t="str">
        <f>VLOOKUP(L2657,mês!A:B,2,0)</f>
        <v>Janeiro</v>
      </c>
      <c r="N2657" t="e">
        <f t="shared" si="171"/>
        <v>#VALUE!</v>
      </c>
    </row>
    <row r="2658" spans="1:14" ht="24.95" customHeight="1" x14ac:dyDescent="0.2">
      <c r="A2658" s="2"/>
      <c r="B2658" s="3"/>
      <c r="C2658" s="2"/>
      <c r="D2658" s="2"/>
      <c r="E2658" s="2"/>
      <c r="F2658" s="2"/>
      <c r="G2658" s="2"/>
      <c r="H2658" s="2"/>
      <c r="I2658" s="4"/>
      <c r="J2658" s="9">
        <f t="shared" si="168"/>
        <v>0</v>
      </c>
      <c r="K2658" s="9">
        <f t="shared" si="169"/>
        <v>0</v>
      </c>
      <c r="L2658">
        <f t="shared" si="170"/>
        <v>1</v>
      </c>
      <c r="M2658" t="str">
        <f>VLOOKUP(L2658,mês!A:B,2,0)</f>
        <v>Janeiro</v>
      </c>
      <c r="N2658" t="e">
        <f t="shared" si="171"/>
        <v>#VALUE!</v>
      </c>
    </row>
    <row r="2659" spans="1:14" ht="24.95" customHeight="1" x14ac:dyDescent="0.2">
      <c r="A2659" s="2"/>
      <c r="B2659" s="3"/>
      <c r="C2659" s="2"/>
      <c r="D2659" s="2"/>
      <c r="E2659" s="2"/>
      <c r="F2659" s="2"/>
      <c r="G2659" s="2"/>
      <c r="H2659" s="2"/>
      <c r="I2659" s="4"/>
      <c r="J2659" s="9">
        <f t="shared" si="168"/>
        <v>0</v>
      </c>
      <c r="K2659" s="9">
        <f t="shared" si="169"/>
        <v>0</v>
      </c>
      <c r="L2659">
        <f t="shared" si="170"/>
        <v>1</v>
      </c>
      <c r="M2659" t="str">
        <f>VLOOKUP(L2659,mês!A:B,2,0)</f>
        <v>Janeiro</v>
      </c>
      <c r="N2659" t="e">
        <f t="shared" si="171"/>
        <v>#VALUE!</v>
      </c>
    </row>
    <row r="2660" spans="1:14" ht="24.95" customHeight="1" x14ac:dyDescent="0.2">
      <c r="A2660" s="2"/>
      <c r="B2660" s="3"/>
      <c r="C2660" s="2"/>
      <c r="D2660" s="2"/>
      <c r="E2660" s="2"/>
      <c r="F2660" s="2"/>
      <c r="G2660" s="2"/>
      <c r="H2660" s="2"/>
      <c r="I2660" s="4"/>
      <c r="J2660" s="9">
        <f t="shared" si="168"/>
        <v>0</v>
      </c>
      <c r="K2660" s="9">
        <f t="shared" si="169"/>
        <v>0</v>
      </c>
      <c r="L2660">
        <f t="shared" si="170"/>
        <v>1</v>
      </c>
      <c r="M2660" t="str">
        <f>VLOOKUP(L2660,mês!A:B,2,0)</f>
        <v>Janeiro</v>
      </c>
      <c r="N2660" t="e">
        <f t="shared" si="171"/>
        <v>#VALUE!</v>
      </c>
    </row>
    <row r="2661" spans="1:14" ht="24.95" customHeight="1" x14ac:dyDescent="0.2">
      <c r="A2661" s="2"/>
      <c r="B2661" s="3"/>
      <c r="C2661" s="2"/>
      <c r="D2661" s="2"/>
      <c r="E2661" s="2"/>
      <c r="F2661" s="2"/>
      <c r="G2661" s="2"/>
      <c r="H2661" s="2"/>
      <c r="I2661" s="4"/>
      <c r="J2661" s="9">
        <f t="shared" si="168"/>
        <v>0</v>
      </c>
      <c r="K2661" s="9">
        <f t="shared" si="169"/>
        <v>0</v>
      </c>
      <c r="L2661">
        <f t="shared" si="170"/>
        <v>1</v>
      </c>
      <c r="M2661" t="str">
        <f>VLOOKUP(L2661,mês!A:B,2,0)</f>
        <v>Janeiro</v>
      </c>
      <c r="N2661" t="e">
        <f t="shared" si="171"/>
        <v>#VALUE!</v>
      </c>
    </row>
    <row r="2662" spans="1:14" ht="24.95" customHeight="1" x14ac:dyDescent="0.2">
      <c r="A2662" s="2"/>
      <c r="B2662" s="3"/>
      <c r="C2662" s="2"/>
      <c r="D2662" s="2"/>
      <c r="E2662" s="2"/>
      <c r="F2662" s="2"/>
      <c r="G2662" s="2"/>
      <c r="H2662" s="13"/>
      <c r="I2662" s="4"/>
      <c r="J2662" s="9">
        <f t="shared" si="168"/>
        <v>0</v>
      </c>
      <c r="K2662" s="9">
        <f t="shared" si="169"/>
        <v>0</v>
      </c>
      <c r="L2662">
        <f t="shared" si="170"/>
        <v>1</v>
      </c>
      <c r="M2662" t="str">
        <f>VLOOKUP(L2662,mês!A:B,2,0)</f>
        <v>Janeiro</v>
      </c>
      <c r="N2662" t="e">
        <f t="shared" si="171"/>
        <v>#VALUE!</v>
      </c>
    </row>
    <row r="2663" spans="1:14" ht="24.95" customHeight="1" x14ac:dyDescent="0.2">
      <c r="A2663" s="2"/>
      <c r="B2663" s="3"/>
      <c r="C2663" s="2"/>
      <c r="D2663" s="2"/>
      <c r="E2663" s="2"/>
      <c r="F2663" s="2"/>
      <c r="G2663" s="2"/>
      <c r="H2663" s="2"/>
      <c r="I2663" s="4"/>
      <c r="J2663" s="9">
        <f t="shared" si="168"/>
        <v>0</v>
      </c>
      <c r="K2663" s="9">
        <f t="shared" si="169"/>
        <v>0</v>
      </c>
      <c r="L2663">
        <f t="shared" si="170"/>
        <v>1</v>
      </c>
      <c r="M2663" t="str">
        <f>VLOOKUP(L2663,mês!A:B,2,0)</f>
        <v>Janeiro</v>
      </c>
      <c r="N2663" t="e">
        <f t="shared" si="171"/>
        <v>#VALUE!</v>
      </c>
    </row>
    <row r="2664" spans="1:14" ht="24.95" customHeight="1" x14ac:dyDescent="0.2">
      <c r="A2664" s="2"/>
      <c r="B2664" s="3"/>
      <c r="C2664" s="2"/>
      <c r="D2664" s="2"/>
      <c r="E2664" s="2"/>
      <c r="F2664" s="2"/>
      <c r="G2664" s="2"/>
      <c r="H2664" s="2"/>
      <c r="I2664" s="4"/>
      <c r="J2664" s="9">
        <f t="shared" si="168"/>
        <v>0</v>
      </c>
      <c r="K2664" s="9">
        <f t="shared" si="169"/>
        <v>0</v>
      </c>
      <c r="L2664">
        <f t="shared" si="170"/>
        <v>1</v>
      </c>
      <c r="M2664" t="str">
        <f>VLOOKUP(L2664,mês!A:B,2,0)</f>
        <v>Janeiro</v>
      </c>
      <c r="N2664" t="e">
        <f t="shared" si="171"/>
        <v>#VALUE!</v>
      </c>
    </row>
    <row r="2665" spans="1:14" ht="24.95" customHeight="1" x14ac:dyDescent="0.2">
      <c r="A2665" s="2"/>
      <c r="B2665" s="3"/>
      <c r="C2665" s="2"/>
      <c r="D2665" s="2"/>
      <c r="E2665" s="2"/>
      <c r="F2665" s="2"/>
      <c r="G2665" s="2"/>
      <c r="H2665" s="13"/>
      <c r="I2665" s="4"/>
      <c r="J2665" s="9">
        <f t="shared" si="168"/>
        <v>0</v>
      </c>
      <c r="K2665" s="9">
        <f t="shared" si="169"/>
        <v>0</v>
      </c>
      <c r="L2665">
        <f t="shared" si="170"/>
        <v>1</v>
      </c>
      <c r="M2665" t="str">
        <f>VLOOKUP(L2665,mês!A:B,2,0)</f>
        <v>Janeiro</v>
      </c>
      <c r="N2665" t="e">
        <f t="shared" si="171"/>
        <v>#VALUE!</v>
      </c>
    </row>
    <row r="2666" spans="1:14" ht="24.95" customHeight="1" x14ac:dyDescent="0.2">
      <c r="A2666" s="2"/>
      <c r="B2666" s="3"/>
      <c r="C2666" s="2"/>
      <c r="D2666" s="2"/>
      <c r="E2666" s="2"/>
      <c r="F2666" s="2"/>
      <c r="G2666" s="2"/>
      <c r="H2666" s="2"/>
      <c r="I2666" s="4"/>
      <c r="J2666" s="9">
        <f t="shared" si="168"/>
        <v>0</v>
      </c>
      <c r="K2666" s="9">
        <f t="shared" si="169"/>
        <v>0</v>
      </c>
      <c r="L2666">
        <f t="shared" si="170"/>
        <v>1</v>
      </c>
      <c r="M2666" t="str">
        <f>VLOOKUP(L2666,mês!A:B,2,0)</f>
        <v>Janeiro</v>
      </c>
      <c r="N2666" t="e">
        <f t="shared" si="171"/>
        <v>#VALUE!</v>
      </c>
    </row>
    <row r="2667" spans="1:14" ht="24.95" customHeight="1" x14ac:dyDescent="0.2">
      <c r="A2667" s="2"/>
      <c r="B2667" s="3"/>
      <c r="C2667" s="2"/>
      <c r="D2667" s="2"/>
      <c r="E2667" s="2"/>
      <c r="F2667" s="2"/>
      <c r="G2667" s="2"/>
      <c r="H2667" s="2"/>
      <c r="I2667" s="4"/>
      <c r="J2667" s="9">
        <f t="shared" si="168"/>
        <v>0</v>
      </c>
      <c r="K2667" s="9">
        <f t="shared" si="169"/>
        <v>0</v>
      </c>
      <c r="L2667">
        <f t="shared" si="170"/>
        <v>1</v>
      </c>
      <c r="M2667" t="str">
        <f>VLOOKUP(L2667,mês!A:B,2,0)</f>
        <v>Janeiro</v>
      </c>
      <c r="N2667" t="e">
        <f t="shared" si="171"/>
        <v>#VALUE!</v>
      </c>
    </row>
    <row r="2668" spans="1:14" ht="24.95" customHeight="1" x14ac:dyDescent="0.2">
      <c r="A2668" s="2"/>
      <c r="B2668" s="3"/>
      <c r="C2668" s="2"/>
      <c r="D2668" s="2"/>
      <c r="E2668" s="2"/>
      <c r="F2668" s="2"/>
      <c r="G2668" s="2"/>
      <c r="H2668" s="2"/>
      <c r="I2668" s="4"/>
      <c r="J2668" s="9">
        <f t="shared" si="168"/>
        <v>0</v>
      </c>
      <c r="K2668" s="9">
        <f t="shared" si="169"/>
        <v>0</v>
      </c>
      <c r="L2668">
        <f t="shared" si="170"/>
        <v>1</v>
      </c>
      <c r="M2668" t="str">
        <f>VLOOKUP(L2668,mês!A:B,2,0)</f>
        <v>Janeiro</v>
      </c>
      <c r="N2668" t="e">
        <f t="shared" si="171"/>
        <v>#VALUE!</v>
      </c>
    </row>
    <row r="2669" spans="1:14" ht="24.95" customHeight="1" x14ac:dyDescent="0.2">
      <c r="A2669" s="2"/>
      <c r="B2669" s="3"/>
      <c r="C2669" s="2"/>
      <c r="D2669" s="2"/>
      <c r="E2669" s="2"/>
      <c r="F2669" s="2"/>
      <c r="G2669" s="2"/>
      <c r="H2669" s="2"/>
      <c r="I2669" s="4"/>
      <c r="J2669" s="9">
        <f t="shared" si="168"/>
        <v>0</v>
      </c>
      <c r="K2669" s="9">
        <f t="shared" si="169"/>
        <v>0</v>
      </c>
      <c r="L2669">
        <f t="shared" si="170"/>
        <v>1</v>
      </c>
      <c r="M2669" t="str">
        <f>VLOOKUP(L2669,mês!A:B,2,0)</f>
        <v>Janeiro</v>
      </c>
      <c r="N2669" t="e">
        <f t="shared" si="171"/>
        <v>#VALUE!</v>
      </c>
    </row>
    <row r="2670" spans="1:14" ht="24.95" customHeight="1" x14ac:dyDescent="0.2">
      <c r="A2670" s="2"/>
      <c r="B2670" s="3"/>
      <c r="C2670" s="2"/>
      <c r="D2670" s="2"/>
      <c r="E2670" s="2"/>
      <c r="F2670" s="2"/>
      <c r="G2670" s="2"/>
      <c r="H2670" s="2"/>
      <c r="I2670" s="4"/>
      <c r="J2670" s="9">
        <f t="shared" si="168"/>
        <v>0</v>
      </c>
      <c r="K2670" s="9">
        <f t="shared" si="169"/>
        <v>0</v>
      </c>
      <c r="L2670">
        <f t="shared" si="170"/>
        <v>1</v>
      </c>
      <c r="M2670" t="str">
        <f>VLOOKUP(L2670,mês!A:B,2,0)</f>
        <v>Janeiro</v>
      </c>
      <c r="N2670" t="e">
        <f t="shared" si="171"/>
        <v>#VALUE!</v>
      </c>
    </row>
    <row r="2671" spans="1:14" ht="24.95" customHeight="1" x14ac:dyDescent="0.2">
      <c r="A2671" s="2"/>
      <c r="B2671" s="3"/>
      <c r="C2671" s="2"/>
      <c r="D2671" s="2"/>
      <c r="E2671" s="2"/>
      <c r="F2671" s="2"/>
      <c r="G2671" s="2"/>
      <c r="H2671" s="2"/>
      <c r="I2671" s="4"/>
      <c r="J2671" s="9">
        <f t="shared" si="168"/>
        <v>0</v>
      </c>
      <c r="K2671" s="9">
        <f t="shared" si="169"/>
        <v>0</v>
      </c>
      <c r="L2671">
        <f t="shared" si="170"/>
        <v>1</v>
      </c>
      <c r="M2671" t="str">
        <f>VLOOKUP(L2671,mês!A:B,2,0)</f>
        <v>Janeiro</v>
      </c>
      <c r="N2671" t="e">
        <f t="shared" si="171"/>
        <v>#VALUE!</v>
      </c>
    </row>
    <row r="2672" spans="1:14" ht="24.95" customHeight="1" x14ac:dyDescent="0.2">
      <c r="A2672" s="2"/>
      <c r="B2672" s="3"/>
      <c r="C2672" s="2"/>
      <c r="D2672" s="2"/>
      <c r="E2672" s="2"/>
      <c r="F2672" s="2"/>
      <c r="G2672" s="2"/>
      <c r="H2672" s="2"/>
      <c r="I2672" s="4"/>
      <c r="J2672" s="9">
        <f t="shared" si="168"/>
        <v>0</v>
      </c>
      <c r="K2672" s="9">
        <f t="shared" si="169"/>
        <v>0</v>
      </c>
      <c r="L2672">
        <f t="shared" si="170"/>
        <v>1</v>
      </c>
      <c r="M2672" t="str">
        <f>VLOOKUP(L2672,mês!A:B,2,0)</f>
        <v>Janeiro</v>
      </c>
      <c r="N2672" t="e">
        <f t="shared" si="171"/>
        <v>#VALUE!</v>
      </c>
    </row>
    <row r="2673" spans="1:14" ht="24.95" customHeight="1" x14ac:dyDescent="0.2">
      <c r="A2673" s="2"/>
      <c r="B2673" s="3"/>
      <c r="C2673" s="2"/>
      <c r="D2673" s="2"/>
      <c r="E2673" s="2"/>
      <c r="F2673" s="2"/>
      <c r="G2673" s="2"/>
      <c r="H2673" s="2"/>
      <c r="I2673" s="4"/>
      <c r="J2673" s="9">
        <f t="shared" si="168"/>
        <v>0</v>
      </c>
      <c r="K2673" s="9">
        <f t="shared" si="169"/>
        <v>0</v>
      </c>
      <c r="L2673">
        <f t="shared" si="170"/>
        <v>1</v>
      </c>
      <c r="M2673" t="str">
        <f>VLOOKUP(L2673,mês!A:B,2,0)</f>
        <v>Janeiro</v>
      </c>
      <c r="N2673" t="e">
        <f t="shared" si="171"/>
        <v>#VALUE!</v>
      </c>
    </row>
    <row r="2674" spans="1:14" ht="24.95" customHeight="1" x14ac:dyDescent="0.2">
      <c r="A2674" s="2"/>
      <c r="B2674" s="3"/>
      <c r="C2674" s="2"/>
      <c r="D2674" s="2"/>
      <c r="E2674" s="2"/>
      <c r="F2674" s="2"/>
      <c r="G2674" s="2"/>
      <c r="H2674" s="2"/>
      <c r="I2674" s="4"/>
      <c r="J2674" s="9">
        <f t="shared" si="168"/>
        <v>0</v>
      </c>
      <c r="K2674" s="9">
        <f t="shared" si="169"/>
        <v>0</v>
      </c>
      <c r="L2674">
        <f t="shared" si="170"/>
        <v>1</v>
      </c>
      <c r="M2674" t="str">
        <f>VLOOKUP(L2674,mês!A:B,2,0)</f>
        <v>Janeiro</v>
      </c>
      <c r="N2674" t="e">
        <f t="shared" si="171"/>
        <v>#VALUE!</v>
      </c>
    </row>
    <row r="2675" spans="1:14" ht="24.95" customHeight="1" x14ac:dyDescent="0.2">
      <c r="A2675" s="2"/>
      <c r="B2675" s="3"/>
      <c r="C2675" s="2"/>
      <c r="D2675" s="2"/>
      <c r="E2675" s="2"/>
      <c r="F2675" s="2"/>
      <c r="G2675" s="2"/>
      <c r="H2675" s="2"/>
      <c r="I2675" s="4"/>
      <c r="J2675" s="9">
        <f t="shared" si="168"/>
        <v>0</v>
      </c>
      <c r="K2675" s="9">
        <f t="shared" si="169"/>
        <v>0</v>
      </c>
      <c r="L2675">
        <f t="shared" si="170"/>
        <v>1</v>
      </c>
      <c r="M2675" t="str">
        <f>VLOOKUP(L2675,mês!A:B,2,0)</f>
        <v>Janeiro</v>
      </c>
      <c r="N2675" t="e">
        <f t="shared" si="171"/>
        <v>#VALUE!</v>
      </c>
    </row>
    <row r="2676" spans="1:14" ht="24.95" customHeight="1" x14ac:dyDescent="0.2">
      <c r="A2676" s="2"/>
      <c r="B2676" s="3"/>
      <c r="C2676" s="2"/>
      <c r="D2676" s="2"/>
      <c r="E2676" s="2"/>
      <c r="F2676" s="2"/>
      <c r="G2676" s="2"/>
      <c r="H2676" s="2"/>
      <c r="I2676" s="4"/>
      <c r="J2676" s="9">
        <f t="shared" si="168"/>
        <v>0</v>
      </c>
      <c r="K2676" s="9">
        <f t="shared" si="169"/>
        <v>0</v>
      </c>
      <c r="L2676">
        <f t="shared" si="170"/>
        <v>1</v>
      </c>
      <c r="M2676" t="str">
        <f>VLOOKUP(L2676,mês!A:B,2,0)</f>
        <v>Janeiro</v>
      </c>
      <c r="N2676" t="e">
        <f t="shared" si="171"/>
        <v>#VALUE!</v>
      </c>
    </row>
    <row r="2677" spans="1:14" ht="24.95" customHeight="1" x14ac:dyDescent="0.2">
      <c r="A2677" s="2"/>
      <c r="B2677" s="3"/>
      <c r="C2677" s="2"/>
      <c r="D2677" s="2"/>
      <c r="E2677" s="2"/>
      <c r="F2677" s="2"/>
      <c r="G2677" s="2"/>
      <c r="H2677" s="2"/>
      <c r="I2677" s="4"/>
      <c r="J2677" s="9">
        <f t="shared" si="168"/>
        <v>0</v>
      </c>
      <c r="K2677" s="9">
        <f t="shared" si="169"/>
        <v>0</v>
      </c>
      <c r="L2677">
        <f t="shared" si="170"/>
        <v>1</v>
      </c>
      <c r="M2677" t="str">
        <f>VLOOKUP(L2677,mês!A:B,2,0)</f>
        <v>Janeiro</v>
      </c>
      <c r="N2677" t="e">
        <f t="shared" si="171"/>
        <v>#VALUE!</v>
      </c>
    </row>
    <row r="2678" spans="1:14" ht="24.95" customHeight="1" x14ac:dyDescent="0.2">
      <c r="A2678" s="2"/>
      <c r="B2678" s="3"/>
      <c r="C2678" s="2"/>
      <c r="D2678" s="2"/>
      <c r="E2678" s="2"/>
      <c r="F2678" s="2"/>
      <c r="G2678" s="2"/>
      <c r="H2678" s="2"/>
      <c r="I2678" s="4"/>
      <c r="J2678" s="9">
        <f t="shared" si="168"/>
        <v>0</v>
      </c>
      <c r="K2678" s="9">
        <f t="shared" si="169"/>
        <v>0</v>
      </c>
      <c r="L2678">
        <f t="shared" si="170"/>
        <v>1</v>
      </c>
      <c r="M2678" t="str">
        <f>VLOOKUP(L2678,mês!A:B,2,0)</f>
        <v>Janeiro</v>
      </c>
      <c r="N2678" t="e">
        <f t="shared" si="171"/>
        <v>#VALUE!</v>
      </c>
    </row>
    <row r="2679" spans="1:14" ht="24.95" customHeight="1" x14ac:dyDescent="0.2">
      <c r="A2679" s="2"/>
      <c r="B2679" s="3"/>
      <c r="C2679" s="2"/>
      <c r="D2679" s="2"/>
      <c r="E2679" s="2"/>
      <c r="F2679" s="2"/>
      <c r="G2679" s="2"/>
      <c r="H2679" s="2"/>
      <c r="I2679" s="4"/>
      <c r="J2679" s="9">
        <f t="shared" si="168"/>
        <v>0</v>
      </c>
      <c r="K2679" s="9">
        <f t="shared" si="169"/>
        <v>0</v>
      </c>
      <c r="L2679">
        <f t="shared" si="170"/>
        <v>1</v>
      </c>
      <c r="M2679" t="str">
        <f>VLOOKUP(L2679,mês!A:B,2,0)</f>
        <v>Janeiro</v>
      </c>
      <c r="N2679" t="e">
        <f t="shared" si="171"/>
        <v>#VALUE!</v>
      </c>
    </row>
    <row r="2680" spans="1:14" ht="24.95" customHeight="1" x14ac:dyDescent="0.2">
      <c r="A2680" s="2"/>
      <c r="B2680" s="3"/>
      <c r="C2680" s="2"/>
      <c r="D2680" s="2"/>
      <c r="E2680" s="2"/>
      <c r="F2680" s="2"/>
      <c r="G2680" s="2"/>
      <c r="H2680" s="13"/>
      <c r="I2680" s="4"/>
      <c r="J2680" s="9">
        <f t="shared" si="168"/>
        <v>0</v>
      </c>
      <c r="K2680" s="9">
        <f t="shared" si="169"/>
        <v>0</v>
      </c>
      <c r="L2680">
        <f t="shared" si="170"/>
        <v>1</v>
      </c>
      <c r="M2680" t="str">
        <f>VLOOKUP(L2680,mês!A:B,2,0)</f>
        <v>Janeiro</v>
      </c>
      <c r="N2680" t="e">
        <f t="shared" si="171"/>
        <v>#VALUE!</v>
      </c>
    </row>
    <row r="2681" spans="1:14" ht="24.95" customHeight="1" x14ac:dyDescent="0.2">
      <c r="A2681" s="2"/>
      <c r="B2681" s="3"/>
      <c r="C2681" s="2"/>
      <c r="D2681" s="2"/>
      <c r="E2681" s="2"/>
      <c r="F2681" s="2"/>
      <c r="G2681" s="2"/>
      <c r="H2681" s="2"/>
      <c r="I2681" s="4"/>
      <c r="J2681" s="9">
        <f t="shared" si="168"/>
        <v>0</v>
      </c>
      <c r="K2681" s="9">
        <f t="shared" si="169"/>
        <v>0</v>
      </c>
      <c r="L2681">
        <f t="shared" si="170"/>
        <v>1</v>
      </c>
      <c r="M2681" t="str">
        <f>VLOOKUP(L2681,mês!A:B,2,0)</f>
        <v>Janeiro</v>
      </c>
      <c r="N2681" t="e">
        <f t="shared" si="171"/>
        <v>#VALUE!</v>
      </c>
    </row>
    <row r="2682" spans="1:14" ht="24.95" customHeight="1" x14ac:dyDescent="0.2">
      <c r="A2682" s="2"/>
      <c r="B2682" s="3"/>
      <c r="C2682" s="2"/>
      <c r="D2682" s="2"/>
      <c r="E2682" s="2"/>
      <c r="F2682" s="2"/>
      <c r="G2682" s="2"/>
      <c r="H2682" s="2"/>
      <c r="I2682" s="4"/>
      <c r="J2682" s="9">
        <f t="shared" si="168"/>
        <v>0</v>
      </c>
      <c r="K2682" s="9">
        <f t="shared" si="169"/>
        <v>0</v>
      </c>
      <c r="L2682">
        <f t="shared" si="170"/>
        <v>1</v>
      </c>
      <c r="M2682" t="str">
        <f>VLOOKUP(L2682,mês!A:B,2,0)</f>
        <v>Janeiro</v>
      </c>
      <c r="N2682" t="e">
        <f t="shared" si="171"/>
        <v>#VALUE!</v>
      </c>
    </row>
    <row r="2683" spans="1:14" ht="24.95" customHeight="1" x14ac:dyDescent="0.2">
      <c r="A2683" s="2"/>
      <c r="B2683" s="3"/>
      <c r="C2683" s="2"/>
      <c r="D2683" s="2"/>
      <c r="E2683" s="2"/>
      <c r="F2683" s="2"/>
      <c r="G2683" s="2"/>
      <c r="H2683" s="2"/>
      <c r="I2683" s="4"/>
      <c r="J2683" s="9">
        <f t="shared" si="168"/>
        <v>0</v>
      </c>
      <c r="K2683" s="9">
        <f t="shared" si="169"/>
        <v>0</v>
      </c>
      <c r="L2683">
        <f t="shared" si="170"/>
        <v>1</v>
      </c>
      <c r="M2683" t="str">
        <f>VLOOKUP(L2683,mês!A:B,2,0)</f>
        <v>Janeiro</v>
      </c>
      <c r="N2683" t="e">
        <f t="shared" si="171"/>
        <v>#VALUE!</v>
      </c>
    </row>
    <row r="2684" spans="1:14" ht="24.95" customHeight="1" x14ac:dyDescent="0.2">
      <c r="A2684" s="2"/>
      <c r="B2684" s="3"/>
      <c r="C2684" s="2"/>
      <c r="D2684" s="2"/>
      <c r="E2684" s="2"/>
      <c r="F2684" s="2"/>
      <c r="G2684" s="2"/>
      <c r="H2684" s="2"/>
      <c r="I2684" s="4"/>
      <c r="J2684" s="9">
        <f t="shared" ref="J2684:J2747" si="172">IF(G2684="Não",0,H2684)</f>
        <v>0</v>
      </c>
      <c r="K2684" s="9">
        <f t="shared" ref="K2684:K2747" si="173">IF(G2684="Não",H2684,0)</f>
        <v>0</v>
      </c>
      <c r="L2684">
        <f t="shared" ref="L2684:L2747" si="174">MONTH(B2684)</f>
        <v>1</v>
      </c>
      <c r="M2684" t="str">
        <f>VLOOKUP(L2684,mês!A:B,2,0)</f>
        <v>Janeiro</v>
      </c>
      <c r="N2684" t="e">
        <f t="shared" ref="N2684:N2747" si="175">LEFT(A2684,SEARCH("-",A2684)-1)</f>
        <v>#VALUE!</v>
      </c>
    </row>
    <row r="2685" spans="1:14" ht="24.95" customHeight="1" x14ac:dyDescent="0.2">
      <c r="A2685" s="2"/>
      <c r="B2685" s="3"/>
      <c r="C2685" s="2"/>
      <c r="D2685" s="2"/>
      <c r="E2685" s="2"/>
      <c r="F2685" s="2"/>
      <c r="G2685" s="2"/>
      <c r="H2685" s="13"/>
      <c r="I2685" s="4"/>
      <c r="J2685" s="9">
        <f t="shared" si="172"/>
        <v>0</v>
      </c>
      <c r="K2685" s="9">
        <f t="shared" si="173"/>
        <v>0</v>
      </c>
      <c r="L2685">
        <f t="shared" si="174"/>
        <v>1</v>
      </c>
      <c r="M2685" t="str">
        <f>VLOOKUP(L2685,mês!A:B,2,0)</f>
        <v>Janeiro</v>
      </c>
      <c r="N2685" t="e">
        <f t="shared" si="175"/>
        <v>#VALUE!</v>
      </c>
    </row>
    <row r="2686" spans="1:14" ht="24.95" customHeight="1" x14ac:dyDescent="0.2">
      <c r="A2686" s="2"/>
      <c r="B2686" s="3"/>
      <c r="C2686" s="2"/>
      <c r="D2686" s="2"/>
      <c r="E2686" s="2"/>
      <c r="F2686" s="2"/>
      <c r="G2686" s="2"/>
      <c r="H2686" s="13"/>
      <c r="I2686" s="4"/>
      <c r="J2686" s="9">
        <f t="shared" si="172"/>
        <v>0</v>
      </c>
      <c r="K2686" s="9">
        <f t="shared" si="173"/>
        <v>0</v>
      </c>
      <c r="L2686">
        <f t="shared" si="174"/>
        <v>1</v>
      </c>
      <c r="M2686" t="str">
        <f>VLOOKUP(L2686,mês!A:B,2,0)</f>
        <v>Janeiro</v>
      </c>
      <c r="N2686" t="e">
        <f t="shared" si="175"/>
        <v>#VALUE!</v>
      </c>
    </row>
    <row r="2687" spans="1:14" ht="24.95" customHeight="1" x14ac:dyDescent="0.2">
      <c r="A2687" s="2"/>
      <c r="B2687" s="3"/>
      <c r="C2687" s="2"/>
      <c r="D2687" s="2"/>
      <c r="E2687" s="2"/>
      <c r="F2687" s="2"/>
      <c r="G2687" s="2"/>
      <c r="H2687" s="2"/>
      <c r="I2687" s="4"/>
      <c r="J2687" s="9">
        <f t="shared" si="172"/>
        <v>0</v>
      </c>
      <c r="K2687" s="9">
        <f t="shared" si="173"/>
        <v>0</v>
      </c>
      <c r="L2687">
        <f t="shared" si="174"/>
        <v>1</v>
      </c>
      <c r="M2687" t="str">
        <f>VLOOKUP(L2687,mês!A:B,2,0)</f>
        <v>Janeiro</v>
      </c>
      <c r="N2687" t="e">
        <f t="shared" si="175"/>
        <v>#VALUE!</v>
      </c>
    </row>
    <row r="2688" spans="1:14" ht="24.95" customHeight="1" x14ac:dyDescent="0.2">
      <c r="A2688" s="2"/>
      <c r="B2688" s="3"/>
      <c r="C2688" s="2"/>
      <c r="D2688" s="2"/>
      <c r="E2688" s="2"/>
      <c r="F2688" s="2"/>
      <c r="G2688" s="2"/>
      <c r="H2688" s="13"/>
      <c r="I2688" s="4"/>
      <c r="J2688" s="9">
        <f t="shared" si="172"/>
        <v>0</v>
      </c>
      <c r="K2688" s="9">
        <f t="shared" si="173"/>
        <v>0</v>
      </c>
      <c r="L2688">
        <f t="shared" si="174"/>
        <v>1</v>
      </c>
      <c r="M2688" t="str">
        <f>VLOOKUP(L2688,mês!A:B,2,0)</f>
        <v>Janeiro</v>
      </c>
      <c r="N2688" t="e">
        <f t="shared" si="175"/>
        <v>#VALUE!</v>
      </c>
    </row>
    <row r="2689" spans="1:14" ht="24.95" customHeight="1" x14ac:dyDescent="0.2">
      <c r="A2689" s="2"/>
      <c r="B2689" s="3"/>
      <c r="C2689" s="2"/>
      <c r="D2689" s="2"/>
      <c r="E2689" s="2"/>
      <c r="F2689" s="2"/>
      <c r="G2689" s="2"/>
      <c r="H2689" s="13"/>
      <c r="I2689" s="4"/>
      <c r="J2689" s="9">
        <f t="shared" si="172"/>
        <v>0</v>
      </c>
      <c r="K2689" s="9">
        <f t="shared" si="173"/>
        <v>0</v>
      </c>
      <c r="L2689">
        <f t="shared" si="174"/>
        <v>1</v>
      </c>
      <c r="M2689" t="str">
        <f>VLOOKUP(L2689,mês!A:B,2,0)</f>
        <v>Janeiro</v>
      </c>
      <c r="N2689" t="e">
        <f t="shared" si="175"/>
        <v>#VALUE!</v>
      </c>
    </row>
    <row r="2690" spans="1:14" ht="24.95" customHeight="1" x14ac:dyDescent="0.2">
      <c r="A2690" s="2"/>
      <c r="B2690" s="3"/>
      <c r="C2690" s="2"/>
      <c r="D2690" s="2"/>
      <c r="E2690" s="2"/>
      <c r="F2690" s="2"/>
      <c r="G2690" s="2"/>
      <c r="H2690" s="2"/>
      <c r="I2690" s="4"/>
      <c r="J2690" s="9">
        <f t="shared" si="172"/>
        <v>0</v>
      </c>
      <c r="K2690" s="9">
        <f t="shared" si="173"/>
        <v>0</v>
      </c>
      <c r="L2690">
        <f t="shared" si="174"/>
        <v>1</v>
      </c>
      <c r="M2690" t="str">
        <f>VLOOKUP(L2690,mês!A:B,2,0)</f>
        <v>Janeiro</v>
      </c>
      <c r="N2690" t="e">
        <f t="shared" si="175"/>
        <v>#VALUE!</v>
      </c>
    </row>
    <row r="2691" spans="1:14" ht="24.95" customHeight="1" x14ac:dyDescent="0.2">
      <c r="A2691" s="2"/>
      <c r="B2691" s="3"/>
      <c r="C2691" s="2"/>
      <c r="D2691" s="2"/>
      <c r="E2691" s="2"/>
      <c r="F2691" s="2"/>
      <c r="G2691" s="2"/>
      <c r="H2691" s="2"/>
      <c r="I2691" s="4"/>
      <c r="J2691" s="9">
        <f t="shared" si="172"/>
        <v>0</v>
      </c>
      <c r="K2691" s="9">
        <f t="shared" si="173"/>
        <v>0</v>
      </c>
      <c r="L2691">
        <f t="shared" si="174"/>
        <v>1</v>
      </c>
      <c r="M2691" t="str">
        <f>VLOOKUP(L2691,mês!A:B,2,0)</f>
        <v>Janeiro</v>
      </c>
      <c r="N2691" t="e">
        <f t="shared" si="175"/>
        <v>#VALUE!</v>
      </c>
    </row>
    <row r="2692" spans="1:14" ht="24.95" customHeight="1" x14ac:dyDescent="0.2">
      <c r="A2692" s="2"/>
      <c r="B2692" s="3"/>
      <c r="C2692" s="2"/>
      <c r="D2692" s="2"/>
      <c r="E2692" s="2"/>
      <c r="F2692" s="2"/>
      <c r="G2692" s="2"/>
      <c r="H2692" s="13"/>
      <c r="I2692" s="4"/>
      <c r="J2692" s="9">
        <f t="shared" si="172"/>
        <v>0</v>
      </c>
      <c r="K2692" s="9">
        <f t="shared" si="173"/>
        <v>0</v>
      </c>
      <c r="L2692">
        <f t="shared" si="174"/>
        <v>1</v>
      </c>
      <c r="M2692" t="str">
        <f>VLOOKUP(L2692,mês!A:B,2,0)</f>
        <v>Janeiro</v>
      </c>
      <c r="N2692" t="e">
        <f t="shared" si="175"/>
        <v>#VALUE!</v>
      </c>
    </row>
    <row r="2693" spans="1:14" ht="24.95" customHeight="1" x14ac:dyDescent="0.2">
      <c r="A2693" s="2"/>
      <c r="B2693" s="3"/>
      <c r="C2693" s="2"/>
      <c r="D2693" s="2"/>
      <c r="E2693" s="2"/>
      <c r="F2693" s="2"/>
      <c r="G2693" s="2"/>
      <c r="H2693" s="2"/>
      <c r="I2693" s="4"/>
      <c r="J2693" s="9">
        <f t="shared" si="172"/>
        <v>0</v>
      </c>
      <c r="K2693" s="9">
        <f t="shared" si="173"/>
        <v>0</v>
      </c>
      <c r="L2693">
        <f t="shared" si="174"/>
        <v>1</v>
      </c>
      <c r="M2693" t="str">
        <f>VLOOKUP(L2693,mês!A:B,2,0)</f>
        <v>Janeiro</v>
      </c>
      <c r="N2693" t="e">
        <f t="shared" si="175"/>
        <v>#VALUE!</v>
      </c>
    </row>
    <row r="2694" spans="1:14" ht="24.95" customHeight="1" x14ac:dyDescent="0.2">
      <c r="A2694" s="2"/>
      <c r="B2694" s="3"/>
      <c r="C2694" s="2"/>
      <c r="D2694" s="2"/>
      <c r="E2694" s="2"/>
      <c r="F2694" s="2"/>
      <c r="G2694" s="2"/>
      <c r="H2694" s="13"/>
      <c r="I2694" s="4"/>
      <c r="J2694" s="9">
        <f t="shared" si="172"/>
        <v>0</v>
      </c>
      <c r="K2694" s="9">
        <f t="shared" si="173"/>
        <v>0</v>
      </c>
      <c r="L2694">
        <f t="shared" si="174"/>
        <v>1</v>
      </c>
      <c r="M2694" t="str">
        <f>VLOOKUP(L2694,mês!A:B,2,0)</f>
        <v>Janeiro</v>
      </c>
      <c r="N2694" t="e">
        <f t="shared" si="175"/>
        <v>#VALUE!</v>
      </c>
    </row>
    <row r="2695" spans="1:14" ht="24.95" customHeight="1" x14ac:dyDescent="0.2">
      <c r="A2695" s="2"/>
      <c r="B2695" s="3"/>
      <c r="C2695" s="2"/>
      <c r="D2695" s="2"/>
      <c r="E2695" s="2"/>
      <c r="F2695" s="2"/>
      <c r="G2695" s="2"/>
      <c r="H2695" s="2"/>
      <c r="I2695" s="4"/>
      <c r="J2695" s="9">
        <f t="shared" si="172"/>
        <v>0</v>
      </c>
      <c r="K2695" s="9">
        <f t="shared" si="173"/>
        <v>0</v>
      </c>
      <c r="L2695">
        <f t="shared" si="174"/>
        <v>1</v>
      </c>
      <c r="M2695" t="str">
        <f>VLOOKUP(L2695,mês!A:B,2,0)</f>
        <v>Janeiro</v>
      </c>
      <c r="N2695" t="e">
        <f t="shared" si="175"/>
        <v>#VALUE!</v>
      </c>
    </row>
    <row r="2696" spans="1:14" ht="24.95" customHeight="1" x14ac:dyDescent="0.2">
      <c r="A2696" s="2"/>
      <c r="B2696" s="3"/>
      <c r="C2696" s="2"/>
      <c r="D2696" s="2"/>
      <c r="E2696" s="2"/>
      <c r="F2696" s="2"/>
      <c r="G2696" s="2"/>
      <c r="H2696" s="13"/>
      <c r="I2696" s="4"/>
      <c r="J2696" s="9">
        <f t="shared" si="172"/>
        <v>0</v>
      </c>
      <c r="K2696" s="9">
        <f t="shared" si="173"/>
        <v>0</v>
      </c>
      <c r="L2696">
        <f t="shared" si="174"/>
        <v>1</v>
      </c>
      <c r="M2696" t="str">
        <f>VLOOKUP(L2696,mês!A:B,2,0)</f>
        <v>Janeiro</v>
      </c>
      <c r="N2696" t="e">
        <f t="shared" si="175"/>
        <v>#VALUE!</v>
      </c>
    </row>
    <row r="2697" spans="1:14" ht="24.95" customHeight="1" x14ac:dyDescent="0.2">
      <c r="A2697" s="2"/>
      <c r="B2697" s="3"/>
      <c r="C2697" s="2"/>
      <c r="D2697" s="2"/>
      <c r="E2697" s="2"/>
      <c r="F2697" s="2"/>
      <c r="G2697" s="2"/>
      <c r="H2697" s="2"/>
      <c r="I2697" s="4"/>
      <c r="J2697" s="9">
        <f t="shared" si="172"/>
        <v>0</v>
      </c>
      <c r="K2697" s="9">
        <f t="shared" si="173"/>
        <v>0</v>
      </c>
      <c r="L2697">
        <f t="shared" si="174"/>
        <v>1</v>
      </c>
      <c r="M2697" t="str">
        <f>VLOOKUP(L2697,mês!A:B,2,0)</f>
        <v>Janeiro</v>
      </c>
      <c r="N2697" t="e">
        <f t="shared" si="175"/>
        <v>#VALUE!</v>
      </c>
    </row>
    <row r="2698" spans="1:14" ht="24.95" customHeight="1" x14ac:dyDescent="0.2">
      <c r="A2698" s="2"/>
      <c r="B2698" s="3"/>
      <c r="C2698" s="2"/>
      <c r="D2698" s="2"/>
      <c r="E2698" s="2"/>
      <c r="F2698" s="2"/>
      <c r="G2698" s="2"/>
      <c r="H2698" s="2"/>
      <c r="I2698" s="4"/>
      <c r="J2698" s="9">
        <f t="shared" si="172"/>
        <v>0</v>
      </c>
      <c r="K2698" s="9">
        <f t="shared" si="173"/>
        <v>0</v>
      </c>
      <c r="L2698">
        <f t="shared" si="174"/>
        <v>1</v>
      </c>
      <c r="M2698" t="str">
        <f>VLOOKUP(L2698,mês!A:B,2,0)</f>
        <v>Janeiro</v>
      </c>
      <c r="N2698" t="e">
        <f t="shared" si="175"/>
        <v>#VALUE!</v>
      </c>
    </row>
    <row r="2699" spans="1:14" ht="24.95" customHeight="1" x14ac:dyDescent="0.2">
      <c r="A2699" s="2"/>
      <c r="B2699" s="3"/>
      <c r="C2699" s="2"/>
      <c r="D2699" s="2"/>
      <c r="E2699" s="2"/>
      <c r="F2699" s="2"/>
      <c r="G2699" s="2"/>
      <c r="H2699" s="2"/>
      <c r="I2699" s="4"/>
      <c r="J2699" s="9">
        <f t="shared" si="172"/>
        <v>0</v>
      </c>
      <c r="K2699" s="9">
        <f t="shared" si="173"/>
        <v>0</v>
      </c>
      <c r="L2699">
        <f t="shared" si="174"/>
        <v>1</v>
      </c>
      <c r="M2699" t="str">
        <f>VLOOKUP(L2699,mês!A:B,2,0)</f>
        <v>Janeiro</v>
      </c>
      <c r="N2699" t="e">
        <f t="shared" si="175"/>
        <v>#VALUE!</v>
      </c>
    </row>
    <row r="2700" spans="1:14" ht="24.95" customHeight="1" x14ac:dyDescent="0.2">
      <c r="A2700" s="2"/>
      <c r="B2700" s="3"/>
      <c r="C2700" s="2"/>
      <c r="D2700" s="2"/>
      <c r="E2700" s="2"/>
      <c r="F2700" s="2"/>
      <c r="G2700" s="2"/>
      <c r="H2700" s="13"/>
      <c r="I2700" s="4"/>
      <c r="J2700" s="9">
        <f t="shared" si="172"/>
        <v>0</v>
      </c>
      <c r="K2700" s="9">
        <f t="shared" si="173"/>
        <v>0</v>
      </c>
      <c r="L2700">
        <f t="shared" si="174"/>
        <v>1</v>
      </c>
      <c r="M2700" t="str">
        <f>VLOOKUP(L2700,mês!A:B,2,0)</f>
        <v>Janeiro</v>
      </c>
      <c r="N2700" t="e">
        <f t="shared" si="175"/>
        <v>#VALUE!</v>
      </c>
    </row>
    <row r="2701" spans="1:14" ht="24.95" customHeight="1" x14ac:dyDescent="0.2">
      <c r="A2701" s="2"/>
      <c r="B2701" s="3"/>
      <c r="C2701" s="2"/>
      <c r="D2701" s="2"/>
      <c r="E2701" s="2"/>
      <c r="F2701" s="2"/>
      <c r="G2701" s="2"/>
      <c r="H2701" s="13"/>
      <c r="I2701" s="4"/>
      <c r="J2701" s="9">
        <f t="shared" si="172"/>
        <v>0</v>
      </c>
      <c r="K2701" s="9">
        <f t="shared" si="173"/>
        <v>0</v>
      </c>
      <c r="L2701">
        <f t="shared" si="174"/>
        <v>1</v>
      </c>
      <c r="M2701" t="str">
        <f>VLOOKUP(L2701,mês!A:B,2,0)</f>
        <v>Janeiro</v>
      </c>
      <c r="N2701" t="e">
        <f t="shared" si="175"/>
        <v>#VALUE!</v>
      </c>
    </row>
    <row r="2702" spans="1:14" ht="24.95" customHeight="1" x14ac:dyDescent="0.2">
      <c r="A2702" s="2"/>
      <c r="B2702" s="3"/>
      <c r="C2702" s="2"/>
      <c r="D2702" s="2"/>
      <c r="E2702" s="2"/>
      <c r="F2702" s="2"/>
      <c r="G2702" s="2"/>
      <c r="H2702" s="13"/>
      <c r="I2702" s="4"/>
      <c r="J2702" s="9">
        <f t="shared" si="172"/>
        <v>0</v>
      </c>
      <c r="K2702" s="9">
        <f t="shared" si="173"/>
        <v>0</v>
      </c>
      <c r="L2702">
        <f t="shared" si="174"/>
        <v>1</v>
      </c>
      <c r="M2702" t="str">
        <f>VLOOKUP(L2702,mês!A:B,2,0)</f>
        <v>Janeiro</v>
      </c>
      <c r="N2702" t="e">
        <f t="shared" si="175"/>
        <v>#VALUE!</v>
      </c>
    </row>
    <row r="2703" spans="1:14" ht="24.95" customHeight="1" x14ac:dyDescent="0.2">
      <c r="A2703" s="2"/>
      <c r="B2703" s="3"/>
      <c r="C2703" s="2"/>
      <c r="D2703" s="2"/>
      <c r="E2703" s="2"/>
      <c r="F2703" s="2"/>
      <c r="G2703" s="2"/>
      <c r="H2703" s="13"/>
      <c r="I2703" s="4"/>
      <c r="J2703" s="9">
        <f t="shared" si="172"/>
        <v>0</v>
      </c>
      <c r="K2703" s="9">
        <f t="shared" si="173"/>
        <v>0</v>
      </c>
      <c r="L2703">
        <f t="shared" si="174"/>
        <v>1</v>
      </c>
      <c r="M2703" t="str">
        <f>VLOOKUP(L2703,mês!A:B,2,0)</f>
        <v>Janeiro</v>
      </c>
      <c r="N2703" t="e">
        <f t="shared" si="175"/>
        <v>#VALUE!</v>
      </c>
    </row>
    <row r="2704" spans="1:14" ht="24.95" customHeight="1" x14ac:dyDescent="0.2">
      <c r="A2704" s="2"/>
      <c r="B2704" s="3"/>
      <c r="C2704" s="2"/>
      <c r="D2704" s="2"/>
      <c r="E2704" s="2"/>
      <c r="F2704" s="2"/>
      <c r="G2704" s="2"/>
      <c r="H2704" s="2"/>
      <c r="I2704" s="4"/>
      <c r="J2704" s="9">
        <f t="shared" si="172"/>
        <v>0</v>
      </c>
      <c r="K2704" s="9">
        <f t="shared" si="173"/>
        <v>0</v>
      </c>
      <c r="L2704">
        <f t="shared" si="174"/>
        <v>1</v>
      </c>
      <c r="M2704" t="str">
        <f>VLOOKUP(L2704,mês!A:B,2,0)</f>
        <v>Janeiro</v>
      </c>
      <c r="N2704" t="e">
        <f t="shared" si="175"/>
        <v>#VALUE!</v>
      </c>
    </row>
    <row r="2705" spans="1:14" ht="24.95" customHeight="1" x14ac:dyDescent="0.2">
      <c r="A2705" s="2"/>
      <c r="B2705" s="3"/>
      <c r="C2705" s="2"/>
      <c r="D2705" s="2"/>
      <c r="E2705" s="2"/>
      <c r="F2705" s="2"/>
      <c r="G2705" s="2"/>
      <c r="H2705" s="13"/>
      <c r="I2705" s="4"/>
      <c r="J2705" s="9">
        <f t="shared" si="172"/>
        <v>0</v>
      </c>
      <c r="K2705" s="9">
        <f t="shared" si="173"/>
        <v>0</v>
      </c>
      <c r="L2705">
        <f t="shared" si="174"/>
        <v>1</v>
      </c>
      <c r="M2705" t="str">
        <f>VLOOKUP(L2705,mês!A:B,2,0)</f>
        <v>Janeiro</v>
      </c>
      <c r="N2705" t="e">
        <f t="shared" si="175"/>
        <v>#VALUE!</v>
      </c>
    </row>
    <row r="2706" spans="1:14" ht="24.95" customHeight="1" x14ac:dyDescent="0.2">
      <c r="A2706" s="2"/>
      <c r="B2706" s="3"/>
      <c r="C2706" s="2"/>
      <c r="D2706" s="2"/>
      <c r="E2706" s="2"/>
      <c r="F2706" s="2"/>
      <c r="G2706" s="2"/>
      <c r="H2706" s="2"/>
      <c r="I2706" s="4"/>
      <c r="J2706" s="9">
        <f t="shared" si="172"/>
        <v>0</v>
      </c>
      <c r="K2706" s="9">
        <f t="shared" si="173"/>
        <v>0</v>
      </c>
      <c r="L2706">
        <f t="shared" si="174"/>
        <v>1</v>
      </c>
      <c r="M2706" t="str">
        <f>VLOOKUP(L2706,mês!A:B,2,0)</f>
        <v>Janeiro</v>
      </c>
      <c r="N2706" t="e">
        <f t="shared" si="175"/>
        <v>#VALUE!</v>
      </c>
    </row>
    <row r="2707" spans="1:14" ht="24.95" customHeight="1" x14ac:dyDescent="0.2">
      <c r="A2707" s="2"/>
      <c r="B2707" s="3"/>
      <c r="C2707" s="2"/>
      <c r="D2707" s="2"/>
      <c r="E2707" s="2"/>
      <c r="F2707" s="2"/>
      <c r="G2707" s="2"/>
      <c r="H2707" s="2"/>
      <c r="I2707" s="4"/>
      <c r="J2707" s="9">
        <f t="shared" si="172"/>
        <v>0</v>
      </c>
      <c r="K2707" s="9">
        <f t="shared" si="173"/>
        <v>0</v>
      </c>
      <c r="L2707">
        <f t="shared" si="174"/>
        <v>1</v>
      </c>
      <c r="M2707" t="str">
        <f>VLOOKUP(L2707,mês!A:B,2,0)</f>
        <v>Janeiro</v>
      </c>
      <c r="N2707" t="e">
        <f t="shared" si="175"/>
        <v>#VALUE!</v>
      </c>
    </row>
    <row r="2708" spans="1:14" ht="24.95" customHeight="1" x14ac:dyDescent="0.2">
      <c r="A2708" s="2"/>
      <c r="B2708" s="3"/>
      <c r="C2708" s="2"/>
      <c r="D2708" s="2"/>
      <c r="E2708" s="2"/>
      <c r="F2708" s="2"/>
      <c r="G2708" s="2"/>
      <c r="H2708" s="2"/>
      <c r="I2708" s="4"/>
      <c r="J2708" s="9">
        <f t="shared" si="172"/>
        <v>0</v>
      </c>
      <c r="K2708" s="9">
        <f t="shared" si="173"/>
        <v>0</v>
      </c>
      <c r="L2708">
        <f t="shared" si="174"/>
        <v>1</v>
      </c>
      <c r="M2708" t="str">
        <f>VLOOKUP(L2708,mês!A:B,2,0)</f>
        <v>Janeiro</v>
      </c>
      <c r="N2708" t="e">
        <f t="shared" si="175"/>
        <v>#VALUE!</v>
      </c>
    </row>
    <row r="2709" spans="1:14" ht="24.95" customHeight="1" x14ac:dyDescent="0.2">
      <c r="A2709" s="2"/>
      <c r="B2709" s="3"/>
      <c r="C2709" s="2"/>
      <c r="D2709" s="2"/>
      <c r="E2709" s="2"/>
      <c r="F2709" s="2"/>
      <c r="G2709" s="2"/>
      <c r="H2709" s="13"/>
      <c r="I2709" s="4"/>
      <c r="J2709" s="9">
        <f t="shared" si="172"/>
        <v>0</v>
      </c>
      <c r="K2709" s="9">
        <f t="shared" si="173"/>
        <v>0</v>
      </c>
      <c r="L2709">
        <f t="shared" si="174"/>
        <v>1</v>
      </c>
      <c r="M2709" t="str">
        <f>VLOOKUP(L2709,mês!A:B,2,0)</f>
        <v>Janeiro</v>
      </c>
      <c r="N2709" t="e">
        <f t="shared" si="175"/>
        <v>#VALUE!</v>
      </c>
    </row>
    <row r="2710" spans="1:14" ht="24.95" customHeight="1" x14ac:dyDescent="0.2">
      <c r="A2710" s="2"/>
      <c r="B2710" s="3"/>
      <c r="C2710" s="2"/>
      <c r="D2710" s="2"/>
      <c r="E2710" s="2"/>
      <c r="F2710" s="2"/>
      <c r="G2710" s="2"/>
      <c r="H2710" s="2"/>
      <c r="I2710" s="4"/>
      <c r="J2710" s="9">
        <f t="shared" si="172"/>
        <v>0</v>
      </c>
      <c r="K2710" s="9">
        <f t="shared" si="173"/>
        <v>0</v>
      </c>
      <c r="L2710">
        <f t="shared" si="174"/>
        <v>1</v>
      </c>
      <c r="M2710" t="str">
        <f>VLOOKUP(L2710,mês!A:B,2,0)</f>
        <v>Janeiro</v>
      </c>
      <c r="N2710" t="e">
        <f t="shared" si="175"/>
        <v>#VALUE!</v>
      </c>
    </row>
    <row r="2711" spans="1:14" ht="24.95" customHeight="1" x14ac:dyDescent="0.2">
      <c r="A2711" s="2"/>
      <c r="B2711" s="3"/>
      <c r="C2711" s="2"/>
      <c r="D2711" s="2"/>
      <c r="E2711" s="2"/>
      <c r="F2711" s="2"/>
      <c r="G2711" s="2"/>
      <c r="H2711" s="13"/>
      <c r="I2711" s="4"/>
      <c r="J2711" s="9">
        <f t="shared" si="172"/>
        <v>0</v>
      </c>
      <c r="K2711" s="9">
        <f t="shared" si="173"/>
        <v>0</v>
      </c>
      <c r="L2711">
        <f t="shared" si="174"/>
        <v>1</v>
      </c>
      <c r="M2711" t="str">
        <f>VLOOKUP(L2711,mês!A:B,2,0)</f>
        <v>Janeiro</v>
      </c>
      <c r="N2711" t="e">
        <f t="shared" si="175"/>
        <v>#VALUE!</v>
      </c>
    </row>
    <row r="2712" spans="1:14" ht="24.95" customHeight="1" x14ac:dyDescent="0.2">
      <c r="A2712" s="2"/>
      <c r="B2712" s="3"/>
      <c r="C2712" s="2"/>
      <c r="D2712" s="2"/>
      <c r="E2712" s="2"/>
      <c r="F2712" s="2"/>
      <c r="G2712" s="2"/>
      <c r="H2712" s="13"/>
      <c r="I2712" s="4"/>
      <c r="J2712" s="9">
        <f t="shared" si="172"/>
        <v>0</v>
      </c>
      <c r="K2712" s="9">
        <f t="shared" si="173"/>
        <v>0</v>
      </c>
      <c r="L2712">
        <f t="shared" si="174"/>
        <v>1</v>
      </c>
      <c r="M2712" t="str">
        <f>VLOOKUP(L2712,mês!A:B,2,0)</f>
        <v>Janeiro</v>
      </c>
      <c r="N2712" t="e">
        <f t="shared" si="175"/>
        <v>#VALUE!</v>
      </c>
    </row>
    <row r="2713" spans="1:14" ht="24.95" customHeight="1" x14ac:dyDescent="0.2">
      <c r="A2713" s="2"/>
      <c r="B2713" s="3"/>
      <c r="C2713" s="2"/>
      <c r="D2713" s="2"/>
      <c r="E2713" s="2"/>
      <c r="F2713" s="2"/>
      <c r="G2713" s="2"/>
      <c r="H2713" s="13"/>
      <c r="I2713" s="4"/>
      <c r="J2713" s="9">
        <f t="shared" si="172"/>
        <v>0</v>
      </c>
      <c r="K2713" s="9">
        <f t="shared" si="173"/>
        <v>0</v>
      </c>
      <c r="L2713">
        <f t="shared" si="174"/>
        <v>1</v>
      </c>
      <c r="M2713" t="str">
        <f>VLOOKUP(L2713,mês!A:B,2,0)</f>
        <v>Janeiro</v>
      </c>
      <c r="N2713" t="e">
        <f t="shared" si="175"/>
        <v>#VALUE!</v>
      </c>
    </row>
    <row r="2714" spans="1:14" ht="24.95" customHeight="1" x14ac:dyDescent="0.2">
      <c r="A2714" s="2"/>
      <c r="B2714" s="3"/>
      <c r="C2714" s="2"/>
      <c r="D2714" s="2"/>
      <c r="E2714" s="2"/>
      <c r="F2714" s="2"/>
      <c r="G2714" s="2"/>
      <c r="H2714" s="13"/>
      <c r="I2714" s="4"/>
      <c r="J2714" s="9">
        <f t="shared" si="172"/>
        <v>0</v>
      </c>
      <c r="K2714" s="9">
        <f t="shared" si="173"/>
        <v>0</v>
      </c>
      <c r="L2714">
        <f t="shared" si="174"/>
        <v>1</v>
      </c>
      <c r="M2714" t="str">
        <f>VLOOKUP(L2714,mês!A:B,2,0)</f>
        <v>Janeiro</v>
      </c>
      <c r="N2714" t="e">
        <f t="shared" si="175"/>
        <v>#VALUE!</v>
      </c>
    </row>
    <row r="2715" spans="1:14" ht="24.95" customHeight="1" x14ac:dyDescent="0.2">
      <c r="A2715" s="2"/>
      <c r="B2715" s="3"/>
      <c r="C2715" s="2"/>
      <c r="D2715" s="2"/>
      <c r="E2715" s="2"/>
      <c r="F2715" s="2"/>
      <c r="G2715" s="2"/>
      <c r="H2715" s="2"/>
      <c r="I2715" s="4"/>
      <c r="J2715" s="9">
        <f t="shared" si="172"/>
        <v>0</v>
      </c>
      <c r="K2715" s="9">
        <f t="shared" si="173"/>
        <v>0</v>
      </c>
      <c r="L2715">
        <f t="shared" si="174"/>
        <v>1</v>
      </c>
      <c r="M2715" t="str">
        <f>VLOOKUP(L2715,mês!A:B,2,0)</f>
        <v>Janeiro</v>
      </c>
      <c r="N2715" t="e">
        <f t="shared" si="175"/>
        <v>#VALUE!</v>
      </c>
    </row>
    <row r="2716" spans="1:14" ht="24.95" customHeight="1" x14ac:dyDescent="0.2">
      <c r="A2716" s="2"/>
      <c r="B2716" s="3"/>
      <c r="C2716" s="2"/>
      <c r="D2716" s="2"/>
      <c r="E2716" s="2"/>
      <c r="F2716" s="2"/>
      <c r="G2716" s="2"/>
      <c r="H2716" s="13"/>
      <c r="I2716" s="4"/>
      <c r="J2716" s="9">
        <f t="shared" si="172"/>
        <v>0</v>
      </c>
      <c r="K2716" s="9">
        <f t="shared" si="173"/>
        <v>0</v>
      </c>
      <c r="L2716">
        <f t="shared" si="174"/>
        <v>1</v>
      </c>
      <c r="M2716" t="str">
        <f>VLOOKUP(L2716,mês!A:B,2,0)</f>
        <v>Janeiro</v>
      </c>
      <c r="N2716" t="e">
        <f t="shared" si="175"/>
        <v>#VALUE!</v>
      </c>
    </row>
    <row r="2717" spans="1:14" ht="24.95" customHeight="1" x14ac:dyDescent="0.2">
      <c r="A2717" s="2"/>
      <c r="B2717" s="3"/>
      <c r="C2717" s="2"/>
      <c r="D2717" s="2"/>
      <c r="E2717" s="2"/>
      <c r="F2717" s="2"/>
      <c r="G2717" s="2"/>
      <c r="H2717" s="2"/>
      <c r="I2717" s="4"/>
      <c r="J2717" s="9">
        <f t="shared" si="172"/>
        <v>0</v>
      </c>
      <c r="K2717" s="9">
        <f t="shared" si="173"/>
        <v>0</v>
      </c>
      <c r="L2717">
        <f t="shared" si="174"/>
        <v>1</v>
      </c>
      <c r="M2717" t="str">
        <f>VLOOKUP(L2717,mês!A:B,2,0)</f>
        <v>Janeiro</v>
      </c>
      <c r="N2717" t="e">
        <f t="shared" si="175"/>
        <v>#VALUE!</v>
      </c>
    </row>
    <row r="2718" spans="1:14" ht="24.95" customHeight="1" x14ac:dyDescent="0.2">
      <c r="A2718" s="2"/>
      <c r="B2718" s="3"/>
      <c r="C2718" s="2"/>
      <c r="D2718" s="2"/>
      <c r="E2718" s="2"/>
      <c r="F2718" s="2"/>
      <c r="G2718" s="2"/>
      <c r="H2718" s="2"/>
      <c r="I2718" s="4"/>
      <c r="J2718" s="9">
        <f t="shared" si="172"/>
        <v>0</v>
      </c>
      <c r="K2718" s="9">
        <f t="shared" si="173"/>
        <v>0</v>
      </c>
      <c r="L2718">
        <f t="shared" si="174"/>
        <v>1</v>
      </c>
      <c r="M2718" t="str">
        <f>VLOOKUP(L2718,mês!A:B,2,0)</f>
        <v>Janeiro</v>
      </c>
      <c r="N2718" t="e">
        <f t="shared" si="175"/>
        <v>#VALUE!</v>
      </c>
    </row>
    <row r="2719" spans="1:14" ht="24.95" customHeight="1" x14ac:dyDescent="0.2">
      <c r="A2719" s="2"/>
      <c r="B2719" s="3"/>
      <c r="C2719" s="2"/>
      <c r="D2719" s="2"/>
      <c r="E2719" s="2"/>
      <c r="F2719" s="2"/>
      <c r="G2719" s="2"/>
      <c r="H2719" s="2"/>
      <c r="I2719" s="4"/>
      <c r="J2719" s="9">
        <f t="shared" si="172"/>
        <v>0</v>
      </c>
      <c r="K2719" s="9">
        <f t="shared" si="173"/>
        <v>0</v>
      </c>
      <c r="L2719">
        <f t="shared" si="174"/>
        <v>1</v>
      </c>
      <c r="M2719" t="str">
        <f>VLOOKUP(L2719,mês!A:B,2,0)</f>
        <v>Janeiro</v>
      </c>
      <c r="N2719" t="e">
        <f t="shared" si="175"/>
        <v>#VALUE!</v>
      </c>
    </row>
    <row r="2720" spans="1:14" ht="24.95" customHeight="1" x14ac:dyDescent="0.2">
      <c r="A2720" s="2"/>
      <c r="B2720" s="3"/>
      <c r="C2720" s="2"/>
      <c r="D2720" s="2"/>
      <c r="E2720" s="2"/>
      <c r="F2720" s="2"/>
      <c r="G2720" s="2"/>
      <c r="H2720" s="13"/>
      <c r="I2720" s="4"/>
      <c r="J2720" s="9">
        <f t="shared" si="172"/>
        <v>0</v>
      </c>
      <c r="K2720" s="9">
        <f t="shared" si="173"/>
        <v>0</v>
      </c>
      <c r="L2720">
        <f t="shared" si="174"/>
        <v>1</v>
      </c>
      <c r="M2720" t="str">
        <f>VLOOKUP(L2720,mês!A:B,2,0)</f>
        <v>Janeiro</v>
      </c>
      <c r="N2720" t="e">
        <f t="shared" si="175"/>
        <v>#VALUE!</v>
      </c>
    </row>
    <row r="2721" spans="1:14" ht="24.95" customHeight="1" x14ac:dyDescent="0.2">
      <c r="A2721" s="2"/>
      <c r="B2721" s="3"/>
      <c r="C2721" s="2"/>
      <c r="D2721" s="2"/>
      <c r="E2721" s="2"/>
      <c r="F2721" s="2"/>
      <c r="G2721" s="2"/>
      <c r="H2721" s="13"/>
      <c r="I2721" s="4"/>
      <c r="J2721" s="9">
        <f t="shared" si="172"/>
        <v>0</v>
      </c>
      <c r="K2721" s="9">
        <f t="shared" si="173"/>
        <v>0</v>
      </c>
      <c r="L2721">
        <f t="shared" si="174"/>
        <v>1</v>
      </c>
      <c r="M2721" t="str">
        <f>VLOOKUP(L2721,mês!A:B,2,0)</f>
        <v>Janeiro</v>
      </c>
      <c r="N2721" t="e">
        <f t="shared" si="175"/>
        <v>#VALUE!</v>
      </c>
    </row>
    <row r="2722" spans="1:14" ht="24.95" customHeight="1" x14ac:dyDescent="0.2">
      <c r="A2722" s="2"/>
      <c r="B2722" s="3"/>
      <c r="C2722" s="2"/>
      <c r="D2722" s="2"/>
      <c r="E2722" s="2"/>
      <c r="F2722" s="2"/>
      <c r="G2722" s="2"/>
      <c r="H2722" s="13"/>
      <c r="I2722" s="4"/>
      <c r="J2722" s="9">
        <f t="shared" si="172"/>
        <v>0</v>
      </c>
      <c r="K2722" s="9">
        <f t="shared" si="173"/>
        <v>0</v>
      </c>
      <c r="L2722">
        <f t="shared" si="174"/>
        <v>1</v>
      </c>
      <c r="M2722" t="str">
        <f>VLOOKUP(L2722,mês!A:B,2,0)</f>
        <v>Janeiro</v>
      </c>
      <c r="N2722" t="e">
        <f t="shared" si="175"/>
        <v>#VALUE!</v>
      </c>
    </row>
    <row r="2723" spans="1:14" ht="24.95" customHeight="1" x14ac:dyDescent="0.2">
      <c r="A2723" s="2"/>
      <c r="B2723" s="3"/>
      <c r="C2723" s="2"/>
      <c r="D2723" s="2"/>
      <c r="E2723" s="2"/>
      <c r="F2723" s="2"/>
      <c r="G2723" s="2"/>
      <c r="H2723" s="2"/>
      <c r="I2723" s="4"/>
      <c r="J2723" s="9">
        <f t="shared" si="172"/>
        <v>0</v>
      </c>
      <c r="K2723" s="9">
        <f t="shared" si="173"/>
        <v>0</v>
      </c>
      <c r="L2723">
        <f t="shared" si="174"/>
        <v>1</v>
      </c>
      <c r="M2723" t="str">
        <f>VLOOKUP(L2723,mês!A:B,2,0)</f>
        <v>Janeiro</v>
      </c>
      <c r="N2723" t="e">
        <f t="shared" si="175"/>
        <v>#VALUE!</v>
      </c>
    </row>
    <row r="2724" spans="1:14" ht="24.95" customHeight="1" x14ac:dyDescent="0.2">
      <c r="A2724" s="2"/>
      <c r="B2724" s="3"/>
      <c r="C2724" s="2"/>
      <c r="D2724" s="2"/>
      <c r="E2724" s="2"/>
      <c r="F2724" s="2"/>
      <c r="G2724" s="2"/>
      <c r="H2724" s="2"/>
      <c r="I2724" s="4"/>
      <c r="J2724" s="9">
        <f t="shared" si="172"/>
        <v>0</v>
      </c>
      <c r="K2724" s="9">
        <f t="shared" si="173"/>
        <v>0</v>
      </c>
      <c r="L2724">
        <f t="shared" si="174"/>
        <v>1</v>
      </c>
      <c r="M2724" t="str">
        <f>VLOOKUP(L2724,mês!A:B,2,0)</f>
        <v>Janeiro</v>
      </c>
      <c r="N2724" t="e">
        <f t="shared" si="175"/>
        <v>#VALUE!</v>
      </c>
    </row>
    <row r="2725" spans="1:14" ht="24.95" customHeight="1" x14ac:dyDescent="0.2">
      <c r="A2725" s="2"/>
      <c r="B2725" s="3"/>
      <c r="C2725" s="2"/>
      <c r="D2725" s="2"/>
      <c r="E2725" s="2"/>
      <c r="F2725" s="2"/>
      <c r="G2725" s="2"/>
      <c r="H2725" s="13"/>
      <c r="I2725" s="4"/>
      <c r="J2725" s="9">
        <f t="shared" si="172"/>
        <v>0</v>
      </c>
      <c r="K2725" s="9">
        <f t="shared" si="173"/>
        <v>0</v>
      </c>
      <c r="L2725">
        <f t="shared" si="174"/>
        <v>1</v>
      </c>
      <c r="M2725" t="str">
        <f>VLOOKUP(L2725,mês!A:B,2,0)</f>
        <v>Janeiro</v>
      </c>
      <c r="N2725" t="e">
        <f t="shared" si="175"/>
        <v>#VALUE!</v>
      </c>
    </row>
    <row r="2726" spans="1:14" ht="24.95" customHeight="1" x14ac:dyDescent="0.2">
      <c r="A2726" s="2"/>
      <c r="B2726" s="3"/>
      <c r="C2726" s="2"/>
      <c r="D2726" s="2"/>
      <c r="E2726" s="2"/>
      <c r="F2726" s="2"/>
      <c r="G2726" s="2"/>
      <c r="H2726" s="2"/>
      <c r="I2726" s="4"/>
      <c r="J2726" s="9">
        <f t="shared" si="172"/>
        <v>0</v>
      </c>
      <c r="K2726" s="9">
        <f t="shared" si="173"/>
        <v>0</v>
      </c>
      <c r="L2726">
        <f t="shared" si="174"/>
        <v>1</v>
      </c>
      <c r="M2726" t="str">
        <f>VLOOKUP(L2726,mês!A:B,2,0)</f>
        <v>Janeiro</v>
      </c>
      <c r="N2726" t="e">
        <f t="shared" si="175"/>
        <v>#VALUE!</v>
      </c>
    </row>
    <row r="2727" spans="1:14" ht="24.95" customHeight="1" x14ac:dyDescent="0.2">
      <c r="A2727" s="2"/>
      <c r="B2727" s="3"/>
      <c r="C2727" s="2"/>
      <c r="D2727" s="2"/>
      <c r="E2727" s="2"/>
      <c r="F2727" s="2"/>
      <c r="G2727" s="2"/>
      <c r="H2727" s="2"/>
      <c r="I2727" s="4"/>
      <c r="J2727" s="9">
        <f t="shared" si="172"/>
        <v>0</v>
      </c>
      <c r="K2727" s="9">
        <f t="shared" si="173"/>
        <v>0</v>
      </c>
      <c r="L2727">
        <f t="shared" si="174"/>
        <v>1</v>
      </c>
      <c r="M2727" t="str">
        <f>VLOOKUP(L2727,mês!A:B,2,0)</f>
        <v>Janeiro</v>
      </c>
      <c r="N2727" t="e">
        <f t="shared" si="175"/>
        <v>#VALUE!</v>
      </c>
    </row>
    <row r="2728" spans="1:14" ht="24.95" customHeight="1" x14ac:dyDescent="0.2">
      <c r="A2728" s="2"/>
      <c r="B2728" s="3"/>
      <c r="C2728" s="2"/>
      <c r="D2728" s="2"/>
      <c r="E2728" s="2"/>
      <c r="F2728" s="2"/>
      <c r="G2728" s="2"/>
      <c r="H2728" s="2"/>
      <c r="I2728" s="4"/>
      <c r="J2728" s="9">
        <f t="shared" si="172"/>
        <v>0</v>
      </c>
      <c r="K2728" s="9">
        <f t="shared" si="173"/>
        <v>0</v>
      </c>
      <c r="L2728">
        <f t="shared" si="174"/>
        <v>1</v>
      </c>
      <c r="M2728" t="str">
        <f>VLOOKUP(L2728,mês!A:B,2,0)</f>
        <v>Janeiro</v>
      </c>
      <c r="N2728" t="e">
        <f t="shared" si="175"/>
        <v>#VALUE!</v>
      </c>
    </row>
    <row r="2729" spans="1:14" ht="24.95" customHeight="1" x14ac:dyDescent="0.2">
      <c r="A2729" s="2"/>
      <c r="B2729" s="3"/>
      <c r="C2729" s="2"/>
      <c r="D2729" s="2"/>
      <c r="E2729" s="2"/>
      <c r="F2729" s="2"/>
      <c r="G2729" s="2"/>
      <c r="H2729" s="2"/>
      <c r="I2729" s="4"/>
      <c r="J2729" s="9">
        <f t="shared" si="172"/>
        <v>0</v>
      </c>
      <c r="K2729" s="9">
        <f t="shared" si="173"/>
        <v>0</v>
      </c>
      <c r="L2729">
        <f t="shared" si="174"/>
        <v>1</v>
      </c>
      <c r="M2729" t="str">
        <f>VLOOKUP(L2729,mês!A:B,2,0)</f>
        <v>Janeiro</v>
      </c>
      <c r="N2729" t="e">
        <f t="shared" si="175"/>
        <v>#VALUE!</v>
      </c>
    </row>
    <row r="2730" spans="1:14" ht="24.95" customHeight="1" x14ac:dyDescent="0.2">
      <c r="A2730" s="2"/>
      <c r="B2730" s="3"/>
      <c r="C2730" s="2"/>
      <c r="D2730" s="2"/>
      <c r="E2730" s="2"/>
      <c r="F2730" s="2"/>
      <c r="G2730" s="2"/>
      <c r="H2730" s="2"/>
      <c r="I2730" s="4"/>
      <c r="J2730" s="9">
        <f t="shared" si="172"/>
        <v>0</v>
      </c>
      <c r="K2730" s="9">
        <f t="shared" si="173"/>
        <v>0</v>
      </c>
      <c r="L2730">
        <f t="shared" si="174"/>
        <v>1</v>
      </c>
      <c r="M2730" t="str">
        <f>VLOOKUP(L2730,mês!A:B,2,0)</f>
        <v>Janeiro</v>
      </c>
      <c r="N2730" t="e">
        <f t="shared" si="175"/>
        <v>#VALUE!</v>
      </c>
    </row>
    <row r="2731" spans="1:14" ht="24.95" customHeight="1" x14ac:dyDescent="0.2">
      <c r="A2731" s="2"/>
      <c r="B2731" s="3"/>
      <c r="C2731" s="2"/>
      <c r="D2731" s="2"/>
      <c r="E2731" s="2"/>
      <c r="F2731" s="2"/>
      <c r="G2731" s="2"/>
      <c r="H2731" s="2"/>
      <c r="I2731" s="4"/>
      <c r="J2731" s="9">
        <f t="shared" si="172"/>
        <v>0</v>
      </c>
      <c r="K2731" s="9">
        <f t="shared" si="173"/>
        <v>0</v>
      </c>
      <c r="L2731">
        <f t="shared" si="174"/>
        <v>1</v>
      </c>
      <c r="M2731" t="str">
        <f>VLOOKUP(L2731,mês!A:B,2,0)</f>
        <v>Janeiro</v>
      </c>
      <c r="N2731" t="e">
        <f t="shared" si="175"/>
        <v>#VALUE!</v>
      </c>
    </row>
    <row r="2732" spans="1:14" ht="24.95" customHeight="1" x14ac:dyDescent="0.2">
      <c r="A2732" s="2"/>
      <c r="B2732" s="3"/>
      <c r="C2732" s="2"/>
      <c r="D2732" s="2"/>
      <c r="E2732" s="2"/>
      <c r="F2732" s="2"/>
      <c r="G2732" s="2"/>
      <c r="H2732" s="13"/>
      <c r="I2732" s="4"/>
      <c r="J2732" s="9">
        <f t="shared" si="172"/>
        <v>0</v>
      </c>
      <c r="K2732" s="9">
        <f t="shared" si="173"/>
        <v>0</v>
      </c>
      <c r="L2732">
        <f t="shared" si="174"/>
        <v>1</v>
      </c>
      <c r="M2732" t="str">
        <f>VLOOKUP(L2732,mês!A:B,2,0)</f>
        <v>Janeiro</v>
      </c>
      <c r="N2732" t="e">
        <f t="shared" si="175"/>
        <v>#VALUE!</v>
      </c>
    </row>
    <row r="2733" spans="1:14" ht="24.95" customHeight="1" x14ac:dyDescent="0.2">
      <c r="A2733" s="2"/>
      <c r="B2733" s="3"/>
      <c r="C2733" s="2"/>
      <c r="D2733" s="2"/>
      <c r="E2733" s="2"/>
      <c r="F2733" s="2"/>
      <c r="G2733" s="2"/>
      <c r="H2733" s="2"/>
      <c r="I2733" s="4"/>
      <c r="J2733" s="9">
        <f t="shared" si="172"/>
        <v>0</v>
      </c>
      <c r="K2733" s="9">
        <f t="shared" si="173"/>
        <v>0</v>
      </c>
      <c r="L2733">
        <f t="shared" si="174"/>
        <v>1</v>
      </c>
      <c r="M2733" t="str">
        <f>VLOOKUP(L2733,mês!A:B,2,0)</f>
        <v>Janeiro</v>
      </c>
      <c r="N2733" t="e">
        <f t="shared" si="175"/>
        <v>#VALUE!</v>
      </c>
    </row>
    <row r="2734" spans="1:14" ht="24.95" customHeight="1" x14ac:dyDescent="0.2">
      <c r="A2734" s="2"/>
      <c r="B2734" s="3"/>
      <c r="C2734" s="2"/>
      <c r="D2734" s="2"/>
      <c r="E2734" s="2"/>
      <c r="F2734" s="2"/>
      <c r="G2734" s="2"/>
      <c r="H2734" s="2"/>
      <c r="I2734" s="4"/>
      <c r="J2734" s="9">
        <f t="shared" si="172"/>
        <v>0</v>
      </c>
      <c r="K2734" s="9">
        <f t="shared" si="173"/>
        <v>0</v>
      </c>
      <c r="L2734">
        <f t="shared" si="174"/>
        <v>1</v>
      </c>
      <c r="M2734" t="str">
        <f>VLOOKUP(L2734,mês!A:B,2,0)</f>
        <v>Janeiro</v>
      </c>
      <c r="N2734" t="e">
        <f t="shared" si="175"/>
        <v>#VALUE!</v>
      </c>
    </row>
    <row r="2735" spans="1:14" ht="24.95" customHeight="1" x14ac:dyDescent="0.2">
      <c r="A2735" s="2"/>
      <c r="B2735" s="3"/>
      <c r="C2735" s="2"/>
      <c r="D2735" s="2"/>
      <c r="E2735" s="2"/>
      <c r="F2735" s="2"/>
      <c r="G2735" s="2"/>
      <c r="H2735" s="2"/>
      <c r="I2735" s="4"/>
      <c r="J2735" s="9">
        <f t="shared" si="172"/>
        <v>0</v>
      </c>
      <c r="K2735" s="9">
        <f t="shared" si="173"/>
        <v>0</v>
      </c>
      <c r="L2735">
        <f t="shared" si="174"/>
        <v>1</v>
      </c>
      <c r="M2735" t="str">
        <f>VLOOKUP(L2735,mês!A:B,2,0)</f>
        <v>Janeiro</v>
      </c>
      <c r="N2735" t="e">
        <f t="shared" si="175"/>
        <v>#VALUE!</v>
      </c>
    </row>
    <row r="2736" spans="1:14" ht="24.95" customHeight="1" x14ac:dyDescent="0.2">
      <c r="A2736" s="2"/>
      <c r="B2736" s="3"/>
      <c r="C2736" s="2"/>
      <c r="D2736" s="2"/>
      <c r="E2736" s="2"/>
      <c r="F2736" s="2"/>
      <c r="G2736" s="2"/>
      <c r="H2736" s="2"/>
      <c r="I2736" s="4"/>
      <c r="J2736" s="9">
        <f t="shared" si="172"/>
        <v>0</v>
      </c>
      <c r="K2736" s="9">
        <f t="shared" si="173"/>
        <v>0</v>
      </c>
      <c r="L2736">
        <f t="shared" si="174"/>
        <v>1</v>
      </c>
      <c r="M2736" t="str">
        <f>VLOOKUP(L2736,mês!A:B,2,0)</f>
        <v>Janeiro</v>
      </c>
      <c r="N2736" t="e">
        <f t="shared" si="175"/>
        <v>#VALUE!</v>
      </c>
    </row>
    <row r="2737" spans="1:14" ht="24.95" customHeight="1" x14ac:dyDescent="0.2">
      <c r="A2737" s="2"/>
      <c r="B2737" s="3"/>
      <c r="C2737" s="2"/>
      <c r="D2737" s="2"/>
      <c r="E2737" s="2"/>
      <c r="F2737" s="2"/>
      <c r="G2737" s="2"/>
      <c r="H2737" s="2"/>
      <c r="I2737" s="4"/>
      <c r="J2737" s="9">
        <f t="shared" si="172"/>
        <v>0</v>
      </c>
      <c r="K2737" s="9">
        <f t="shared" si="173"/>
        <v>0</v>
      </c>
      <c r="L2737">
        <f t="shared" si="174"/>
        <v>1</v>
      </c>
      <c r="M2737" t="str">
        <f>VLOOKUP(L2737,mês!A:B,2,0)</f>
        <v>Janeiro</v>
      </c>
      <c r="N2737" t="e">
        <f t="shared" si="175"/>
        <v>#VALUE!</v>
      </c>
    </row>
    <row r="2738" spans="1:14" ht="24.95" customHeight="1" x14ac:dyDescent="0.2">
      <c r="A2738" s="2"/>
      <c r="B2738" s="3"/>
      <c r="C2738" s="2"/>
      <c r="D2738" s="2"/>
      <c r="E2738" s="2"/>
      <c r="F2738" s="2"/>
      <c r="G2738" s="2"/>
      <c r="H2738" s="2"/>
      <c r="I2738" s="4"/>
      <c r="J2738" s="9">
        <f t="shared" si="172"/>
        <v>0</v>
      </c>
      <c r="K2738" s="9">
        <f t="shared" si="173"/>
        <v>0</v>
      </c>
      <c r="L2738">
        <f t="shared" si="174"/>
        <v>1</v>
      </c>
      <c r="M2738" t="str">
        <f>VLOOKUP(L2738,mês!A:B,2,0)</f>
        <v>Janeiro</v>
      </c>
      <c r="N2738" t="e">
        <f t="shared" si="175"/>
        <v>#VALUE!</v>
      </c>
    </row>
    <row r="2739" spans="1:14" ht="24.95" customHeight="1" x14ac:dyDescent="0.2">
      <c r="A2739" s="2"/>
      <c r="B2739" s="3"/>
      <c r="C2739" s="2"/>
      <c r="D2739" s="2"/>
      <c r="E2739" s="2"/>
      <c r="F2739" s="2"/>
      <c r="G2739" s="2"/>
      <c r="H2739" s="13"/>
      <c r="I2739" s="4"/>
      <c r="J2739" s="9">
        <f t="shared" si="172"/>
        <v>0</v>
      </c>
      <c r="K2739" s="9">
        <f t="shared" si="173"/>
        <v>0</v>
      </c>
      <c r="L2739">
        <f t="shared" si="174"/>
        <v>1</v>
      </c>
      <c r="M2739" t="str">
        <f>VLOOKUP(L2739,mês!A:B,2,0)</f>
        <v>Janeiro</v>
      </c>
      <c r="N2739" t="e">
        <f t="shared" si="175"/>
        <v>#VALUE!</v>
      </c>
    </row>
    <row r="2740" spans="1:14" ht="24.95" customHeight="1" x14ac:dyDescent="0.2">
      <c r="A2740" s="2"/>
      <c r="B2740" s="3"/>
      <c r="C2740" s="2"/>
      <c r="D2740" s="2"/>
      <c r="E2740" s="2"/>
      <c r="F2740" s="2"/>
      <c r="G2740" s="2"/>
      <c r="H2740" s="2"/>
      <c r="I2740" s="4"/>
      <c r="J2740" s="9">
        <f t="shared" si="172"/>
        <v>0</v>
      </c>
      <c r="K2740" s="9">
        <f t="shared" si="173"/>
        <v>0</v>
      </c>
      <c r="L2740">
        <f t="shared" si="174"/>
        <v>1</v>
      </c>
      <c r="M2740" t="str">
        <f>VLOOKUP(L2740,mês!A:B,2,0)</f>
        <v>Janeiro</v>
      </c>
      <c r="N2740" t="e">
        <f t="shared" si="175"/>
        <v>#VALUE!</v>
      </c>
    </row>
    <row r="2741" spans="1:14" ht="24.95" customHeight="1" x14ac:dyDescent="0.2">
      <c r="A2741" s="2"/>
      <c r="B2741" s="3"/>
      <c r="C2741" s="2"/>
      <c r="D2741" s="2"/>
      <c r="E2741" s="2"/>
      <c r="F2741" s="2"/>
      <c r="G2741" s="2"/>
      <c r="H2741" s="2"/>
      <c r="I2741" s="4"/>
      <c r="J2741" s="9">
        <f t="shared" si="172"/>
        <v>0</v>
      </c>
      <c r="K2741" s="9">
        <f t="shared" si="173"/>
        <v>0</v>
      </c>
      <c r="L2741">
        <f t="shared" si="174"/>
        <v>1</v>
      </c>
      <c r="M2741" t="str">
        <f>VLOOKUP(L2741,mês!A:B,2,0)</f>
        <v>Janeiro</v>
      </c>
      <c r="N2741" t="e">
        <f t="shared" si="175"/>
        <v>#VALUE!</v>
      </c>
    </row>
    <row r="2742" spans="1:14" ht="24.95" customHeight="1" x14ac:dyDescent="0.2">
      <c r="A2742" s="2"/>
      <c r="B2742" s="3"/>
      <c r="C2742" s="2"/>
      <c r="D2742" s="2"/>
      <c r="E2742" s="2"/>
      <c r="F2742" s="2"/>
      <c r="G2742" s="2"/>
      <c r="H2742" s="2"/>
      <c r="I2742" s="4"/>
      <c r="J2742" s="9">
        <f t="shared" si="172"/>
        <v>0</v>
      </c>
      <c r="K2742" s="9">
        <f t="shared" si="173"/>
        <v>0</v>
      </c>
      <c r="L2742">
        <f t="shared" si="174"/>
        <v>1</v>
      </c>
      <c r="M2742" t="str">
        <f>VLOOKUP(L2742,mês!A:B,2,0)</f>
        <v>Janeiro</v>
      </c>
      <c r="N2742" t="e">
        <f t="shared" si="175"/>
        <v>#VALUE!</v>
      </c>
    </row>
    <row r="2743" spans="1:14" ht="24.95" customHeight="1" x14ac:dyDescent="0.2">
      <c r="A2743" s="2"/>
      <c r="B2743" s="3"/>
      <c r="C2743" s="2"/>
      <c r="D2743" s="2"/>
      <c r="E2743" s="2"/>
      <c r="F2743" s="2"/>
      <c r="G2743" s="2"/>
      <c r="H2743" s="2"/>
      <c r="I2743" s="4"/>
      <c r="J2743" s="9">
        <f t="shared" si="172"/>
        <v>0</v>
      </c>
      <c r="K2743" s="9">
        <f t="shared" si="173"/>
        <v>0</v>
      </c>
      <c r="L2743">
        <f t="shared" si="174"/>
        <v>1</v>
      </c>
      <c r="M2743" t="str">
        <f>VLOOKUP(L2743,mês!A:B,2,0)</f>
        <v>Janeiro</v>
      </c>
      <c r="N2743" t="e">
        <f t="shared" si="175"/>
        <v>#VALUE!</v>
      </c>
    </row>
    <row r="2744" spans="1:14" ht="24.95" customHeight="1" x14ac:dyDescent="0.2">
      <c r="A2744" s="2"/>
      <c r="B2744" s="3"/>
      <c r="C2744" s="2"/>
      <c r="D2744" s="2"/>
      <c r="E2744" s="2"/>
      <c r="F2744" s="2"/>
      <c r="G2744" s="2"/>
      <c r="H2744" s="2"/>
      <c r="I2744" s="4"/>
      <c r="J2744" s="9">
        <f t="shared" si="172"/>
        <v>0</v>
      </c>
      <c r="K2744" s="9">
        <f t="shared" si="173"/>
        <v>0</v>
      </c>
      <c r="L2744">
        <f t="shared" si="174"/>
        <v>1</v>
      </c>
      <c r="M2744" t="str">
        <f>VLOOKUP(L2744,mês!A:B,2,0)</f>
        <v>Janeiro</v>
      </c>
      <c r="N2744" t="e">
        <f t="shared" si="175"/>
        <v>#VALUE!</v>
      </c>
    </row>
    <row r="2745" spans="1:14" ht="24.95" customHeight="1" x14ac:dyDescent="0.2">
      <c r="A2745" s="2"/>
      <c r="B2745" s="3"/>
      <c r="C2745" s="2"/>
      <c r="D2745" s="2"/>
      <c r="E2745" s="2"/>
      <c r="F2745" s="2"/>
      <c r="G2745" s="2"/>
      <c r="H2745" s="2"/>
      <c r="I2745" s="4"/>
      <c r="J2745" s="9">
        <f t="shared" si="172"/>
        <v>0</v>
      </c>
      <c r="K2745" s="9">
        <f t="shared" si="173"/>
        <v>0</v>
      </c>
      <c r="L2745">
        <f t="shared" si="174"/>
        <v>1</v>
      </c>
      <c r="M2745" t="str">
        <f>VLOOKUP(L2745,mês!A:B,2,0)</f>
        <v>Janeiro</v>
      </c>
      <c r="N2745" t="e">
        <f t="shared" si="175"/>
        <v>#VALUE!</v>
      </c>
    </row>
    <row r="2746" spans="1:14" ht="24.95" customHeight="1" x14ac:dyDescent="0.2">
      <c r="A2746" s="2"/>
      <c r="B2746" s="3"/>
      <c r="C2746" s="2"/>
      <c r="D2746" s="2"/>
      <c r="E2746" s="2"/>
      <c r="F2746" s="2"/>
      <c r="G2746" s="2"/>
      <c r="H2746" s="13"/>
      <c r="I2746" s="4"/>
      <c r="J2746" s="9">
        <f t="shared" si="172"/>
        <v>0</v>
      </c>
      <c r="K2746" s="9">
        <f t="shared" si="173"/>
        <v>0</v>
      </c>
      <c r="L2746">
        <f t="shared" si="174"/>
        <v>1</v>
      </c>
      <c r="M2746" t="str">
        <f>VLOOKUP(L2746,mês!A:B,2,0)</f>
        <v>Janeiro</v>
      </c>
      <c r="N2746" t="e">
        <f t="shared" si="175"/>
        <v>#VALUE!</v>
      </c>
    </row>
    <row r="2747" spans="1:14" ht="24.95" customHeight="1" x14ac:dyDescent="0.2">
      <c r="A2747" s="2"/>
      <c r="B2747" s="3"/>
      <c r="C2747" s="2"/>
      <c r="D2747" s="2"/>
      <c r="E2747" s="2"/>
      <c r="F2747" s="2"/>
      <c r="G2747" s="2"/>
      <c r="H2747" s="2"/>
      <c r="I2747" s="4"/>
      <c r="J2747" s="9">
        <f t="shared" si="172"/>
        <v>0</v>
      </c>
      <c r="K2747" s="9">
        <f t="shared" si="173"/>
        <v>0</v>
      </c>
      <c r="L2747">
        <f t="shared" si="174"/>
        <v>1</v>
      </c>
      <c r="M2747" t="str">
        <f>VLOOKUP(L2747,mês!A:B,2,0)</f>
        <v>Janeiro</v>
      </c>
      <c r="N2747" t="e">
        <f t="shared" si="175"/>
        <v>#VALUE!</v>
      </c>
    </row>
    <row r="2748" spans="1:14" ht="24.95" customHeight="1" x14ac:dyDescent="0.2">
      <c r="A2748" s="2"/>
      <c r="B2748" s="3"/>
      <c r="C2748" s="2"/>
      <c r="D2748" s="2"/>
      <c r="E2748" s="2"/>
      <c r="F2748" s="2"/>
      <c r="G2748" s="2"/>
      <c r="H2748" s="13"/>
      <c r="I2748" s="4"/>
      <c r="J2748" s="9">
        <f t="shared" ref="J2748:J2811" si="176">IF(G2748="Não",0,H2748)</f>
        <v>0</v>
      </c>
      <c r="K2748" s="9">
        <f t="shared" ref="K2748:K2811" si="177">IF(G2748="Não",H2748,0)</f>
        <v>0</v>
      </c>
      <c r="L2748">
        <f t="shared" ref="L2748:L2811" si="178">MONTH(B2748)</f>
        <v>1</v>
      </c>
      <c r="M2748" t="str">
        <f>VLOOKUP(L2748,mês!A:B,2,0)</f>
        <v>Janeiro</v>
      </c>
      <c r="N2748" t="e">
        <f t="shared" ref="N2748:N2811" si="179">LEFT(A2748,SEARCH("-",A2748)-1)</f>
        <v>#VALUE!</v>
      </c>
    </row>
    <row r="2749" spans="1:14" ht="24.95" customHeight="1" x14ac:dyDescent="0.2">
      <c r="A2749" s="2"/>
      <c r="B2749" s="3"/>
      <c r="C2749" s="2"/>
      <c r="D2749" s="2"/>
      <c r="E2749" s="2"/>
      <c r="F2749" s="2"/>
      <c r="G2749" s="2"/>
      <c r="H2749" s="13"/>
      <c r="I2749" s="4"/>
      <c r="J2749" s="9">
        <f t="shared" si="176"/>
        <v>0</v>
      </c>
      <c r="K2749" s="9">
        <f t="shared" si="177"/>
        <v>0</v>
      </c>
      <c r="L2749">
        <f t="shared" si="178"/>
        <v>1</v>
      </c>
      <c r="M2749" t="str">
        <f>VLOOKUP(L2749,mês!A:B,2,0)</f>
        <v>Janeiro</v>
      </c>
      <c r="N2749" t="e">
        <f t="shared" si="179"/>
        <v>#VALUE!</v>
      </c>
    </row>
    <row r="2750" spans="1:14" ht="24.95" customHeight="1" x14ac:dyDescent="0.2">
      <c r="A2750" s="2"/>
      <c r="B2750" s="3"/>
      <c r="C2750" s="2"/>
      <c r="D2750" s="2"/>
      <c r="E2750" s="2"/>
      <c r="F2750" s="2"/>
      <c r="G2750" s="2"/>
      <c r="H2750" s="2"/>
      <c r="I2750" s="4"/>
      <c r="J2750" s="9">
        <f t="shared" si="176"/>
        <v>0</v>
      </c>
      <c r="K2750" s="9">
        <f t="shared" si="177"/>
        <v>0</v>
      </c>
      <c r="L2750">
        <f t="shared" si="178"/>
        <v>1</v>
      </c>
      <c r="M2750" t="str">
        <f>VLOOKUP(L2750,mês!A:B,2,0)</f>
        <v>Janeiro</v>
      </c>
      <c r="N2750" t="e">
        <f t="shared" si="179"/>
        <v>#VALUE!</v>
      </c>
    </row>
    <row r="2751" spans="1:14" ht="24.95" customHeight="1" x14ac:dyDescent="0.2">
      <c r="A2751" s="2"/>
      <c r="B2751" s="3"/>
      <c r="C2751" s="2"/>
      <c r="D2751" s="2"/>
      <c r="E2751" s="2"/>
      <c r="F2751" s="2"/>
      <c r="G2751" s="2"/>
      <c r="H2751" s="2"/>
      <c r="I2751" s="4"/>
      <c r="J2751" s="9">
        <f t="shared" si="176"/>
        <v>0</v>
      </c>
      <c r="K2751" s="9">
        <f t="shared" si="177"/>
        <v>0</v>
      </c>
      <c r="L2751">
        <f t="shared" si="178"/>
        <v>1</v>
      </c>
      <c r="M2751" t="str">
        <f>VLOOKUP(L2751,mês!A:B,2,0)</f>
        <v>Janeiro</v>
      </c>
      <c r="N2751" t="e">
        <f t="shared" si="179"/>
        <v>#VALUE!</v>
      </c>
    </row>
    <row r="2752" spans="1:14" ht="24.95" customHeight="1" x14ac:dyDescent="0.2">
      <c r="A2752" s="2"/>
      <c r="B2752" s="3"/>
      <c r="C2752" s="2"/>
      <c r="D2752" s="2"/>
      <c r="E2752" s="2"/>
      <c r="F2752" s="2"/>
      <c r="G2752" s="2"/>
      <c r="H2752" s="2"/>
      <c r="I2752" s="4"/>
      <c r="J2752" s="9">
        <f t="shared" si="176"/>
        <v>0</v>
      </c>
      <c r="K2752" s="9">
        <f t="shared" si="177"/>
        <v>0</v>
      </c>
      <c r="L2752">
        <f t="shared" si="178"/>
        <v>1</v>
      </c>
      <c r="M2752" t="str">
        <f>VLOOKUP(L2752,mês!A:B,2,0)</f>
        <v>Janeiro</v>
      </c>
      <c r="N2752" t="e">
        <f t="shared" si="179"/>
        <v>#VALUE!</v>
      </c>
    </row>
    <row r="2753" spans="1:14" ht="24.95" customHeight="1" x14ac:dyDescent="0.2">
      <c r="A2753" s="2"/>
      <c r="B2753" s="3"/>
      <c r="C2753" s="2"/>
      <c r="D2753" s="2"/>
      <c r="E2753" s="2"/>
      <c r="F2753" s="2"/>
      <c r="G2753" s="2"/>
      <c r="H2753" s="13"/>
      <c r="I2753" s="4"/>
      <c r="J2753" s="9">
        <f t="shared" si="176"/>
        <v>0</v>
      </c>
      <c r="K2753" s="9">
        <f t="shared" si="177"/>
        <v>0</v>
      </c>
      <c r="L2753">
        <f t="shared" si="178"/>
        <v>1</v>
      </c>
      <c r="M2753" t="str">
        <f>VLOOKUP(L2753,mês!A:B,2,0)</f>
        <v>Janeiro</v>
      </c>
      <c r="N2753" t="e">
        <f t="shared" si="179"/>
        <v>#VALUE!</v>
      </c>
    </row>
    <row r="2754" spans="1:14" ht="24.95" customHeight="1" x14ac:dyDescent="0.2">
      <c r="A2754" s="2"/>
      <c r="B2754" s="3"/>
      <c r="C2754" s="2"/>
      <c r="D2754" s="2"/>
      <c r="E2754" s="2"/>
      <c r="F2754" s="2"/>
      <c r="G2754" s="2"/>
      <c r="H2754" s="2"/>
      <c r="I2754" s="4"/>
      <c r="J2754" s="9">
        <f t="shared" si="176"/>
        <v>0</v>
      </c>
      <c r="K2754" s="9">
        <f t="shared" si="177"/>
        <v>0</v>
      </c>
      <c r="L2754">
        <f t="shared" si="178"/>
        <v>1</v>
      </c>
      <c r="M2754" t="str">
        <f>VLOOKUP(L2754,mês!A:B,2,0)</f>
        <v>Janeiro</v>
      </c>
      <c r="N2754" t="e">
        <f t="shared" si="179"/>
        <v>#VALUE!</v>
      </c>
    </row>
    <row r="2755" spans="1:14" ht="24.95" customHeight="1" x14ac:dyDescent="0.2">
      <c r="A2755" s="2"/>
      <c r="B2755" s="3"/>
      <c r="C2755" s="2"/>
      <c r="D2755" s="2"/>
      <c r="E2755" s="2"/>
      <c r="F2755" s="2"/>
      <c r="G2755" s="2"/>
      <c r="H2755" s="13"/>
      <c r="I2755" s="4"/>
      <c r="J2755" s="9">
        <f t="shared" si="176"/>
        <v>0</v>
      </c>
      <c r="K2755" s="9">
        <f t="shared" si="177"/>
        <v>0</v>
      </c>
      <c r="L2755">
        <f t="shared" si="178"/>
        <v>1</v>
      </c>
      <c r="M2755" t="str">
        <f>VLOOKUP(L2755,mês!A:B,2,0)</f>
        <v>Janeiro</v>
      </c>
      <c r="N2755" t="e">
        <f t="shared" si="179"/>
        <v>#VALUE!</v>
      </c>
    </row>
    <row r="2756" spans="1:14" ht="24.95" customHeight="1" x14ac:dyDescent="0.2">
      <c r="A2756" s="2"/>
      <c r="B2756" s="3"/>
      <c r="C2756" s="2"/>
      <c r="D2756" s="2"/>
      <c r="E2756" s="2"/>
      <c r="F2756" s="2"/>
      <c r="G2756" s="2"/>
      <c r="H2756" s="2"/>
      <c r="I2756" s="4"/>
      <c r="J2756" s="9">
        <f t="shared" si="176"/>
        <v>0</v>
      </c>
      <c r="K2756" s="9">
        <f t="shared" si="177"/>
        <v>0</v>
      </c>
      <c r="L2756">
        <f t="shared" si="178"/>
        <v>1</v>
      </c>
      <c r="M2756" t="str">
        <f>VLOOKUP(L2756,mês!A:B,2,0)</f>
        <v>Janeiro</v>
      </c>
      <c r="N2756" t="e">
        <f t="shared" si="179"/>
        <v>#VALUE!</v>
      </c>
    </row>
    <row r="2757" spans="1:14" ht="24.95" customHeight="1" x14ac:dyDescent="0.2">
      <c r="A2757" s="2"/>
      <c r="B2757" s="3"/>
      <c r="C2757" s="2"/>
      <c r="D2757" s="2"/>
      <c r="E2757" s="2"/>
      <c r="F2757" s="2"/>
      <c r="G2757" s="2"/>
      <c r="H2757" s="13"/>
      <c r="I2757" s="4"/>
      <c r="J2757" s="9">
        <f t="shared" si="176"/>
        <v>0</v>
      </c>
      <c r="K2757" s="9">
        <f t="shared" si="177"/>
        <v>0</v>
      </c>
      <c r="L2757">
        <f t="shared" si="178"/>
        <v>1</v>
      </c>
      <c r="M2757" t="str">
        <f>VLOOKUP(L2757,mês!A:B,2,0)</f>
        <v>Janeiro</v>
      </c>
      <c r="N2757" t="e">
        <f t="shared" si="179"/>
        <v>#VALUE!</v>
      </c>
    </row>
    <row r="2758" spans="1:14" ht="24.95" customHeight="1" x14ac:dyDescent="0.2">
      <c r="A2758" s="2"/>
      <c r="B2758" s="3"/>
      <c r="C2758" s="2"/>
      <c r="D2758" s="2"/>
      <c r="E2758" s="2"/>
      <c r="F2758" s="2"/>
      <c r="G2758" s="2"/>
      <c r="H2758" s="13"/>
      <c r="I2758" s="4"/>
      <c r="J2758" s="9">
        <f t="shared" si="176"/>
        <v>0</v>
      </c>
      <c r="K2758" s="9">
        <f t="shared" si="177"/>
        <v>0</v>
      </c>
      <c r="L2758">
        <f t="shared" si="178"/>
        <v>1</v>
      </c>
      <c r="M2758" t="str">
        <f>VLOOKUP(L2758,mês!A:B,2,0)</f>
        <v>Janeiro</v>
      </c>
      <c r="N2758" t="e">
        <f t="shared" si="179"/>
        <v>#VALUE!</v>
      </c>
    </row>
    <row r="2759" spans="1:14" ht="24.95" customHeight="1" x14ac:dyDescent="0.2">
      <c r="A2759" s="2"/>
      <c r="B2759" s="3"/>
      <c r="C2759" s="2"/>
      <c r="D2759" s="2"/>
      <c r="E2759" s="2"/>
      <c r="F2759" s="2"/>
      <c r="G2759" s="2"/>
      <c r="H2759" s="13"/>
      <c r="I2759" s="4"/>
      <c r="J2759" s="9">
        <f t="shared" si="176"/>
        <v>0</v>
      </c>
      <c r="K2759" s="9">
        <f t="shared" si="177"/>
        <v>0</v>
      </c>
      <c r="L2759">
        <f t="shared" si="178"/>
        <v>1</v>
      </c>
      <c r="M2759" t="str">
        <f>VLOOKUP(L2759,mês!A:B,2,0)</f>
        <v>Janeiro</v>
      </c>
      <c r="N2759" t="e">
        <f t="shared" si="179"/>
        <v>#VALUE!</v>
      </c>
    </row>
    <row r="2760" spans="1:14" ht="24.95" customHeight="1" x14ac:dyDescent="0.2">
      <c r="A2760" s="2"/>
      <c r="B2760" s="3"/>
      <c r="C2760" s="2"/>
      <c r="D2760" s="2"/>
      <c r="E2760" s="2"/>
      <c r="F2760" s="2"/>
      <c r="G2760" s="2"/>
      <c r="H2760" s="2"/>
      <c r="I2760" s="4"/>
      <c r="J2760" s="9">
        <f t="shared" si="176"/>
        <v>0</v>
      </c>
      <c r="K2760" s="9">
        <f t="shared" si="177"/>
        <v>0</v>
      </c>
      <c r="L2760">
        <f t="shared" si="178"/>
        <v>1</v>
      </c>
      <c r="M2760" t="str">
        <f>VLOOKUP(L2760,mês!A:B,2,0)</f>
        <v>Janeiro</v>
      </c>
      <c r="N2760" t="e">
        <f t="shared" si="179"/>
        <v>#VALUE!</v>
      </c>
    </row>
    <row r="2761" spans="1:14" ht="24.95" customHeight="1" x14ac:dyDescent="0.2">
      <c r="A2761" s="2"/>
      <c r="B2761" s="3"/>
      <c r="C2761" s="2"/>
      <c r="D2761" s="2"/>
      <c r="E2761" s="2"/>
      <c r="F2761" s="2"/>
      <c r="G2761" s="2"/>
      <c r="H2761" s="2"/>
      <c r="I2761" s="4"/>
      <c r="J2761" s="9">
        <f t="shared" si="176"/>
        <v>0</v>
      </c>
      <c r="K2761" s="9">
        <f t="shared" si="177"/>
        <v>0</v>
      </c>
      <c r="L2761">
        <f t="shared" si="178"/>
        <v>1</v>
      </c>
      <c r="M2761" t="str">
        <f>VLOOKUP(L2761,mês!A:B,2,0)</f>
        <v>Janeiro</v>
      </c>
      <c r="N2761" t="e">
        <f t="shared" si="179"/>
        <v>#VALUE!</v>
      </c>
    </row>
    <row r="2762" spans="1:14" ht="24.95" customHeight="1" x14ac:dyDescent="0.2">
      <c r="A2762" s="2"/>
      <c r="B2762" s="3"/>
      <c r="C2762" s="2"/>
      <c r="D2762" s="2"/>
      <c r="E2762" s="2"/>
      <c r="F2762" s="2"/>
      <c r="G2762" s="2"/>
      <c r="H2762" s="13"/>
      <c r="I2762" s="4"/>
      <c r="J2762" s="9">
        <f t="shared" si="176"/>
        <v>0</v>
      </c>
      <c r="K2762" s="9">
        <f t="shared" si="177"/>
        <v>0</v>
      </c>
      <c r="L2762">
        <f t="shared" si="178"/>
        <v>1</v>
      </c>
      <c r="M2762" t="str">
        <f>VLOOKUP(L2762,mês!A:B,2,0)</f>
        <v>Janeiro</v>
      </c>
      <c r="N2762" t="e">
        <f t="shared" si="179"/>
        <v>#VALUE!</v>
      </c>
    </row>
    <row r="2763" spans="1:14" ht="24.95" customHeight="1" x14ac:dyDescent="0.2">
      <c r="A2763" s="2"/>
      <c r="B2763" s="3"/>
      <c r="C2763" s="2"/>
      <c r="D2763" s="2"/>
      <c r="E2763" s="2"/>
      <c r="F2763" s="2"/>
      <c r="G2763" s="2"/>
      <c r="H2763" s="13"/>
      <c r="I2763" s="4"/>
      <c r="J2763" s="9">
        <f t="shared" si="176"/>
        <v>0</v>
      </c>
      <c r="K2763" s="9">
        <f t="shared" si="177"/>
        <v>0</v>
      </c>
      <c r="L2763">
        <f t="shared" si="178"/>
        <v>1</v>
      </c>
      <c r="M2763" t="str">
        <f>VLOOKUP(L2763,mês!A:B,2,0)</f>
        <v>Janeiro</v>
      </c>
      <c r="N2763" t="e">
        <f t="shared" si="179"/>
        <v>#VALUE!</v>
      </c>
    </row>
    <row r="2764" spans="1:14" ht="24.95" customHeight="1" x14ac:dyDescent="0.2">
      <c r="A2764" s="2"/>
      <c r="B2764" s="3"/>
      <c r="C2764" s="2"/>
      <c r="D2764" s="2"/>
      <c r="E2764" s="2"/>
      <c r="F2764" s="2"/>
      <c r="G2764" s="2"/>
      <c r="H2764" s="13"/>
      <c r="I2764" s="4"/>
      <c r="J2764" s="9">
        <f t="shared" si="176"/>
        <v>0</v>
      </c>
      <c r="K2764" s="9">
        <f t="shared" si="177"/>
        <v>0</v>
      </c>
      <c r="L2764">
        <f t="shared" si="178"/>
        <v>1</v>
      </c>
      <c r="M2764" t="str">
        <f>VLOOKUP(L2764,mês!A:B,2,0)</f>
        <v>Janeiro</v>
      </c>
      <c r="N2764" t="e">
        <f t="shared" si="179"/>
        <v>#VALUE!</v>
      </c>
    </row>
    <row r="2765" spans="1:14" ht="24.95" customHeight="1" x14ac:dyDescent="0.2">
      <c r="A2765" s="2"/>
      <c r="B2765" s="3"/>
      <c r="C2765" s="2"/>
      <c r="D2765" s="2"/>
      <c r="E2765" s="2"/>
      <c r="F2765" s="2"/>
      <c r="G2765" s="2"/>
      <c r="H2765" s="2"/>
      <c r="I2765" s="4"/>
      <c r="J2765" s="9">
        <f t="shared" si="176"/>
        <v>0</v>
      </c>
      <c r="K2765" s="9">
        <f t="shared" si="177"/>
        <v>0</v>
      </c>
      <c r="L2765">
        <f t="shared" si="178"/>
        <v>1</v>
      </c>
      <c r="M2765" t="str">
        <f>VLOOKUP(L2765,mês!A:B,2,0)</f>
        <v>Janeiro</v>
      </c>
      <c r="N2765" t="e">
        <f t="shared" si="179"/>
        <v>#VALUE!</v>
      </c>
    </row>
    <row r="2766" spans="1:14" ht="24.95" customHeight="1" x14ac:dyDescent="0.2">
      <c r="A2766" s="2"/>
      <c r="B2766" s="3"/>
      <c r="C2766" s="2"/>
      <c r="D2766" s="2"/>
      <c r="E2766" s="2"/>
      <c r="F2766" s="2"/>
      <c r="G2766" s="2"/>
      <c r="H2766" s="2"/>
      <c r="I2766" s="4"/>
      <c r="J2766" s="9">
        <f t="shared" si="176"/>
        <v>0</v>
      </c>
      <c r="K2766" s="9">
        <f t="shared" si="177"/>
        <v>0</v>
      </c>
      <c r="L2766">
        <f t="shared" si="178"/>
        <v>1</v>
      </c>
      <c r="M2766" t="str">
        <f>VLOOKUP(L2766,mês!A:B,2,0)</f>
        <v>Janeiro</v>
      </c>
      <c r="N2766" t="e">
        <f t="shared" si="179"/>
        <v>#VALUE!</v>
      </c>
    </row>
    <row r="2767" spans="1:14" ht="24.95" customHeight="1" x14ac:dyDescent="0.2">
      <c r="A2767" s="2"/>
      <c r="B2767" s="3"/>
      <c r="C2767" s="2"/>
      <c r="D2767" s="2"/>
      <c r="E2767" s="2"/>
      <c r="F2767" s="2"/>
      <c r="G2767" s="2"/>
      <c r="H2767" s="2"/>
      <c r="I2767" s="4"/>
      <c r="J2767" s="9">
        <f t="shared" si="176"/>
        <v>0</v>
      </c>
      <c r="K2767" s="9">
        <f t="shared" si="177"/>
        <v>0</v>
      </c>
      <c r="L2767">
        <f t="shared" si="178"/>
        <v>1</v>
      </c>
      <c r="M2767" t="str">
        <f>VLOOKUP(L2767,mês!A:B,2,0)</f>
        <v>Janeiro</v>
      </c>
      <c r="N2767" t="e">
        <f t="shared" si="179"/>
        <v>#VALUE!</v>
      </c>
    </row>
    <row r="2768" spans="1:14" ht="24.95" customHeight="1" x14ac:dyDescent="0.2">
      <c r="A2768" s="2"/>
      <c r="B2768" s="3"/>
      <c r="C2768" s="2"/>
      <c r="D2768" s="2"/>
      <c r="E2768" s="2"/>
      <c r="F2768" s="2"/>
      <c r="G2768" s="2"/>
      <c r="H2768" s="2"/>
      <c r="I2768" s="4"/>
      <c r="J2768" s="9">
        <f t="shared" si="176"/>
        <v>0</v>
      </c>
      <c r="K2768" s="9">
        <f t="shared" si="177"/>
        <v>0</v>
      </c>
      <c r="L2768">
        <f t="shared" si="178"/>
        <v>1</v>
      </c>
      <c r="M2768" t="str">
        <f>VLOOKUP(L2768,mês!A:B,2,0)</f>
        <v>Janeiro</v>
      </c>
      <c r="N2768" t="e">
        <f t="shared" si="179"/>
        <v>#VALUE!</v>
      </c>
    </row>
    <row r="2769" spans="1:14" ht="24.95" customHeight="1" x14ac:dyDescent="0.2">
      <c r="A2769" s="2"/>
      <c r="B2769" s="3"/>
      <c r="C2769" s="2"/>
      <c r="D2769" s="2"/>
      <c r="E2769" s="2"/>
      <c r="F2769" s="2"/>
      <c r="G2769" s="2"/>
      <c r="H2769" s="2"/>
      <c r="I2769" s="4"/>
      <c r="J2769" s="9">
        <f t="shared" si="176"/>
        <v>0</v>
      </c>
      <c r="K2769" s="9">
        <f t="shared" si="177"/>
        <v>0</v>
      </c>
      <c r="L2769">
        <f t="shared" si="178"/>
        <v>1</v>
      </c>
      <c r="M2769" t="str">
        <f>VLOOKUP(L2769,mês!A:B,2,0)</f>
        <v>Janeiro</v>
      </c>
      <c r="N2769" t="e">
        <f t="shared" si="179"/>
        <v>#VALUE!</v>
      </c>
    </row>
    <row r="2770" spans="1:14" ht="24.95" customHeight="1" x14ac:dyDescent="0.2">
      <c r="A2770" s="2"/>
      <c r="B2770" s="3"/>
      <c r="C2770" s="2"/>
      <c r="D2770" s="2"/>
      <c r="E2770" s="2"/>
      <c r="F2770" s="2"/>
      <c r="G2770" s="2"/>
      <c r="H2770" s="2"/>
      <c r="I2770" s="4"/>
      <c r="J2770" s="9">
        <f t="shared" si="176"/>
        <v>0</v>
      </c>
      <c r="K2770" s="9">
        <f t="shared" si="177"/>
        <v>0</v>
      </c>
      <c r="L2770">
        <f t="shared" si="178"/>
        <v>1</v>
      </c>
      <c r="M2770" t="str">
        <f>VLOOKUP(L2770,mês!A:B,2,0)</f>
        <v>Janeiro</v>
      </c>
      <c r="N2770" t="e">
        <f t="shared" si="179"/>
        <v>#VALUE!</v>
      </c>
    </row>
    <row r="2771" spans="1:14" ht="24.95" customHeight="1" x14ac:dyDescent="0.2">
      <c r="A2771" s="2"/>
      <c r="B2771" s="3"/>
      <c r="C2771" s="2"/>
      <c r="D2771" s="2"/>
      <c r="E2771" s="2"/>
      <c r="F2771" s="2"/>
      <c r="G2771" s="2"/>
      <c r="H2771" s="2"/>
      <c r="I2771" s="4"/>
      <c r="J2771" s="9">
        <f t="shared" si="176"/>
        <v>0</v>
      </c>
      <c r="K2771" s="9">
        <f t="shared" si="177"/>
        <v>0</v>
      </c>
      <c r="L2771">
        <f t="shared" si="178"/>
        <v>1</v>
      </c>
      <c r="M2771" t="str">
        <f>VLOOKUP(L2771,mês!A:B,2,0)</f>
        <v>Janeiro</v>
      </c>
      <c r="N2771" t="e">
        <f t="shared" si="179"/>
        <v>#VALUE!</v>
      </c>
    </row>
    <row r="2772" spans="1:14" ht="24.95" customHeight="1" x14ac:dyDescent="0.2">
      <c r="A2772" s="2"/>
      <c r="B2772" s="3"/>
      <c r="C2772" s="2"/>
      <c r="D2772" s="2"/>
      <c r="E2772" s="2"/>
      <c r="F2772" s="2"/>
      <c r="G2772" s="2"/>
      <c r="H2772" s="2"/>
      <c r="I2772" s="4"/>
      <c r="J2772" s="9">
        <f t="shared" si="176"/>
        <v>0</v>
      </c>
      <c r="K2772" s="9">
        <f t="shared" si="177"/>
        <v>0</v>
      </c>
      <c r="L2772">
        <f t="shared" si="178"/>
        <v>1</v>
      </c>
      <c r="M2772" t="str">
        <f>VLOOKUP(L2772,mês!A:B,2,0)</f>
        <v>Janeiro</v>
      </c>
      <c r="N2772" t="e">
        <f t="shared" si="179"/>
        <v>#VALUE!</v>
      </c>
    </row>
    <row r="2773" spans="1:14" ht="24.95" customHeight="1" x14ac:dyDescent="0.2">
      <c r="A2773" s="2"/>
      <c r="B2773" s="3"/>
      <c r="C2773" s="2"/>
      <c r="D2773" s="2"/>
      <c r="E2773" s="2"/>
      <c r="F2773" s="2"/>
      <c r="G2773" s="2"/>
      <c r="H2773" s="2"/>
      <c r="I2773" s="4"/>
      <c r="J2773" s="9">
        <f t="shared" si="176"/>
        <v>0</v>
      </c>
      <c r="K2773" s="9">
        <f t="shared" si="177"/>
        <v>0</v>
      </c>
      <c r="L2773">
        <f t="shared" si="178"/>
        <v>1</v>
      </c>
      <c r="M2773" t="str">
        <f>VLOOKUP(L2773,mês!A:B,2,0)</f>
        <v>Janeiro</v>
      </c>
      <c r="N2773" t="e">
        <f t="shared" si="179"/>
        <v>#VALUE!</v>
      </c>
    </row>
    <row r="2774" spans="1:14" ht="24.95" customHeight="1" x14ac:dyDescent="0.2">
      <c r="A2774" s="2"/>
      <c r="B2774" s="3"/>
      <c r="C2774" s="2"/>
      <c r="D2774" s="2"/>
      <c r="E2774" s="2"/>
      <c r="F2774" s="2"/>
      <c r="G2774" s="2"/>
      <c r="H2774" s="13"/>
      <c r="I2774" s="4"/>
      <c r="J2774" s="9">
        <f t="shared" si="176"/>
        <v>0</v>
      </c>
      <c r="K2774" s="9">
        <f t="shared" si="177"/>
        <v>0</v>
      </c>
      <c r="L2774">
        <f t="shared" si="178"/>
        <v>1</v>
      </c>
      <c r="M2774" t="str">
        <f>VLOOKUP(L2774,mês!A:B,2,0)</f>
        <v>Janeiro</v>
      </c>
      <c r="N2774" t="e">
        <f t="shared" si="179"/>
        <v>#VALUE!</v>
      </c>
    </row>
    <row r="2775" spans="1:14" ht="24.95" customHeight="1" x14ac:dyDescent="0.2">
      <c r="A2775" s="2"/>
      <c r="B2775" s="3"/>
      <c r="C2775" s="2"/>
      <c r="D2775" s="2"/>
      <c r="E2775" s="2"/>
      <c r="F2775" s="2"/>
      <c r="G2775" s="2"/>
      <c r="H2775" s="2"/>
      <c r="I2775" s="4"/>
      <c r="J2775" s="9">
        <f t="shared" si="176"/>
        <v>0</v>
      </c>
      <c r="K2775" s="9">
        <f t="shared" si="177"/>
        <v>0</v>
      </c>
      <c r="L2775">
        <f t="shared" si="178"/>
        <v>1</v>
      </c>
      <c r="M2775" t="str">
        <f>VLOOKUP(L2775,mês!A:B,2,0)</f>
        <v>Janeiro</v>
      </c>
      <c r="N2775" t="e">
        <f t="shared" si="179"/>
        <v>#VALUE!</v>
      </c>
    </row>
    <row r="2776" spans="1:14" ht="24.95" customHeight="1" x14ac:dyDescent="0.2">
      <c r="A2776" s="2"/>
      <c r="B2776" s="3"/>
      <c r="C2776" s="2"/>
      <c r="D2776" s="2"/>
      <c r="E2776" s="2"/>
      <c r="F2776" s="2"/>
      <c r="G2776" s="2"/>
      <c r="H2776" s="2"/>
      <c r="I2776" s="4"/>
      <c r="J2776" s="9">
        <f t="shared" si="176"/>
        <v>0</v>
      </c>
      <c r="K2776" s="9">
        <f t="shared" si="177"/>
        <v>0</v>
      </c>
      <c r="L2776">
        <f t="shared" si="178"/>
        <v>1</v>
      </c>
      <c r="M2776" t="str">
        <f>VLOOKUP(L2776,mês!A:B,2,0)</f>
        <v>Janeiro</v>
      </c>
      <c r="N2776" t="e">
        <f t="shared" si="179"/>
        <v>#VALUE!</v>
      </c>
    </row>
    <row r="2777" spans="1:14" ht="24.95" customHeight="1" x14ac:dyDescent="0.2">
      <c r="A2777" s="2"/>
      <c r="B2777" s="3"/>
      <c r="C2777" s="2"/>
      <c r="D2777" s="2"/>
      <c r="E2777" s="2"/>
      <c r="F2777" s="2"/>
      <c r="G2777" s="2"/>
      <c r="H2777" s="2"/>
      <c r="I2777" s="4"/>
      <c r="J2777" s="9">
        <f t="shared" si="176"/>
        <v>0</v>
      </c>
      <c r="K2777" s="9">
        <f t="shared" si="177"/>
        <v>0</v>
      </c>
      <c r="L2777">
        <f t="shared" si="178"/>
        <v>1</v>
      </c>
      <c r="M2777" t="str">
        <f>VLOOKUP(L2777,mês!A:B,2,0)</f>
        <v>Janeiro</v>
      </c>
      <c r="N2777" t="e">
        <f t="shared" si="179"/>
        <v>#VALUE!</v>
      </c>
    </row>
    <row r="2778" spans="1:14" ht="24.95" customHeight="1" x14ac:dyDescent="0.2">
      <c r="A2778" s="2"/>
      <c r="B2778" s="3"/>
      <c r="C2778" s="2"/>
      <c r="D2778" s="2"/>
      <c r="E2778" s="2"/>
      <c r="F2778" s="2"/>
      <c r="G2778" s="2"/>
      <c r="H2778" s="2"/>
      <c r="I2778" s="4"/>
      <c r="J2778" s="9">
        <f t="shared" si="176"/>
        <v>0</v>
      </c>
      <c r="K2778" s="9">
        <f t="shared" si="177"/>
        <v>0</v>
      </c>
      <c r="L2778">
        <f t="shared" si="178"/>
        <v>1</v>
      </c>
      <c r="M2778" t="str">
        <f>VLOOKUP(L2778,mês!A:B,2,0)</f>
        <v>Janeiro</v>
      </c>
      <c r="N2778" t="e">
        <f t="shared" si="179"/>
        <v>#VALUE!</v>
      </c>
    </row>
    <row r="2779" spans="1:14" ht="24.95" customHeight="1" x14ac:dyDescent="0.2">
      <c r="A2779" s="2"/>
      <c r="B2779" s="3"/>
      <c r="C2779" s="2"/>
      <c r="D2779" s="2"/>
      <c r="E2779" s="2"/>
      <c r="F2779" s="2"/>
      <c r="G2779" s="2"/>
      <c r="H2779" s="2"/>
      <c r="I2779" s="4"/>
      <c r="J2779" s="9">
        <f t="shared" si="176"/>
        <v>0</v>
      </c>
      <c r="K2779" s="9">
        <f t="shared" si="177"/>
        <v>0</v>
      </c>
      <c r="L2779">
        <f t="shared" si="178"/>
        <v>1</v>
      </c>
      <c r="M2779" t="str">
        <f>VLOOKUP(L2779,mês!A:B,2,0)</f>
        <v>Janeiro</v>
      </c>
      <c r="N2779" t="e">
        <f t="shared" si="179"/>
        <v>#VALUE!</v>
      </c>
    </row>
    <row r="2780" spans="1:14" ht="24.95" customHeight="1" x14ac:dyDescent="0.2">
      <c r="A2780" s="2"/>
      <c r="B2780" s="3"/>
      <c r="C2780" s="2"/>
      <c r="D2780" s="2"/>
      <c r="E2780" s="2"/>
      <c r="F2780" s="2"/>
      <c r="G2780" s="2"/>
      <c r="H2780" s="2"/>
      <c r="I2780" s="4"/>
      <c r="J2780" s="9">
        <f t="shared" si="176"/>
        <v>0</v>
      </c>
      <c r="K2780" s="9">
        <f t="shared" si="177"/>
        <v>0</v>
      </c>
      <c r="L2780">
        <f t="shared" si="178"/>
        <v>1</v>
      </c>
      <c r="M2780" t="str">
        <f>VLOOKUP(L2780,mês!A:B,2,0)</f>
        <v>Janeiro</v>
      </c>
      <c r="N2780" t="e">
        <f t="shared" si="179"/>
        <v>#VALUE!</v>
      </c>
    </row>
    <row r="2781" spans="1:14" ht="24.95" customHeight="1" x14ac:dyDescent="0.2">
      <c r="A2781" s="2"/>
      <c r="B2781" s="3"/>
      <c r="C2781" s="2"/>
      <c r="D2781" s="2"/>
      <c r="E2781" s="2"/>
      <c r="F2781" s="2"/>
      <c r="G2781" s="2"/>
      <c r="H2781" s="13"/>
      <c r="I2781" s="4"/>
      <c r="J2781" s="9">
        <f t="shared" si="176"/>
        <v>0</v>
      </c>
      <c r="K2781" s="9">
        <f t="shared" si="177"/>
        <v>0</v>
      </c>
      <c r="L2781">
        <f t="shared" si="178"/>
        <v>1</v>
      </c>
      <c r="M2781" t="str">
        <f>VLOOKUP(L2781,mês!A:B,2,0)</f>
        <v>Janeiro</v>
      </c>
      <c r="N2781" t="e">
        <f t="shared" si="179"/>
        <v>#VALUE!</v>
      </c>
    </row>
    <row r="2782" spans="1:14" ht="24.95" customHeight="1" x14ac:dyDescent="0.2">
      <c r="A2782" s="2"/>
      <c r="B2782" s="3"/>
      <c r="C2782" s="2"/>
      <c r="D2782" s="2"/>
      <c r="E2782" s="2"/>
      <c r="F2782" s="2"/>
      <c r="G2782" s="2"/>
      <c r="H2782" s="13"/>
      <c r="I2782" s="4"/>
      <c r="J2782" s="9">
        <f t="shared" si="176"/>
        <v>0</v>
      </c>
      <c r="K2782" s="9">
        <f t="shared" si="177"/>
        <v>0</v>
      </c>
      <c r="L2782">
        <f t="shared" si="178"/>
        <v>1</v>
      </c>
      <c r="M2782" t="str">
        <f>VLOOKUP(L2782,mês!A:B,2,0)</f>
        <v>Janeiro</v>
      </c>
      <c r="N2782" t="e">
        <f t="shared" si="179"/>
        <v>#VALUE!</v>
      </c>
    </row>
    <row r="2783" spans="1:14" ht="24.95" customHeight="1" x14ac:dyDescent="0.2">
      <c r="A2783" s="2"/>
      <c r="B2783" s="3"/>
      <c r="C2783" s="2"/>
      <c r="D2783" s="2"/>
      <c r="E2783" s="2"/>
      <c r="F2783" s="2"/>
      <c r="G2783" s="2"/>
      <c r="H2783" s="2"/>
      <c r="I2783" s="4"/>
      <c r="J2783" s="9">
        <f t="shared" si="176"/>
        <v>0</v>
      </c>
      <c r="K2783" s="9">
        <f t="shared" si="177"/>
        <v>0</v>
      </c>
      <c r="L2783">
        <f t="shared" si="178"/>
        <v>1</v>
      </c>
      <c r="M2783" t="str">
        <f>VLOOKUP(L2783,mês!A:B,2,0)</f>
        <v>Janeiro</v>
      </c>
      <c r="N2783" t="e">
        <f t="shared" si="179"/>
        <v>#VALUE!</v>
      </c>
    </row>
    <row r="2784" spans="1:14" ht="24.95" customHeight="1" x14ac:dyDescent="0.2">
      <c r="A2784" s="2"/>
      <c r="B2784" s="3"/>
      <c r="C2784" s="2"/>
      <c r="D2784" s="2"/>
      <c r="E2784" s="2"/>
      <c r="F2784" s="2"/>
      <c r="G2784" s="2"/>
      <c r="H2784" s="13"/>
      <c r="I2784" s="4"/>
      <c r="J2784" s="9">
        <f t="shared" si="176"/>
        <v>0</v>
      </c>
      <c r="K2784" s="9">
        <f t="shared" si="177"/>
        <v>0</v>
      </c>
      <c r="L2784">
        <f t="shared" si="178"/>
        <v>1</v>
      </c>
      <c r="M2784" t="str">
        <f>VLOOKUP(L2784,mês!A:B,2,0)</f>
        <v>Janeiro</v>
      </c>
      <c r="N2784" t="e">
        <f t="shared" si="179"/>
        <v>#VALUE!</v>
      </c>
    </row>
    <row r="2785" spans="1:14" ht="24.95" customHeight="1" x14ac:dyDescent="0.2">
      <c r="A2785" s="2"/>
      <c r="B2785" s="3"/>
      <c r="C2785" s="2"/>
      <c r="D2785" s="2"/>
      <c r="E2785" s="2"/>
      <c r="F2785" s="2"/>
      <c r="G2785" s="2"/>
      <c r="H2785" s="13"/>
      <c r="I2785" s="4"/>
      <c r="J2785" s="9">
        <f t="shared" si="176"/>
        <v>0</v>
      </c>
      <c r="K2785" s="9">
        <f t="shared" si="177"/>
        <v>0</v>
      </c>
      <c r="L2785">
        <f t="shared" si="178"/>
        <v>1</v>
      </c>
      <c r="M2785" t="str">
        <f>VLOOKUP(L2785,mês!A:B,2,0)</f>
        <v>Janeiro</v>
      </c>
      <c r="N2785" t="e">
        <f t="shared" si="179"/>
        <v>#VALUE!</v>
      </c>
    </row>
    <row r="2786" spans="1:14" ht="24.95" customHeight="1" x14ac:dyDescent="0.2">
      <c r="A2786" s="2"/>
      <c r="B2786" s="3"/>
      <c r="C2786" s="2"/>
      <c r="D2786" s="2"/>
      <c r="E2786" s="2"/>
      <c r="F2786" s="2"/>
      <c r="G2786" s="2"/>
      <c r="H2786" s="2"/>
      <c r="I2786" s="4"/>
      <c r="J2786" s="9">
        <f t="shared" si="176"/>
        <v>0</v>
      </c>
      <c r="K2786" s="9">
        <f t="shared" si="177"/>
        <v>0</v>
      </c>
      <c r="L2786">
        <f t="shared" si="178"/>
        <v>1</v>
      </c>
      <c r="M2786" t="str">
        <f>VLOOKUP(L2786,mês!A:B,2,0)</f>
        <v>Janeiro</v>
      </c>
      <c r="N2786" t="e">
        <f t="shared" si="179"/>
        <v>#VALUE!</v>
      </c>
    </row>
    <row r="2787" spans="1:14" ht="24.95" customHeight="1" x14ac:dyDescent="0.2">
      <c r="A2787" s="2"/>
      <c r="B2787" s="3"/>
      <c r="C2787" s="2"/>
      <c r="D2787" s="2"/>
      <c r="E2787" s="2"/>
      <c r="F2787" s="2"/>
      <c r="G2787" s="2"/>
      <c r="H2787" s="2"/>
      <c r="I2787" s="4"/>
      <c r="J2787" s="9">
        <f t="shared" si="176"/>
        <v>0</v>
      </c>
      <c r="K2787" s="9">
        <f t="shared" si="177"/>
        <v>0</v>
      </c>
      <c r="L2787">
        <f t="shared" si="178"/>
        <v>1</v>
      </c>
      <c r="M2787" t="str">
        <f>VLOOKUP(L2787,mês!A:B,2,0)</f>
        <v>Janeiro</v>
      </c>
      <c r="N2787" t="e">
        <f t="shared" si="179"/>
        <v>#VALUE!</v>
      </c>
    </row>
    <row r="2788" spans="1:14" ht="24.95" customHeight="1" x14ac:dyDescent="0.2">
      <c r="A2788" s="2"/>
      <c r="B2788" s="3"/>
      <c r="C2788" s="2"/>
      <c r="D2788" s="2"/>
      <c r="E2788" s="2"/>
      <c r="F2788" s="2"/>
      <c r="G2788" s="2"/>
      <c r="H2788" s="2"/>
      <c r="I2788" s="4"/>
      <c r="J2788" s="9">
        <f t="shared" si="176"/>
        <v>0</v>
      </c>
      <c r="K2788" s="9">
        <f t="shared" si="177"/>
        <v>0</v>
      </c>
      <c r="L2788">
        <f t="shared" si="178"/>
        <v>1</v>
      </c>
      <c r="M2788" t="str">
        <f>VLOOKUP(L2788,mês!A:B,2,0)</f>
        <v>Janeiro</v>
      </c>
      <c r="N2788" t="e">
        <f t="shared" si="179"/>
        <v>#VALUE!</v>
      </c>
    </row>
    <row r="2789" spans="1:14" ht="24.95" customHeight="1" x14ac:dyDescent="0.2">
      <c r="A2789" s="2"/>
      <c r="B2789" s="3"/>
      <c r="C2789" s="2"/>
      <c r="D2789" s="2"/>
      <c r="E2789" s="2"/>
      <c r="F2789" s="2"/>
      <c r="G2789" s="2"/>
      <c r="H2789" s="2"/>
      <c r="I2789" s="4"/>
      <c r="J2789" s="9">
        <f t="shared" si="176"/>
        <v>0</v>
      </c>
      <c r="K2789" s="9">
        <f t="shared" si="177"/>
        <v>0</v>
      </c>
      <c r="L2789">
        <f t="shared" si="178"/>
        <v>1</v>
      </c>
      <c r="M2789" t="str">
        <f>VLOOKUP(L2789,mês!A:B,2,0)</f>
        <v>Janeiro</v>
      </c>
      <c r="N2789" t="e">
        <f t="shared" si="179"/>
        <v>#VALUE!</v>
      </c>
    </row>
    <row r="2790" spans="1:14" ht="24.95" customHeight="1" x14ac:dyDescent="0.2">
      <c r="A2790" s="2"/>
      <c r="B2790" s="3"/>
      <c r="C2790" s="2"/>
      <c r="D2790" s="2"/>
      <c r="E2790" s="2"/>
      <c r="F2790" s="2"/>
      <c r="G2790" s="2"/>
      <c r="H2790" s="13"/>
      <c r="I2790" s="4"/>
      <c r="J2790" s="9">
        <f t="shared" si="176"/>
        <v>0</v>
      </c>
      <c r="K2790" s="9">
        <f t="shared" si="177"/>
        <v>0</v>
      </c>
      <c r="L2790">
        <f t="shared" si="178"/>
        <v>1</v>
      </c>
      <c r="M2790" t="str">
        <f>VLOOKUP(L2790,mês!A:B,2,0)</f>
        <v>Janeiro</v>
      </c>
      <c r="N2790" t="e">
        <f t="shared" si="179"/>
        <v>#VALUE!</v>
      </c>
    </row>
    <row r="2791" spans="1:14" ht="24.95" customHeight="1" x14ac:dyDescent="0.2">
      <c r="A2791" s="2"/>
      <c r="B2791" s="3"/>
      <c r="C2791" s="2"/>
      <c r="D2791" s="2"/>
      <c r="E2791" s="2"/>
      <c r="F2791" s="2"/>
      <c r="G2791" s="2"/>
      <c r="H2791" s="13"/>
      <c r="I2791" s="4"/>
      <c r="J2791" s="9">
        <f t="shared" si="176"/>
        <v>0</v>
      </c>
      <c r="K2791" s="9">
        <f t="shared" si="177"/>
        <v>0</v>
      </c>
      <c r="L2791">
        <f t="shared" si="178"/>
        <v>1</v>
      </c>
      <c r="M2791" t="str">
        <f>VLOOKUP(L2791,mês!A:B,2,0)</f>
        <v>Janeiro</v>
      </c>
      <c r="N2791" t="e">
        <f t="shared" si="179"/>
        <v>#VALUE!</v>
      </c>
    </row>
    <row r="2792" spans="1:14" ht="24.95" customHeight="1" x14ac:dyDescent="0.2">
      <c r="A2792" s="2"/>
      <c r="B2792" s="3"/>
      <c r="C2792" s="2"/>
      <c r="D2792" s="2"/>
      <c r="E2792" s="2"/>
      <c r="F2792" s="2"/>
      <c r="G2792" s="2"/>
      <c r="H2792" s="2"/>
      <c r="I2792" s="4"/>
      <c r="J2792" s="9">
        <f t="shared" si="176"/>
        <v>0</v>
      </c>
      <c r="K2792" s="9">
        <f t="shared" si="177"/>
        <v>0</v>
      </c>
      <c r="L2792">
        <f t="shared" si="178"/>
        <v>1</v>
      </c>
      <c r="M2792" t="str">
        <f>VLOOKUP(L2792,mês!A:B,2,0)</f>
        <v>Janeiro</v>
      </c>
      <c r="N2792" t="e">
        <f t="shared" si="179"/>
        <v>#VALUE!</v>
      </c>
    </row>
    <row r="2793" spans="1:14" ht="24.95" customHeight="1" x14ac:dyDescent="0.2">
      <c r="A2793" s="2"/>
      <c r="B2793" s="3"/>
      <c r="C2793" s="2"/>
      <c r="D2793" s="2"/>
      <c r="E2793" s="2"/>
      <c r="F2793" s="2"/>
      <c r="G2793" s="2"/>
      <c r="H2793" s="13"/>
      <c r="I2793" s="4"/>
      <c r="J2793" s="9">
        <f t="shared" si="176"/>
        <v>0</v>
      </c>
      <c r="K2793" s="9">
        <f t="shared" si="177"/>
        <v>0</v>
      </c>
      <c r="L2793">
        <f t="shared" si="178"/>
        <v>1</v>
      </c>
      <c r="M2793" t="str">
        <f>VLOOKUP(L2793,mês!A:B,2,0)</f>
        <v>Janeiro</v>
      </c>
      <c r="N2793" t="e">
        <f t="shared" si="179"/>
        <v>#VALUE!</v>
      </c>
    </row>
    <row r="2794" spans="1:14" ht="24.95" customHeight="1" x14ac:dyDescent="0.2">
      <c r="A2794" s="2"/>
      <c r="B2794" s="3"/>
      <c r="C2794" s="2"/>
      <c r="D2794" s="2"/>
      <c r="E2794" s="2"/>
      <c r="F2794" s="2"/>
      <c r="G2794" s="2"/>
      <c r="H2794" s="2"/>
      <c r="I2794" s="4"/>
      <c r="J2794" s="9">
        <f t="shared" si="176"/>
        <v>0</v>
      </c>
      <c r="K2794" s="9">
        <f t="shared" si="177"/>
        <v>0</v>
      </c>
      <c r="L2794">
        <f t="shared" si="178"/>
        <v>1</v>
      </c>
      <c r="M2794" t="str">
        <f>VLOOKUP(L2794,mês!A:B,2,0)</f>
        <v>Janeiro</v>
      </c>
      <c r="N2794" t="e">
        <f t="shared" si="179"/>
        <v>#VALUE!</v>
      </c>
    </row>
    <row r="2795" spans="1:14" ht="24.95" customHeight="1" x14ac:dyDescent="0.2">
      <c r="A2795" s="2"/>
      <c r="B2795" s="3"/>
      <c r="C2795" s="2"/>
      <c r="D2795" s="2"/>
      <c r="E2795" s="2"/>
      <c r="F2795" s="2"/>
      <c r="G2795" s="2"/>
      <c r="H2795" s="13"/>
      <c r="I2795" s="4"/>
      <c r="J2795" s="9">
        <f t="shared" si="176"/>
        <v>0</v>
      </c>
      <c r="K2795" s="9">
        <f t="shared" si="177"/>
        <v>0</v>
      </c>
      <c r="L2795">
        <f t="shared" si="178"/>
        <v>1</v>
      </c>
      <c r="M2795" t="str">
        <f>VLOOKUP(L2795,mês!A:B,2,0)</f>
        <v>Janeiro</v>
      </c>
      <c r="N2795" t="e">
        <f t="shared" si="179"/>
        <v>#VALUE!</v>
      </c>
    </row>
    <row r="2796" spans="1:14" ht="24.95" customHeight="1" x14ac:dyDescent="0.2">
      <c r="A2796" s="2"/>
      <c r="B2796" s="3"/>
      <c r="C2796" s="2"/>
      <c r="D2796" s="2"/>
      <c r="E2796" s="2"/>
      <c r="F2796" s="2"/>
      <c r="G2796" s="2"/>
      <c r="H2796" s="2"/>
      <c r="I2796" s="4"/>
      <c r="J2796" s="9">
        <f t="shared" si="176"/>
        <v>0</v>
      </c>
      <c r="K2796" s="9">
        <f t="shared" si="177"/>
        <v>0</v>
      </c>
      <c r="L2796">
        <f t="shared" si="178"/>
        <v>1</v>
      </c>
      <c r="M2796" t="str">
        <f>VLOOKUP(L2796,mês!A:B,2,0)</f>
        <v>Janeiro</v>
      </c>
      <c r="N2796" t="e">
        <f t="shared" si="179"/>
        <v>#VALUE!</v>
      </c>
    </row>
    <row r="2797" spans="1:14" ht="24.95" customHeight="1" x14ac:dyDescent="0.2">
      <c r="A2797" s="2"/>
      <c r="B2797" s="3"/>
      <c r="C2797" s="2"/>
      <c r="D2797" s="2"/>
      <c r="E2797" s="2"/>
      <c r="F2797" s="2"/>
      <c r="G2797" s="2"/>
      <c r="H2797" s="2"/>
      <c r="I2797" s="4"/>
      <c r="J2797" s="9">
        <f t="shared" si="176"/>
        <v>0</v>
      </c>
      <c r="K2797" s="9">
        <f t="shared" si="177"/>
        <v>0</v>
      </c>
      <c r="L2797">
        <f t="shared" si="178"/>
        <v>1</v>
      </c>
      <c r="M2797" t="str">
        <f>VLOOKUP(L2797,mês!A:B,2,0)</f>
        <v>Janeiro</v>
      </c>
      <c r="N2797" t="e">
        <f t="shared" si="179"/>
        <v>#VALUE!</v>
      </c>
    </row>
    <row r="2798" spans="1:14" ht="24.95" customHeight="1" x14ac:dyDescent="0.2">
      <c r="A2798" s="2"/>
      <c r="B2798" s="3"/>
      <c r="C2798" s="2"/>
      <c r="D2798" s="2"/>
      <c r="E2798" s="2"/>
      <c r="F2798" s="2"/>
      <c r="G2798" s="2"/>
      <c r="H2798" s="2"/>
      <c r="I2798" s="4"/>
      <c r="J2798" s="9">
        <f t="shared" si="176"/>
        <v>0</v>
      </c>
      <c r="K2798" s="9">
        <f t="shared" si="177"/>
        <v>0</v>
      </c>
      <c r="L2798">
        <f t="shared" si="178"/>
        <v>1</v>
      </c>
      <c r="M2798" t="str">
        <f>VLOOKUP(L2798,mês!A:B,2,0)</f>
        <v>Janeiro</v>
      </c>
      <c r="N2798" t="e">
        <f t="shared" si="179"/>
        <v>#VALUE!</v>
      </c>
    </row>
    <row r="2799" spans="1:14" ht="24.95" customHeight="1" x14ac:dyDescent="0.2">
      <c r="A2799" s="2"/>
      <c r="B2799" s="3"/>
      <c r="C2799" s="2"/>
      <c r="D2799" s="2"/>
      <c r="E2799" s="2"/>
      <c r="F2799" s="2"/>
      <c r="G2799" s="2"/>
      <c r="H2799" s="2"/>
      <c r="I2799" s="4"/>
      <c r="J2799" s="9">
        <f t="shared" si="176"/>
        <v>0</v>
      </c>
      <c r="K2799" s="9">
        <f t="shared" si="177"/>
        <v>0</v>
      </c>
      <c r="L2799">
        <f t="shared" si="178"/>
        <v>1</v>
      </c>
      <c r="M2799" t="str">
        <f>VLOOKUP(L2799,mês!A:B,2,0)</f>
        <v>Janeiro</v>
      </c>
      <c r="N2799" t="e">
        <f t="shared" si="179"/>
        <v>#VALUE!</v>
      </c>
    </row>
    <row r="2800" spans="1:14" ht="24.95" customHeight="1" x14ac:dyDescent="0.2">
      <c r="A2800" s="2"/>
      <c r="B2800" s="3"/>
      <c r="C2800" s="2"/>
      <c r="D2800" s="2"/>
      <c r="E2800" s="2"/>
      <c r="F2800" s="2"/>
      <c r="G2800" s="2"/>
      <c r="H2800" s="2"/>
      <c r="I2800" s="4"/>
      <c r="J2800" s="9">
        <f t="shared" si="176"/>
        <v>0</v>
      </c>
      <c r="K2800" s="9">
        <f t="shared" si="177"/>
        <v>0</v>
      </c>
      <c r="L2800">
        <f t="shared" si="178"/>
        <v>1</v>
      </c>
      <c r="M2800" t="str">
        <f>VLOOKUP(L2800,mês!A:B,2,0)</f>
        <v>Janeiro</v>
      </c>
      <c r="N2800" t="e">
        <f t="shared" si="179"/>
        <v>#VALUE!</v>
      </c>
    </row>
    <row r="2801" spans="1:14" ht="24.95" customHeight="1" x14ac:dyDescent="0.2">
      <c r="A2801" s="2"/>
      <c r="B2801" s="3"/>
      <c r="C2801" s="2"/>
      <c r="D2801" s="2"/>
      <c r="E2801" s="2"/>
      <c r="F2801" s="2"/>
      <c r="G2801" s="2"/>
      <c r="H2801" s="2"/>
      <c r="I2801" s="4"/>
      <c r="J2801" s="9">
        <f t="shared" si="176"/>
        <v>0</v>
      </c>
      <c r="K2801" s="9">
        <f t="shared" si="177"/>
        <v>0</v>
      </c>
      <c r="L2801">
        <f t="shared" si="178"/>
        <v>1</v>
      </c>
      <c r="M2801" t="str">
        <f>VLOOKUP(L2801,mês!A:B,2,0)</f>
        <v>Janeiro</v>
      </c>
      <c r="N2801" t="e">
        <f t="shared" si="179"/>
        <v>#VALUE!</v>
      </c>
    </row>
    <row r="2802" spans="1:14" ht="24.95" customHeight="1" x14ac:dyDescent="0.2">
      <c r="A2802" s="2"/>
      <c r="B2802" s="3"/>
      <c r="C2802" s="2"/>
      <c r="D2802" s="2"/>
      <c r="E2802" s="2"/>
      <c r="F2802" s="2"/>
      <c r="G2802" s="2"/>
      <c r="H2802" s="2"/>
      <c r="I2802" s="4"/>
      <c r="J2802" s="9">
        <f t="shared" si="176"/>
        <v>0</v>
      </c>
      <c r="K2802" s="9">
        <f t="shared" si="177"/>
        <v>0</v>
      </c>
      <c r="L2802">
        <f t="shared" si="178"/>
        <v>1</v>
      </c>
      <c r="M2802" t="str">
        <f>VLOOKUP(L2802,mês!A:B,2,0)</f>
        <v>Janeiro</v>
      </c>
      <c r="N2802" t="e">
        <f t="shared" si="179"/>
        <v>#VALUE!</v>
      </c>
    </row>
    <row r="2803" spans="1:14" ht="24.95" customHeight="1" x14ac:dyDescent="0.2">
      <c r="A2803" s="2"/>
      <c r="B2803" s="3"/>
      <c r="C2803" s="2"/>
      <c r="D2803" s="2"/>
      <c r="E2803" s="2"/>
      <c r="F2803" s="2"/>
      <c r="G2803" s="2"/>
      <c r="H2803" s="2"/>
      <c r="I2803" s="4"/>
      <c r="J2803" s="9">
        <f t="shared" si="176"/>
        <v>0</v>
      </c>
      <c r="K2803" s="9">
        <f t="shared" si="177"/>
        <v>0</v>
      </c>
      <c r="L2803">
        <f t="shared" si="178"/>
        <v>1</v>
      </c>
      <c r="M2803" t="str">
        <f>VLOOKUP(L2803,mês!A:B,2,0)</f>
        <v>Janeiro</v>
      </c>
      <c r="N2803" t="e">
        <f t="shared" si="179"/>
        <v>#VALUE!</v>
      </c>
    </row>
    <row r="2804" spans="1:14" ht="24.95" customHeight="1" x14ac:dyDescent="0.2">
      <c r="A2804" s="2"/>
      <c r="B2804" s="3"/>
      <c r="C2804" s="2"/>
      <c r="D2804" s="2"/>
      <c r="E2804" s="2"/>
      <c r="F2804" s="2"/>
      <c r="G2804" s="2"/>
      <c r="H2804" s="2"/>
      <c r="I2804" s="4"/>
      <c r="J2804" s="9">
        <f t="shared" si="176"/>
        <v>0</v>
      </c>
      <c r="K2804" s="9">
        <f t="shared" si="177"/>
        <v>0</v>
      </c>
      <c r="L2804">
        <f t="shared" si="178"/>
        <v>1</v>
      </c>
      <c r="M2804" t="str">
        <f>VLOOKUP(L2804,mês!A:B,2,0)</f>
        <v>Janeiro</v>
      </c>
      <c r="N2804" t="e">
        <f t="shared" si="179"/>
        <v>#VALUE!</v>
      </c>
    </row>
    <row r="2805" spans="1:14" ht="24.95" customHeight="1" x14ac:dyDescent="0.2">
      <c r="A2805" s="2"/>
      <c r="B2805" s="3"/>
      <c r="C2805" s="2"/>
      <c r="D2805" s="2"/>
      <c r="E2805" s="2"/>
      <c r="F2805" s="2"/>
      <c r="G2805" s="2"/>
      <c r="H2805" s="2"/>
      <c r="I2805" s="4"/>
      <c r="J2805" s="9">
        <f t="shared" si="176"/>
        <v>0</v>
      </c>
      <c r="K2805" s="9">
        <f t="shared" si="177"/>
        <v>0</v>
      </c>
      <c r="L2805">
        <f t="shared" si="178"/>
        <v>1</v>
      </c>
      <c r="M2805" t="str">
        <f>VLOOKUP(L2805,mês!A:B,2,0)</f>
        <v>Janeiro</v>
      </c>
      <c r="N2805" t="e">
        <f t="shared" si="179"/>
        <v>#VALUE!</v>
      </c>
    </row>
    <row r="2806" spans="1:14" ht="24.95" customHeight="1" x14ac:dyDescent="0.2">
      <c r="A2806" s="2"/>
      <c r="B2806" s="3"/>
      <c r="C2806" s="2"/>
      <c r="D2806" s="2"/>
      <c r="E2806" s="2"/>
      <c r="F2806" s="2"/>
      <c r="G2806" s="2"/>
      <c r="H2806" s="2"/>
      <c r="I2806" s="4"/>
      <c r="J2806" s="9">
        <f t="shared" si="176"/>
        <v>0</v>
      </c>
      <c r="K2806" s="9">
        <f t="shared" si="177"/>
        <v>0</v>
      </c>
      <c r="L2806">
        <f t="shared" si="178"/>
        <v>1</v>
      </c>
      <c r="M2806" t="str">
        <f>VLOOKUP(L2806,mês!A:B,2,0)</f>
        <v>Janeiro</v>
      </c>
      <c r="N2806" t="e">
        <f t="shared" si="179"/>
        <v>#VALUE!</v>
      </c>
    </row>
    <row r="2807" spans="1:14" ht="24.95" customHeight="1" x14ac:dyDescent="0.2">
      <c r="A2807" s="2"/>
      <c r="B2807" s="3"/>
      <c r="C2807" s="2"/>
      <c r="D2807" s="2"/>
      <c r="E2807" s="2"/>
      <c r="F2807" s="2"/>
      <c r="G2807" s="2"/>
      <c r="H2807" s="2"/>
      <c r="I2807" s="4"/>
      <c r="J2807" s="9">
        <f t="shared" si="176"/>
        <v>0</v>
      </c>
      <c r="K2807" s="9">
        <f t="shared" si="177"/>
        <v>0</v>
      </c>
      <c r="L2807">
        <f t="shared" si="178"/>
        <v>1</v>
      </c>
      <c r="M2807" t="str">
        <f>VLOOKUP(L2807,mês!A:B,2,0)</f>
        <v>Janeiro</v>
      </c>
      <c r="N2807" t="e">
        <f t="shared" si="179"/>
        <v>#VALUE!</v>
      </c>
    </row>
    <row r="2808" spans="1:14" ht="24.95" customHeight="1" x14ac:dyDescent="0.2">
      <c r="A2808" s="2"/>
      <c r="B2808" s="3"/>
      <c r="C2808" s="2"/>
      <c r="D2808" s="2"/>
      <c r="E2808" s="2"/>
      <c r="F2808" s="2"/>
      <c r="G2808" s="2"/>
      <c r="H2808" s="13"/>
      <c r="I2808" s="4"/>
      <c r="J2808" s="9">
        <f t="shared" si="176"/>
        <v>0</v>
      </c>
      <c r="K2808" s="9">
        <f t="shared" si="177"/>
        <v>0</v>
      </c>
      <c r="L2808">
        <f t="shared" si="178"/>
        <v>1</v>
      </c>
      <c r="M2808" t="str">
        <f>VLOOKUP(L2808,mês!A:B,2,0)</f>
        <v>Janeiro</v>
      </c>
      <c r="N2808" t="e">
        <f t="shared" si="179"/>
        <v>#VALUE!</v>
      </c>
    </row>
    <row r="2809" spans="1:14" ht="24.95" customHeight="1" x14ac:dyDescent="0.2">
      <c r="A2809" s="2"/>
      <c r="B2809" s="3"/>
      <c r="C2809" s="2"/>
      <c r="D2809" s="2"/>
      <c r="E2809" s="2"/>
      <c r="F2809" s="2"/>
      <c r="G2809" s="2"/>
      <c r="H2809" s="2"/>
      <c r="I2809" s="4"/>
      <c r="J2809" s="9">
        <f t="shared" si="176"/>
        <v>0</v>
      </c>
      <c r="K2809" s="9">
        <f t="shared" si="177"/>
        <v>0</v>
      </c>
      <c r="L2809">
        <f t="shared" si="178"/>
        <v>1</v>
      </c>
      <c r="M2809" t="str">
        <f>VLOOKUP(L2809,mês!A:B,2,0)</f>
        <v>Janeiro</v>
      </c>
      <c r="N2809" t="e">
        <f t="shared" si="179"/>
        <v>#VALUE!</v>
      </c>
    </row>
    <row r="2810" spans="1:14" ht="24.95" customHeight="1" x14ac:dyDescent="0.2">
      <c r="A2810" s="2"/>
      <c r="B2810" s="3"/>
      <c r="C2810" s="2"/>
      <c r="D2810" s="2"/>
      <c r="E2810" s="2"/>
      <c r="F2810" s="2"/>
      <c r="G2810" s="2"/>
      <c r="H2810" s="2"/>
      <c r="I2810" s="4"/>
      <c r="J2810" s="9">
        <f t="shared" si="176"/>
        <v>0</v>
      </c>
      <c r="K2810" s="9">
        <f t="shared" si="177"/>
        <v>0</v>
      </c>
      <c r="L2810">
        <f t="shared" si="178"/>
        <v>1</v>
      </c>
      <c r="M2810" t="str">
        <f>VLOOKUP(L2810,mês!A:B,2,0)</f>
        <v>Janeiro</v>
      </c>
      <c r="N2810" t="e">
        <f t="shared" si="179"/>
        <v>#VALUE!</v>
      </c>
    </row>
    <row r="2811" spans="1:14" ht="24.95" customHeight="1" x14ac:dyDescent="0.2">
      <c r="A2811" s="2"/>
      <c r="B2811" s="3"/>
      <c r="C2811" s="2"/>
      <c r="D2811" s="2"/>
      <c r="E2811" s="2"/>
      <c r="F2811" s="2"/>
      <c r="G2811" s="2"/>
      <c r="H2811" s="13"/>
      <c r="I2811" s="4"/>
      <c r="J2811" s="9">
        <f t="shared" si="176"/>
        <v>0</v>
      </c>
      <c r="K2811" s="9">
        <f t="shared" si="177"/>
        <v>0</v>
      </c>
      <c r="L2811">
        <f t="shared" si="178"/>
        <v>1</v>
      </c>
      <c r="M2811" t="str">
        <f>VLOOKUP(L2811,mês!A:B,2,0)</f>
        <v>Janeiro</v>
      </c>
      <c r="N2811" t="e">
        <f t="shared" si="179"/>
        <v>#VALUE!</v>
      </c>
    </row>
    <row r="2812" spans="1:14" ht="24.95" customHeight="1" x14ac:dyDescent="0.2">
      <c r="A2812" s="2"/>
      <c r="B2812" s="3"/>
      <c r="C2812" s="2"/>
      <c r="D2812" s="2"/>
      <c r="E2812" s="2"/>
      <c r="F2812" s="2"/>
      <c r="G2812" s="2"/>
      <c r="H2812" s="13"/>
      <c r="I2812" s="4"/>
      <c r="J2812" s="9">
        <f t="shared" ref="J2812:J2875" si="180">IF(G2812="Não",0,H2812)</f>
        <v>0</v>
      </c>
      <c r="K2812" s="9">
        <f t="shared" ref="K2812:K2875" si="181">IF(G2812="Não",H2812,0)</f>
        <v>0</v>
      </c>
      <c r="L2812">
        <f t="shared" ref="L2812:L2875" si="182">MONTH(B2812)</f>
        <v>1</v>
      </c>
      <c r="M2812" t="str">
        <f>VLOOKUP(L2812,mês!A:B,2,0)</f>
        <v>Janeiro</v>
      </c>
      <c r="N2812" t="e">
        <f t="shared" ref="N2812:N2875" si="183">LEFT(A2812,SEARCH("-",A2812)-1)</f>
        <v>#VALUE!</v>
      </c>
    </row>
    <row r="2813" spans="1:14" ht="24.95" customHeight="1" x14ac:dyDescent="0.2">
      <c r="A2813" s="2"/>
      <c r="B2813" s="3"/>
      <c r="C2813" s="2"/>
      <c r="D2813" s="2"/>
      <c r="E2813" s="2"/>
      <c r="F2813" s="2"/>
      <c r="G2813" s="2"/>
      <c r="H2813" s="2"/>
      <c r="I2813" s="4"/>
      <c r="J2813" s="9">
        <f t="shared" si="180"/>
        <v>0</v>
      </c>
      <c r="K2813" s="9">
        <f t="shared" si="181"/>
        <v>0</v>
      </c>
      <c r="L2813">
        <f t="shared" si="182"/>
        <v>1</v>
      </c>
      <c r="M2813" t="str">
        <f>VLOOKUP(L2813,mês!A:B,2,0)</f>
        <v>Janeiro</v>
      </c>
      <c r="N2813" t="e">
        <f t="shared" si="183"/>
        <v>#VALUE!</v>
      </c>
    </row>
    <row r="2814" spans="1:14" ht="24.95" customHeight="1" x14ac:dyDescent="0.2">
      <c r="A2814" s="2"/>
      <c r="B2814" s="3"/>
      <c r="C2814" s="2"/>
      <c r="D2814" s="2"/>
      <c r="E2814" s="2"/>
      <c r="F2814" s="2"/>
      <c r="G2814" s="2"/>
      <c r="H2814" s="13"/>
      <c r="I2814" s="4"/>
      <c r="J2814" s="9">
        <f t="shared" si="180"/>
        <v>0</v>
      </c>
      <c r="K2814" s="9">
        <f t="shared" si="181"/>
        <v>0</v>
      </c>
      <c r="L2814">
        <f t="shared" si="182"/>
        <v>1</v>
      </c>
      <c r="M2814" t="str">
        <f>VLOOKUP(L2814,mês!A:B,2,0)</f>
        <v>Janeiro</v>
      </c>
      <c r="N2814" t="e">
        <f t="shared" si="183"/>
        <v>#VALUE!</v>
      </c>
    </row>
    <row r="2815" spans="1:14" ht="24.95" customHeight="1" x14ac:dyDescent="0.2">
      <c r="A2815" s="2"/>
      <c r="B2815" s="3"/>
      <c r="C2815" s="2"/>
      <c r="D2815" s="2"/>
      <c r="E2815" s="2"/>
      <c r="F2815" s="2"/>
      <c r="G2815" s="2"/>
      <c r="H2815" s="13"/>
      <c r="I2815" s="4"/>
      <c r="J2815" s="9">
        <f t="shared" si="180"/>
        <v>0</v>
      </c>
      <c r="K2815" s="9">
        <f t="shared" si="181"/>
        <v>0</v>
      </c>
      <c r="L2815">
        <f t="shared" si="182"/>
        <v>1</v>
      </c>
      <c r="M2815" t="str">
        <f>VLOOKUP(L2815,mês!A:B,2,0)</f>
        <v>Janeiro</v>
      </c>
      <c r="N2815" t="e">
        <f t="shared" si="183"/>
        <v>#VALUE!</v>
      </c>
    </row>
    <row r="2816" spans="1:14" ht="24.95" customHeight="1" x14ac:dyDescent="0.2">
      <c r="A2816" s="2"/>
      <c r="B2816" s="3"/>
      <c r="C2816" s="2"/>
      <c r="D2816" s="2"/>
      <c r="E2816" s="2"/>
      <c r="F2816" s="2"/>
      <c r="G2816" s="2"/>
      <c r="H2816" s="2"/>
      <c r="I2816" s="4"/>
      <c r="J2816" s="9">
        <f t="shared" si="180"/>
        <v>0</v>
      </c>
      <c r="K2816" s="9">
        <f t="shared" si="181"/>
        <v>0</v>
      </c>
      <c r="L2816">
        <f t="shared" si="182"/>
        <v>1</v>
      </c>
      <c r="M2816" t="str">
        <f>VLOOKUP(L2816,mês!A:B,2,0)</f>
        <v>Janeiro</v>
      </c>
      <c r="N2816" t="e">
        <f t="shared" si="183"/>
        <v>#VALUE!</v>
      </c>
    </row>
    <row r="2817" spans="1:14" ht="24.95" customHeight="1" x14ac:dyDescent="0.2">
      <c r="A2817" s="2"/>
      <c r="B2817" s="3"/>
      <c r="C2817" s="2"/>
      <c r="D2817" s="2"/>
      <c r="E2817" s="2"/>
      <c r="F2817" s="2"/>
      <c r="G2817" s="2"/>
      <c r="H2817" s="13"/>
      <c r="I2817" s="4"/>
      <c r="J2817" s="9">
        <f t="shared" si="180"/>
        <v>0</v>
      </c>
      <c r="K2817" s="9">
        <f t="shared" si="181"/>
        <v>0</v>
      </c>
      <c r="L2817">
        <f t="shared" si="182"/>
        <v>1</v>
      </c>
      <c r="M2817" t="str">
        <f>VLOOKUP(L2817,mês!A:B,2,0)</f>
        <v>Janeiro</v>
      </c>
      <c r="N2817" t="e">
        <f t="shared" si="183"/>
        <v>#VALUE!</v>
      </c>
    </row>
    <row r="2818" spans="1:14" ht="24.95" customHeight="1" x14ac:dyDescent="0.2">
      <c r="A2818" s="2"/>
      <c r="B2818" s="3"/>
      <c r="C2818" s="2"/>
      <c r="D2818" s="2"/>
      <c r="E2818" s="2"/>
      <c r="F2818" s="2"/>
      <c r="G2818" s="2"/>
      <c r="H2818" s="2"/>
      <c r="I2818" s="4"/>
      <c r="J2818" s="9">
        <f t="shared" si="180"/>
        <v>0</v>
      </c>
      <c r="K2818" s="9">
        <f t="shared" si="181"/>
        <v>0</v>
      </c>
      <c r="L2818">
        <f t="shared" si="182"/>
        <v>1</v>
      </c>
      <c r="M2818" t="str">
        <f>VLOOKUP(L2818,mês!A:B,2,0)</f>
        <v>Janeiro</v>
      </c>
      <c r="N2818" t="e">
        <f t="shared" si="183"/>
        <v>#VALUE!</v>
      </c>
    </row>
    <row r="2819" spans="1:14" ht="24.95" customHeight="1" x14ac:dyDescent="0.2">
      <c r="A2819" s="2"/>
      <c r="B2819" s="3"/>
      <c r="C2819" s="2"/>
      <c r="D2819" s="2"/>
      <c r="E2819" s="2"/>
      <c r="F2819" s="2"/>
      <c r="G2819" s="2"/>
      <c r="H2819" s="13"/>
      <c r="I2819" s="4"/>
      <c r="J2819" s="9">
        <f t="shared" si="180"/>
        <v>0</v>
      </c>
      <c r="K2819" s="9">
        <f t="shared" si="181"/>
        <v>0</v>
      </c>
      <c r="L2819">
        <f t="shared" si="182"/>
        <v>1</v>
      </c>
      <c r="M2819" t="str">
        <f>VLOOKUP(L2819,mês!A:B,2,0)</f>
        <v>Janeiro</v>
      </c>
      <c r="N2819" t="e">
        <f t="shared" si="183"/>
        <v>#VALUE!</v>
      </c>
    </row>
    <row r="2820" spans="1:14" ht="24.95" customHeight="1" x14ac:dyDescent="0.2">
      <c r="A2820" s="2"/>
      <c r="B2820" s="3"/>
      <c r="C2820" s="2"/>
      <c r="D2820" s="2"/>
      <c r="E2820" s="2"/>
      <c r="F2820" s="2"/>
      <c r="G2820" s="2"/>
      <c r="H2820" s="2"/>
      <c r="I2820" s="4"/>
      <c r="J2820" s="9">
        <f t="shared" si="180"/>
        <v>0</v>
      </c>
      <c r="K2820" s="9">
        <f t="shared" si="181"/>
        <v>0</v>
      </c>
      <c r="L2820">
        <f t="shared" si="182"/>
        <v>1</v>
      </c>
      <c r="M2820" t="str">
        <f>VLOOKUP(L2820,mês!A:B,2,0)</f>
        <v>Janeiro</v>
      </c>
      <c r="N2820" t="e">
        <f t="shared" si="183"/>
        <v>#VALUE!</v>
      </c>
    </row>
    <row r="2821" spans="1:14" ht="24.95" customHeight="1" x14ac:dyDescent="0.2">
      <c r="A2821" s="2"/>
      <c r="B2821" s="3"/>
      <c r="C2821" s="2"/>
      <c r="D2821" s="2"/>
      <c r="E2821" s="2"/>
      <c r="F2821" s="2"/>
      <c r="G2821" s="2"/>
      <c r="H2821" s="13"/>
      <c r="I2821" s="4"/>
      <c r="J2821" s="9">
        <f t="shared" si="180"/>
        <v>0</v>
      </c>
      <c r="K2821" s="9">
        <f t="shared" si="181"/>
        <v>0</v>
      </c>
      <c r="L2821">
        <f t="shared" si="182"/>
        <v>1</v>
      </c>
      <c r="M2821" t="str">
        <f>VLOOKUP(L2821,mês!A:B,2,0)</f>
        <v>Janeiro</v>
      </c>
      <c r="N2821" t="e">
        <f t="shared" si="183"/>
        <v>#VALUE!</v>
      </c>
    </row>
    <row r="2822" spans="1:14" ht="24.95" customHeight="1" x14ac:dyDescent="0.2">
      <c r="A2822" s="2"/>
      <c r="B2822" s="3"/>
      <c r="C2822" s="2"/>
      <c r="D2822" s="2"/>
      <c r="E2822" s="2"/>
      <c r="F2822" s="2"/>
      <c r="G2822" s="2"/>
      <c r="H2822" s="13"/>
      <c r="I2822" s="4"/>
      <c r="J2822" s="9">
        <f t="shared" si="180"/>
        <v>0</v>
      </c>
      <c r="K2822" s="9">
        <f t="shared" si="181"/>
        <v>0</v>
      </c>
      <c r="L2822">
        <f t="shared" si="182"/>
        <v>1</v>
      </c>
      <c r="M2822" t="str">
        <f>VLOOKUP(L2822,mês!A:B,2,0)</f>
        <v>Janeiro</v>
      </c>
      <c r="N2822" t="e">
        <f t="shared" si="183"/>
        <v>#VALUE!</v>
      </c>
    </row>
    <row r="2823" spans="1:14" ht="24.95" customHeight="1" x14ac:dyDescent="0.2">
      <c r="A2823" s="2"/>
      <c r="B2823" s="3"/>
      <c r="C2823" s="2"/>
      <c r="D2823" s="2"/>
      <c r="E2823" s="2"/>
      <c r="F2823" s="2"/>
      <c r="G2823" s="2"/>
      <c r="H2823" s="2"/>
      <c r="I2823" s="4"/>
      <c r="J2823" s="9">
        <f t="shared" si="180"/>
        <v>0</v>
      </c>
      <c r="K2823" s="9">
        <f t="shared" si="181"/>
        <v>0</v>
      </c>
      <c r="L2823">
        <f t="shared" si="182"/>
        <v>1</v>
      </c>
      <c r="M2823" t="str">
        <f>VLOOKUP(L2823,mês!A:B,2,0)</f>
        <v>Janeiro</v>
      </c>
      <c r="N2823" t="e">
        <f t="shared" si="183"/>
        <v>#VALUE!</v>
      </c>
    </row>
    <row r="2824" spans="1:14" ht="24.95" customHeight="1" x14ac:dyDescent="0.2">
      <c r="A2824" s="2"/>
      <c r="B2824" s="3"/>
      <c r="C2824" s="2"/>
      <c r="D2824" s="2"/>
      <c r="E2824" s="2"/>
      <c r="F2824" s="2"/>
      <c r="G2824" s="2"/>
      <c r="H2824" s="2"/>
      <c r="I2824" s="4"/>
      <c r="J2824" s="9">
        <f t="shared" si="180"/>
        <v>0</v>
      </c>
      <c r="K2824" s="9">
        <f t="shared" si="181"/>
        <v>0</v>
      </c>
      <c r="L2824">
        <f t="shared" si="182"/>
        <v>1</v>
      </c>
      <c r="M2824" t="str">
        <f>VLOOKUP(L2824,mês!A:B,2,0)</f>
        <v>Janeiro</v>
      </c>
      <c r="N2824" t="e">
        <f t="shared" si="183"/>
        <v>#VALUE!</v>
      </c>
    </row>
    <row r="2825" spans="1:14" ht="24.95" customHeight="1" x14ac:dyDescent="0.2">
      <c r="A2825" s="2"/>
      <c r="B2825" s="3"/>
      <c r="C2825" s="2"/>
      <c r="D2825" s="2"/>
      <c r="E2825" s="2"/>
      <c r="F2825" s="2"/>
      <c r="G2825" s="2"/>
      <c r="H2825" s="2"/>
      <c r="I2825" s="4"/>
      <c r="J2825" s="9">
        <f t="shared" si="180"/>
        <v>0</v>
      </c>
      <c r="K2825" s="9">
        <f t="shared" si="181"/>
        <v>0</v>
      </c>
      <c r="L2825">
        <f t="shared" si="182"/>
        <v>1</v>
      </c>
      <c r="M2825" t="str">
        <f>VLOOKUP(L2825,mês!A:B,2,0)</f>
        <v>Janeiro</v>
      </c>
      <c r="N2825" t="e">
        <f t="shared" si="183"/>
        <v>#VALUE!</v>
      </c>
    </row>
    <row r="2826" spans="1:14" ht="24.95" customHeight="1" x14ac:dyDescent="0.2">
      <c r="A2826" s="2"/>
      <c r="B2826" s="3"/>
      <c r="C2826" s="2"/>
      <c r="D2826" s="2"/>
      <c r="E2826" s="2"/>
      <c r="F2826" s="2"/>
      <c r="G2826" s="2"/>
      <c r="H2826" s="13"/>
      <c r="I2826" s="4"/>
      <c r="J2826" s="9">
        <f t="shared" si="180"/>
        <v>0</v>
      </c>
      <c r="K2826" s="9">
        <f t="shared" si="181"/>
        <v>0</v>
      </c>
      <c r="L2826">
        <f t="shared" si="182"/>
        <v>1</v>
      </c>
      <c r="M2826" t="str">
        <f>VLOOKUP(L2826,mês!A:B,2,0)</f>
        <v>Janeiro</v>
      </c>
      <c r="N2826" t="e">
        <f t="shared" si="183"/>
        <v>#VALUE!</v>
      </c>
    </row>
    <row r="2827" spans="1:14" ht="24.95" customHeight="1" x14ac:dyDescent="0.2">
      <c r="A2827" s="2"/>
      <c r="B2827" s="3"/>
      <c r="C2827" s="2"/>
      <c r="D2827" s="2"/>
      <c r="E2827" s="2"/>
      <c r="F2827" s="2"/>
      <c r="G2827" s="2"/>
      <c r="H2827" s="2"/>
      <c r="I2827" s="4"/>
      <c r="J2827" s="9">
        <f t="shared" si="180"/>
        <v>0</v>
      </c>
      <c r="K2827" s="9">
        <f t="shared" si="181"/>
        <v>0</v>
      </c>
      <c r="L2827">
        <f t="shared" si="182"/>
        <v>1</v>
      </c>
      <c r="M2827" t="str">
        <f>VLOOKUP(L2827,mês!A:B,2,0)</f>
        <v>Janeiro</v>
      </c>
      <c r="N2827" t="e">
        <f t="shared" si="183"/>
        <v>#VALUE!</v>
      </c>
    </row>
    <row r="2828" spans="1:14" ht="24.95" customHeight="1" x14ac:dyDescent="0.2">
      <c r="A2828" s="2"/>
      <c r="B2828" s="3"/>
      <c r="C2828" s="2"/>
      <c r="D2828" s="2"/>
      <c r="E2828" s="2"/>
      <c r="F2828" s="2"/>
      <c r="G2828" s="2"/>
      <c r="H2828" s="13"/>
      <c r="I2828" s="4"/>
      <c r="J2828" s="9">
        <f t="shared" si="180"/>
        <v>0</v>
      </c>
      <c r="K2828" s="9">
        <f t="shared" si="181"/>
        <v>0</v>
      </c>
      <c r="L2828">
        <f t="shared" si="182"/>
        <v>1</v>
      </c>
      <c r="M2828" t="str">
        <f>VLOOKUP(L2828,mês!A:B,2,0)</f>
        <v>Janeiro</v>
      </c>
      <c r="N2828" t="e">
        <f t="shared" si="183"/>
        <v>#VALUE!</v>
      </c>
    </row>
    <row r="2829" spans="1:14" ht="24.95" customHeight="1" x14ac:dyDescent="0.2">
      <c r="A2829" s="2"/>
      <c r="B2829" s="3"/>
      <c r="C2829" s="2"/>
      <c r="D2829" s="2"/>
      <c r="E2829" s="2"/>
      <c r="F2829" s="2"/>
      <c r="G2829" s="2"/>
      <c r="H2829" s="2"/>
      <c r="I2829" s="4"/>
      <c r="J2829" s="9">
        <f t="shared" si="180"/>
        <v>0</v>
      </c>
      <c r="K2829" s="9">
        <f t="shared" si="181"/>
        <v>0</v>
      </c>
      <c r="L2829">
        <f t="shared" si="182"/>
        <v>1</v>
      </c>
      <c r="M2829" t="str">
        <f>VLOOKUP(L2829,mês!A:B,2,0)</f>
        <v>Janeiro</v>
      </c>
      <c r="N2829" t="e">
        <f t="shared" si="183"/>
        <v>#VALUE!</v>
      </c>
    </row>
    <row r="2830" spans="1:14" ht="24.95" customHeight="1" x14ac:dyDescent="0.2">
      <c r="A2830" s="2"/>
      <c r="B2830" s="3"/>
      <c r="C2830" s="2"/>
      <c r="D2830" s="2"/>
      <c r="E2830" s="2"/>
      <c r="F2830" s="2"/>
      <c r="G2830" s="2"/>
      <c r="H2830" s="2"/>
      <c r="I2830" s="4"/>
      <c r="J2830" s="9">
        <f t="shared" si="180"/>
        <v>0</v>
      </c>
      <c r="K2830" s="9">
        <f t="shared" si="181"/>
        <v>0</v>
      </c>
      <c r="L2830">
        <f t="shared" si="182"/>
        <v>1</v>
      </c>
      <c r="M2830" t="str">
        <f>VLOOKUP(L2830,mês!A:B,2,0)</f>
        <v>Janeiro</v>
      </c>
      <c r="N2830" t="e">
        <f t="shared" si="183"/>
        <v>#VALUE!</v>
      </c>
    </row>
    <row r="2831" spans="1:14" ht="24.95" customHeight="1" x14ac:dyDescent="0.2">
      <c r="A2831" s="2"/>
      <c r="B2831" s="3"/>
      <c r="C2831" s="2"/>
      <c r="D2831" s="2"/>
      <c r="E2831" s="2"/>
      <c r="F2831" s="2"/>
      <c r="G2831" s="2"/>
      <c r="H2831" s="2"/>
      <c r="I2831" s="4"/>
      <c r="J2831" s="9">
        <f t="shared" si="180"/>
        <v>0</v>
      </c>
      <c r="K2831" s="9">
        <f t="shared" si="181"/>
        <v>0</v>
      </c>
      <c r="L2831">
        <f t="shared" si="182"/>
        <v>1</v>
      </c>
      <c r="M2831" t="str">
        <f>VLOOKUP(L2831,mês!A:B,2,0)</f>
        <v>Janeiro</v>
      </c>
      <c r="N2831" t="e">
        <f t="shared" si="183"/>
        <v>#VALUE!</v>
      </c>
    </row>
    <row r="2832" spans="1:14" ht="24.95" customHeight="1" x14ac:dyDescent="0.2">
      <c r="A2832" s="2"/>
      <c r="B2832" s="3"/>
      <c r="C2832" s="2"/>
      <c r="D2832" s="2"/>
      <c r="E2832" s="2"/>
      <c r="F2832" s="2"/>
      <c r="G2832" s="2"/>
      <c r="H2832" s="13"/>
      <c r="I2832" s="4"/>
      <c r="J2832" s="9">
        <f t="shared" si="180"/>
        <v>0</v>
      </c>
      <c r="K2832" s="9">
        <f t="shared" si="181"/>
        <v>0</v>
      </c>
      <c r="L2832">
        <f t="shared" si="182"/>
        <v>1</v>
      </c>
      <c r="M2832" t="str">
        <f>VLOOKUP(L2832,mês!A:B,2,0)</f>
        <v>Janeiro</v>
      </c>
      <c r="N2832" t="e">
        <f t="shared" si="183"/>
        <v>#VALUE!</v>
      </c>
    </row>
    <row r="2833" spans="1:14" ht="24.95" customHeight="1" x14ac:dyDescent="0.2">
      <c r="A2833" s="2"/>
      <c r="B2833" s="3"/>
      <c r="C2833" s="2"/>
      <c r="D2833" s="2"/>
      <c r="E2833" s="2"/>
      <c r="F2833" s="2"/>
      <c r="G2833" s="2"/>
      <c r="H2833" s="13"/>
      <c r="I2833" s="4"/>
      <c r="J2833" s="9">
        <f t="shared" si="180"/>
        <v>0</v>
      </c>
      <c r="K2833" s="9">
        <f t="shared" si="181"/>
        <v>0</v>
      </c>
      <c r="L2833">
        <f t="shared" si="182"/>
        <v>1</v>
      </c>
      <c r="M2833" t="str">
        <f>VLOOKUP(L2833,mês!A:B,2,0)</f>
        <v>Janeiro</v>
      </c>
      <c r="N2833" t="e">
        <f t="shared" si="183"/>
        <v>#VALUE!</v>
      </c>
    </row>
    <row r="2834" spans="1:14" ht="24.95" customHeight="1" x14ac:dyDescent="0.2">
      <c r="A2834" s="2"/>
      <c r="B2834" s="3"/>
      <c r="C2834" s="2"/>
      <c r="D2834" s="2"/>
      <c r="E2834" s="2"/>
      <c r="F2834" s="2"/>
      <c r="G2834" s="2"/>
      <c r="H2834" s="13"/>
      <c r="I2834" s="4"/>
      <c r="J2834" s="9">
        <f t="shared" si="180"/>
        <v>0</v>
      </c>
      <c r="K2834" s="9">
        <f t="shared" si="181"/>
        <v>0</v>
      </c>
      <c r="L2834">
        <f t="shared" si="182"/>
        <v>1</v>
      </c>
      <c r="M2834" t="str">
        <f>VLOOKUP(L2834,mês!A:B,2,0)</f>
        <v>Janeiro</v>
      </c>
      <c r="N2834" t="e">
        <f t="shared" si="183"/>
        <v>#VALUE!</v>
      </c>
    </row>
    <row r="2835" spans="1:14" ht="24.95" customHeight="1" x14ac:dyDescent="0.2">
      <c r="A2835" s="2"/>
      <c r="B2835" s="3"/>
      <c r="C2835" s="2"/>
      <c r="D2835" s="2"/>
      <c r="E2835" s="2"/>
      <c r="F2835" s="2"/>
      <c r="G2835" s="2"/>
      <c r="H2835" s="2"/>
      <c r="I2835" s="4"/>
      <c r="J2835" s="9">
        <f t="shared" si="180"/>
        <v>0</v>
      </c>
      <c r="K2835" s="9">
        <f t="shared" si="181"/>
        <v>0</v>
      </c>
      <c r="L2835">
        <f t="shared" si="182"/>
        <v>1</v>
      </c>
      <c r="M2835" t="str">
        <f>VLOOKUP(L2835,mês!A:B,2,0)</f>
        <v>Janeiro</v>
      </c>
      <c r="N2835" t="e">
        <f t="shared" si="183"/>
        <v>#VALUE!</v>
      </c>
    </row>
    <row r="2836" spans="1:14" ht="24.95" customHeight="1" x14ac:dyDescent="0.2">
      <c r="A2836" s="2"/>
      <c r="B2836" s="3"/>
      <c r="C2836" s="2"/>
      <c r="D2836" s="2"/>
      <c r="E2836" s="2"/>
      <c r="F2836" s="2"/>
      <c r="G2836" s="2"/>
      <c r="H2836" s="13"/>
      <c r="I2836" s="4"/>
      <c r="J2836" s="9">
        <f t="shared" si="180"/>
        <v>0</v>
      </c>
      <c r="K2836" s="9">
        <f t="shared" si="181"/>
        <v>0</v>
      </c>
      <c r="L2836">
        <f t="shared" si="182"/>
        <v>1</v>
      </c>
      <c r="M2836" t="str">
        <f>VLOOKUP(L2836,mês!A:B,2,0)</f>
        <v>Janeiro</v>
      </c>
      <c r="N2836" t="e">
        <f t="shared" si="183"/>
        <v>#VALUE!</v>
      </c>
    </row>
    <row r="2837" spans="1:14" ht="24.95" customHeight="1" x14ac:dyDescent="0.2">
      <c r="A2837" s="2"/>
      <c r="B2837" s="3"/>
      <c r="C2837" s="2"/>
      <c r="D2837" s="2"/>
      <c r="E2837" s="2"/>
      <c r="F2837" s="2"/>
      <c r="G2837" s="2"/>
      <c r="H2837" s="2"/>
      <c r="I2837" s="4"/>
      <c r="J2837" s="9">
        <f t="shared" si="180"/>
        <v>0</v>
      </c>
      <c r="K2837" s="9">
        <f t="shared" si="181"/>
        <v>0</v>
      </c>
      <c r="L2837">
        <f t="shared" si="182"/>
        <v>1</v>
      </c>
      <c r="M2837" t="str">
        <f>VLOOKUP(L2837,mês!A:B,2,0)</f>
        <v>Janeiro</v>
      </c>
      <c r="N2837" t="e">
        <f t="shared" si="183"/>
        <v>#VALUE!</v>
      </c>
    </row>
    <row r="2838" spans="1:14" ht="24.95" customHeight="1" x14ac:dyDescent="0.2">
      <c r="A2838" s="2"/>
      <c r="B2838" s="3"/>
      <c r="C2838" s="2"/>
      <c r="D2838" s="2"/>
      <c r="E2838" s="2"/>
      <c r="F2838" s="2"/>
      <c r="G2838" s="2"/>
      <c r="H2838" s="2"/>
      <c r="I2838" s="4"/>
      <c r="J2838" s="9">
        <f t="shared" si="180"/>
        <v>0</v>
      </c>
      <c r="K2838" s="9">
        <f t="shared" si="181"/>
        <v>0</v>
      </c>
      <c r="L2838">
        <f t="shared" si="182"/>
        <v>1</v>
      </c>
      <c r="M2838" t="str">
        <f>VLOOKUP(L2838,mês!A:B,2,0)</f>
        <v>Janeiro</v>
      </c>
      <c r="N2838" t="e">
        <f t="shared" si="183"/>
        <v>#VALUE!</v>
      </c>
    </row>
    <row r="2839" spans="1:14" ht="24.95" customHeight="1" x14ac:dyDescent="0.2">
      <c r="A2839" s="2"/>
      <c r="B2839" s="3"/>
      <c r="C2839" s="2"/>
      <c r="D2839" s="2"/>
      <c r="E2839" s="2"/>
      <c r="F2839" s="2"/>
      <c r="G2839" s="2"/>
      <c r="H2839" s="13"/>
      <c r="I2839" s="4"/>
      <c r="J2839" s="9">
        <f t="shared" si="180"/>
        <v>0</v>
      </c>
      <c r="K2839" s="9">
        <f t="shared" si="181"/>
        <v>0</v>
      </c>
      <c r="L2839">
        <f t="shared" si="182"/>
        <v>1</v>
      </c>
      <c r="M2839" t="str">
        <f>VLOOKUP(L2839,mês!A:B,2,0)</f>
        <v>Janeiro</v>
      </c>
      <c r="N2839" t="e">
        <f t="shared" si="183"/>
        <v>#VALUE!</v>
      </c>
    </row>
    <row r="2840" spans="1:14" ht="24.95" customHeight="1" x14ac:dyDescent="0.2">
      <c r="A2840" s="2"/>
      <c r="B2840" s="3"/>
      <c r="C2840" s="2"/>
      <c r="D2840" s="2"/>
      <c r="E2840" s="2"/>
      <c r="F2840" s="2"/>
      <c r="G2840" s="2"/>
      <c r="H2840" s="13"/>
      <c r="I2840" s="4"/>
      <c r="J2840" s="9">
        <f t="shared" si="180"/>
        <v>0</v>
      </c>
      <c r="K2840" s="9">
        <f t="shared" si="181"/>
        <v>0</v>
      </c>
      <c r="L2840">
        <f t="shared" si="182"/>
        <v>1</v>
      </c>
      <c r="M2840" t="str">
        <f>VLOOKUP(L2840,mês!A:B,2,0)</f>
        <v>Janeiro</v>
      </c>
      <c r="N2840" t="e">
        <f t="shared" si="183"/>
        <v>#VALUE!</v>
      </c>
    </row>
    <row r="2841" spans="1:14" ht="24.95" customHeight="1" x14ac:dyDescent="0.2">
      <c r="A2841" s="2"/>
      <c r="B2841" s="3"/>
      <c r="C2841" s="2"/>
      <c r="D2841" s="2"/>
      <c r="E2841" s="2"/>
      <c r="F2841" s="2"/>
      <c r="G2841" s="2"/>
      <c r="H2841" s="13"/>
      <c r="I2841" s="4"/>
      <c r="J2841" s="9">
        <f t="shared" si="180"/>
        <v>0</v>
      </c>
      <c r="K2841" s="9">
        <f t="shared" si="181"/>
        <v>0</v>
      </c>
      <c r="L2841">
        <f t="shared" si="182"/>
        <v>1</v>
      </c>
      <c r="M2841" t="str">
        <f>VLOOKUP(L2841,mês!A:B,2,0)</f>
        <v>Janeiro</v>
      </c>
      <c r="N2841" t="e">
        <f t="shared" si="183"/>
        <v>#VALUE!</v>
      </c>
    </row>
    <row r="2842" spans="1:14" ht="24.95" customHeight="1" x14ac:dyDescent="0.2">
      <c r="A2842" s="2"/>
      <c r="B2842" s="3"/>
      <c r="C2842" s="2"/>
      <c r="D2842" s="2"/>
      <c r="E2842" s="4"/>
      <c r="F2842" s="2"/>
      <c r="G2842" s="2"/>
      <c r="H2842" s="2"/>
      <c r="I2842" s="4"/>
      <c r="J2842" s="9">
        <f t="shared" si="180"/>
        <v>0</v>
      </c>
      <c r="K2842" s="9">
        <f t="shared" si="181"/>
        <v>0</v>
      </c>
      <c r="L2842">
        <f t="shared" si="182"/>
        <v>1</v>
      </c>
      <c r="M2842" t="str">
        <f>VLOOKUP(L2842,mês!A:B,2,0)</f>
        <v>Janeiro</v>
      </c>
      <c r="N2842" t="e">
        <f t="shared" si="183"/>
        <v>#VALUE!</v>
      </c>
    </row>
    <row r="2843" spans="1:14" ht="24.95" customHeight="1" x14ac:dyDescent="0.2">
      <c r="A2843" s="2"/>
      <c r="B2843" s="3"/>
      <c r="C2843" s="2"/>
      <c r="D2843" s="2"/>
      <c r="E2843" s="2"/>
      <c r="F2843" s="2"/>
      <c r="G2843" s="2"/>
      <c r="H2843" s="13"/>
      <c r="I2843" s="4"/>
      <c r="J2843" s="9">
        <f t="shared" si="180"/>
        <v>0</v>
      </c>
      <c r="K2843" s="9">
        <f t="shared" si="181"/>
        <v>0</v>
      </c>
      <c r="L2843">
        <f t="shared" si="182"/>
        <v>1</v>
      </c>
      <c r="M2843" t="str">
        <f>VLOOKUP(L2843,mês!A:B,2,0)</f>
        <v>Janeiro</v>
      </c>
      <c r="N2843" t="e">
        <f t="shared" si="183"/>
        <v>#VALUE!</v>
      </c>
    </row>
    <row r="2844" spans="1:14" ht="24.95" customHeight="1" x14ac:dyDescent="0.2">
      <c r="A2844" s="2"/>
      <c r="B2844" s="3"/>
      <c r="C2844" s="2"/>
      <c r="D2844" s="2"/>
      <c r="E2844" s="2"/>
      <c r="F2844" s="2"/>
      <c r="G2844" s="2"/>
      <c r="H2844" s="13"/>
      <c r="I2844" s="4"/>
      <c r="J2844" s="9">
        <f t="shared" si="180"/>
        <v>0</v>
      </c>
      <c r="K2844" s="9">
        <f t="shared" si="181"/>
        <v>0</v>
      </c>
      <c r="L2844">
        <f t="shared" si="182"/>
        <v>1</v>
      </c>
      <c r="M2844" t="str">
        <f>VLOOKUP(L2844,mês!A:B,2,0)</f>
        <v>Janeiro</v>
      </c>
      <c r="N2844" t="e">
        <f t="shared" si="183"/>
        <v>#VALUE!</v>
      </c>
    </row>
    <row r="2845" spans="1:14" ht="24.95" customHeight="1" x14ac:dyDescent="0.2">
      <c r="A2845" s="2"/>
      <c r="B2845" s="3"/>
      <c r="C2845" s="2"/>
      <c r="D2845" s="2"/>
      <c r="E2845" s="2"/>
      <c r="F2845" s="2"/>
      <c r="G2845" s="2"/>
      <c r="H2845" s="2"/>
      <c r="I2845" s="4"/>
      <c r="J2845" s="9">
        <f t="shared" si="180"/>
        <v>0</v>
      </c>
      <c r="K2845" s="9">
        <f t="shared" si="181"/>
        <v>0</v>
      </c>
      <c r="L2845">
        <f t="shared" si="182"/>
        <v>1</v>
      </c>
      <c r="M2845" t="str">
        <f>VLOOKUP(L2845,mês!A:B,2,0)</f>
        <v>Janeiro</v>
      </c>
      <c r="N2845" t="e">
        <f t="shared" si="183"/>
        <v>#VALUE!</v>
      </c>
    </row>
    <row r="2846" spans="1:14" ht="24.95" customHeight="1" x14ac:dyDescent="0.2">
      <c r="A2846" s="2"/>
      <c r="B2846" s="3"/>
      <c r="C2846" s="2"/>
      <c r="D2846" s="2"/>
      <c r="E2846" s="2"/>
      <c r="F2846" s="2"/>
      <c r="G2846" s="2"/>
      <c r="H2846" s="2"/>
      <c r="I2846" s="4"/>
      <c r="J2846" s="9">
        <f t="shared" si="180"/>
        <v>0</v>
      </c>
      <c r="K2846" s="9">
        <f t="shared" si="181"/>
        <v>0</v>
      </c>
      <c r="L2846">
        <f t="shared" si="182"/>
        <v>1</v>
      </c>
      <c r="M2846" t="str">
        <f>VLOOKUP(L2846,mês!A:B,2,0)</f>
        <v>Janeiro</v>
      </c>
      <c r="N2846" t="e">
        <f t="shared" si="183"/>
        <v>#VALUE!</v>
      </c>
    </row>
    <row r="2847" spans="1:14" ht="24.95" customHeight="1" x14ac:dyDescent="0.2">
      <c r="A2847" s="2"/>
      <c r="B2847" s="3"/>
      <c r="C2847" s="2"/>
      <c r="D2847" s="2"/>
      <c r="E2847" s="2"/>
      <c r="F2847" s="2"/>
      <c r="G2847" s="2"/>
      <c r="H2847" s="2"/>
      <c r="I2847" s="4"/>
      <c r="J2847" s="9">
        <f t="shared" si="180"/>
        <v>0</v>
      </c>
      <c r="K2847" s="9">
        <f t="shared" si="181"/>
        <v>0</v>
      </c>
      <c r="L2847">
        <f t="shared" si="182"/>
        <v>1</v>
      </c>
      <c r="M2847" t="str">
        <f>VLOOKUP(L2847,mês!A:B,2,0)</f>
        <v>Janeiro</v>
      </c>
      <c r="N2847" t="e">
        <f t="shared" si="183"/>
        <v>#VALUE!</v>
      </c>
    </row>
    <row r="2848" spans="1:14" ht="24.95" customHeight="1" x14ac:dyDescent="0.2">
      <c r="A2848" s="2"/>
      <c r="B2848" s="3"/>
      <c r="C2848" s="2"/>
      <c r="D2848" s="2"/>
      <c r="E2848" s="2"/>
      <c r="F2848" s="2"/>
      <c r="G2848" s="2"/>
      <c r="H2848" s="2"/>
      <c r="I2848" s="4"/>
      <c r="J2848" s="9">
        <f t="shared" si="180"/>
        <v>0</v>
      </c>
      <c r="K2848" s="9">
        <f t="shared" si="181"/>
        <v>0</v>
      </c>
      <c r="L2848">
        <f t="shared" si="182"/>
        <v>1</v>
      </c>
      <c r="M2848" t="str">
        <f>VLOOKUP(L2848,mês!A:B,2,0)</f>
        <v>Janeiro</v>
      </c>
      <c r="N2848" t="e">
        <f t="shared" si="183"/>
        <v>#VALUE!</v>
      </c>
    </row>
    <row r="2849" spans="1:14" ht="24.95" customHeight="1" x14ac:dyDescent="0.2">
      <c r="A2849" s="2"/>
      <c r="B2849" s="3"/>
      <c r="C2849" s="2"/>
      <c r="D2849" s="2"/>
      <c r="E2849" s="2"/>
      <c r="F2849" s="2"/>
      <c r="G2849" s="2"/>
      <c r="H2849" s="2"/>
      <c r="I2849" s="4"/>
      <c r="J2849" s="9">
        <f t="shared" si="180"/>
        <v>0</v>
      </c>
      <c r="K2849" s="9">
        <f t="shared" si="181"/>
        <v>0</v>
      </c>
      <c r="L2849">
        <f t="shared" si="182"/>
        <v>1</v>
      </c>
      <c r="M2849" t="str">
        <f>VLOOKUP(L2849,mês!A:B,2,0)</f>
        <v>Janeiro</v>
      </c>
      <c r="N2849" t="e">
        <f t="shared" si="183"/>
        <v>#VALUE!</v>
      </c>
    </row>
    <row r="2850" spans="1:14" ht="24.95" customHeight="1" x14ac:dyDescent="0.2">
      <c r="A2850" s="2"/>
      <c r="B2850" s="3"/>
      <c r="C2850" s="2"/>
      <c r="D2850" s="2"/>
      <c r="E2850" s="2"/>
      <c r="F2850" s="2"/>
      <c r="G2850" s="2"/>
      <c r="H2850" s="2"/>
      <c r="I2850" s="4"/>
      <c r="J2850" s="9">
        <f t="shared" si="180"/>
        <v>0</v>
      </c>
      <c r="K2850" s="9">
        <f t="shared" si="181"/>
        <v>0</v>
      </c>
      <c r="L2850">
        <f t="shared" si="182"/>
        <v>1</v>
      </c>
      <c r="M2850" t="str">
        <f>VLOOKUP(L2850,mês!A:B,2,0)</f>
        <v>Janeiro</v>
      </c>
      <c r="N2850" t="e">
        <f t="shared" si="183"/>
        <v>#VALUE!</v>
      </c>
    </row>
    <row r="2851" spans="1:14" ht="24.95" customHeight="1" x14ac:dyDescent="0.2">
      <c r="A2851" s="2"/>
      <c r="B2851" s="3"/>
      <c r="C2851" s="2"/>
      <c r="D2851" s="2"/>
      <c r="E2851" s="2"/>
      <c r="F2851" s="2"/>
      <c r="G2851" s="2"/>
      <c r="H2851" s="2"/>
      <c r="I2851" s="4"/>
      <c r="J2851" s="9">
        <f t="shared" si="180"/>
        <v>0</v>
      </c>
      <c r="K2851" s="9">
        <f t="shared" si="181"/>
        <v>0</v>
      </c>
      <c r="L2851">
        <f t="shared" si="182"/>
        <v>1</v>
      </c>
      <c r="M2851" t="str">
        <f>VLOOKUP(L2851,mês!A:B,2,0)</f>
        <v>Janeiro</v>
      </c>
      <c r="N2851" t="e">
        <f t="shared" si="183"/>
        <v>#VALUE!</v>
      </c>
    </row>
    <row r="2852" spans="1:14" ht="24.95" customHeight="1" x14ac:dyDescent="0.2">
      <c r="A2852" s="2"/>
      <c r="B2852" s="3"/>
      <c r="C2852" s="2"/>
      <c r="D2852" s="2"/>
      <c r="E2852" s="2"/>
      <c r="F2852" s="2"/>
      <c r="G2852" s="2"/>
      <c r="H2852" s="13"/>
      <c r="I2852" s="4"/>
      <c r="J2852" s="9">
        <f t="shared" si="180"/>
        <v>0</v>
      </c>
      <c r="K2852" s="9">
        <f t="shared" si="181"/>
        <v>0</v>
      </c>
      <c r="L2852">
        <f t="shared" si="182"/>
        <v>1</v>
      </c>
      <c r="M2852" t="str">
        <f>VLOOKUP(L2852,mês!A:B,2,0)</f>
        <v>Janeiro</v>
      </c>
      <c r="N2852" t="e">
        <f t="shared" si="183"/>
        <v>#VALUE!</v>
      </c>
    </row>
    <row r="2853" spans="1:14" ht="24.95" customHeight="1" x14ac:dyDescent="0.2">
      <c r="A2853" s="2"/>
      <c r="B2853" s="3"/>
      <c r="C2853" s="2"/>
      <c r="D2853" s="2"/>
      <c r="E2853" s="2"/>
      <c r="F2853" s="2"/>
      <c r="G2853" s="2"/>
      <c r="H2853" s="13"/>
      <c r="I2853" s="4"/>
      <c r="J2853" s="9">
        <f t="shared" si="180"/>
        <v>0</v>
      </c>
      <c r="K2853" s="9">
        <f t="shared" si="181"/>
        <v>0</v>
      </c>
      <c r="L2853">
        <f t="shared" si="182"/>
        <v>1</v>
      </c>
      <c r="M2853" t="str">
        <f>VLOOKUP(L2853,mês!A:B,2,0)</f>
        <v>Janeiro</v>
      </c>
      <c r="N2853" t="e">
        <f t="shared" si="183"/>
        <v>#VALUE!</v>
      </c>
    </row>
    <row r="2854" spans="1:14" ht="24.95" customHeight="1" x14ac:dyDescent="0.2">
      <c r="A2854" s="2"/>
      <c r="B2854" s="3"/>
      <c r="C2854" s="2"/>
      <c r="D2854" s="2"/>
      <c r="E2854" s="2"/>
      <c r="F2854" s="2"/>
      <c r="G2854" s="2"/>
      <c r="H2854" s="2"/>
      <c r="I2854" s="4"/>
      <c r="J2854" s="9">
        <f t="shared" si="180"/>
        <v>0</v>
      </c>
      <c r="K2854" s="9">
        <f t="shared" si="181"/>
        <v>0</v>
      </c>
      <c r="L2854">
        <f t="shared" si="182"/>
        <v>1</v>
      </c>
      <c r="M2854" t="str">
        <f>VLOOKUP(L2854,mês!A:B,2,0)</f>
        <v>Janeiro</v>
      </c>
      <c r="N2854" t="e">
        <f t="shared" si="183"/>
        <v>#VALUE!</v>
      </c>
    </row>
    <row r="2855" spans="1:14" ht="24.95" customHeight="1" x14ac:dyDescent="0.2">
      <c r="A2855" s="2"/>
      <c r="B2855" s="3"/>
      <c r="C2855" s="2"/>
      <c r="D2855" s="2"/>
      <c r="E2855" s="2"/>
      <c r="F2855" s="2"/>
      <c r="G2855" s="2"/>
      <c r="H2855" s="13"/>
      <c r="I2855" s="4"/>
      <c r="J2855" s="9">
        <f t="shared" si="180"/>
        <v>0</v>
      </c>
      <c r="K2855" s="9">
        <f t="shared" si="181"/>
        <v>0</v>
      </c>
      <c r="L2855">
        <f t="shared" si="182"/>
        <v>1</v>
      </c>
      <c r="M2855" t="str">
        <f>VLOOKUP(L2855,mês!A:B,2,0)</f>
        <v>Janeiro</v>
      </c>
      <c r="N2855" t="e">
        <f t="shared" si="183"/>
        <v>#VALUE!</v>
      </c>
    </row>
    <row r="2856" spans="1:14" ht="24.95" customHeight="1" x14ac:dyDescent="0.2">
      <c r="A2856" s="2"/>
      <c r="B2856" s="3"/>
      <c r="C2856" s="2"/>
      <c r="D2856" s="2"/>
      <c r="E2856" s="2"/>
      <c r="F2856" s="2"/>
      <c r="G2856" s="2"/>
      <c r="H2856" s="13"/>
      <c r="I2856" s="4"/>
      <c r="J2856" s="9">
        <f t="shared" si="180"/>
        <v>0</v>
      </c>
      <c r="K2856" s="9">
        <f t="shared" si="181"/>
        <v>0</v>
      </c>
      <c r="L2856">
        <f t="shared" si="182"/>
        <v>1</v>
      </c>
      <c r="M2856" t="str">
        <f>VLOOKUP(L2856,mês!A:B,2,0)</f>
        <v>Janeiro</v>
      </c>
      <c r="N2856" t="e">
        <f t="shared" si="183"/>
        <v>#VALUE!</v>
      </c>
    </row>
    <row r="2857" spans="1:14" ht="24.95" customHeight="1" x14ac:dyDescent="0.2">
      <c r="A2857" s="2"/>
      <c r="B2857" s="3"/>
      <c r="C2857" s="2"/>
      <c r="D2857" s="2"/>
      <c r="E2857" s="2"/>
      <c r="F2857" s="2"/>
      <c r="G2857" s="2"/>
      <c r="H2857" s="13"/>
      <c r="I2857" s="4"/>
      <c r="J2857" s="9">
        <f t="shared" si="180"/>
        <v>0</v>
      </c>
      <c r="K2857" s="9">
        <f t="shared" si="181"/>
        <v>0</v>
      </c>
      <c r="L2857">
        <f t="shared" si="182"/>
        <v>1</v>
      </c>
      <c r="M2857" t="str">
        <f>VLOOKUP(L2857,mês!A:B,2,0)</f>
        <v>Janeiro</v>
      </c>
      <c r="N2857" t="e">
        <f t="shared" si="183"/>
        <v>#VALUE!</v>
      </c>
    </row>
    <row r="2858" spans="1:14" ht="24.95" customHeight="1" x14ac:dyDescent="0.2">
      <c r="A2858" s="2"/>
      <c r="B2858" s="3"/>
      <c r="C2858" s="2"/>
      <c r="D2858" s="2"/>
      <c r="E2858" s="2"/>
      <c r="F2858" s="2"/>
      <c r="G2858" s="2"/>
      <c r="H2858" s="13"/>
      <c r="I2858" s="4"/>
      <c r="J2858" s="9">
        <f t="shared" si="180"/>
        <v>0</v>
      </c>
      <c r="K2858" s="9">
        <f t="shared" si="181"/>
        <v>0</v>
      </c>
      <c r="L2858">
        <f t="shared" si="182"/>
        <v>1</v>
      </c>
      <c r="M2858" t="str">
        <f>VLOOKUP(L2858,mês!A:B,2,0)</f>
        <v>Janeiro</v>
      </c>
      <c r="N2858" t="e">
        <f t="shared" si="183"/>
        <v>#VALUE!</v>
      </c>
    </row>
    <row r="2859" spans="1:14" ht="24.95" customHeight="1" x14ac:dyDescent="0.2">
      <c r="A2859" s="2"/>
      <c r="B2859" s="3"/>
      <c r="C2859" s="2"/>
      <c r="D2859" s="2"/>
      <c r="E2859" s="2"/>
      <c r="F2859" s="2"/>
      <c r="G2859" s="2"/>
      <c r="H2859" s="2"/>
      <c r="I2859" s="4"/>
      <c r="J2859" s="9">
        <f t="shared" si="180"/>
        <v>0</v>
      </c>
      <c r="K2859" s="9">
        <f t="shared" si="181"/>
        <v>0</v>
      </c>
      <c r="L2859">
        <f t="shared" si="182"/>
        <v>1</v>
      </c>
      <c r="M2859" t="str">
        <f>VLOOKUP(L2859,mês!A:B,2,0)</f>
        <v>Janeiro</v>
      </c>
      <c r="N2859" t="e">
        <f t="shared" si="183"/>
        <v>#VALUE!</v>
      </c>
    </row>
    <row r="2860" spans="1:14" ht="24.95" customHeight="1" x14ac:dyDescent="0.2">
      <c r="A2860" s="2"/>
      <c r="B2860" s="3"/>
      <c r="C2860" s="2"/>
      <c r="D2860" s="2"/>
      <c r="E2860" s="2"/>
      <c r="F2860" s="2"/>
      <c r="G2860" s="2"/>
      <c r="H2860" s="2"/>
      <c r="I2860" s="4"/>
      <c r="J2860" s="9">
        <f t="shared" si="180"/>
        <v>0</v>
      </c>
      <c r="K2860" s="9">
        <f t="shared" si="181"/>
        <v>0</v>
      </c>
      <c r="L2860">
        <f t="shared" si="182"/>
        <v>1</v>
      </c>
      <c r="M2860" t="str">
        <f>VLOOKUP(L2860,mês!A:B,2,0)</f>
        <v>Janeiro</v>
      </c>
      <c r="N2860" t="e">
        <f t="shared" si="183"/>
        <v>#VALUE!</v>
      </c>
    </row>
    <row r="2861" spans="1:14" ht="24.95" customHeight="1" x14ac:dyDescent="0.2">
      <c r="A2861" s="2"/>
      <c r="B2861" s="3"/>
      <c r="C2861" s="2"/>
      <c r="D2861" s="2"/>
      <c r="E2861" s="2"/>
      <c r="F2861" s="2"/>
      <c r="G2861" s="2"/>
      <c r="H2861" s="2"/>
      <c r="I2861" s="4"/>
      <c r="J2861" s="9">
        <f t="shared" si="180"/>
        <v>0</v>
      </c>
      <c r="K2861" s="9">
        <f t="shared" si="181"/>
        <v>0</v>
      </c>
      <c r="L2861">
        <f t="shared" si="182"/>
        <v>1</v>
      </c>
      <c r="M2861" t="str">
        <f>VLOOKUP(L2861,mês!A:B,2,0)</f>
        <v>Janeiro</v>
      </c>
      <c r="N2861" t="e">
        <f t="shared" si="183"/>
        <v>#VALUE!</v>
      </c>
    </row>
    <row r="2862" spans="1:14" ht="24.95" customHeight="1" x14ac:dyDescent="0.2">
      <c r="A2862" s="2"/>
      <c r="B2862" s="3"/>
      <c r="C2862" s="2"/>
      <c r="D2862" s="2"/>
      <c r="E2862" s="2"/>
      <c r="F2862" s="2"/>
      <c r="G2862" s="2"/>
      <c r="H2862" s="2"/>
      <c r="I2862" s="4"/>
      <c r="J2862" s="9">
        <f t="shared" si="180"/>
        <v>0</v>
      </c>
      <c r="K2862" s="9">
        <f t="shared" si="181"/>
        <v>0</v>
      </c>
      <c r="L2862">
        <f t="shared" si="182"/>
        <v>1</v>
      </c>
      <c r="M2862" t="str">
        <f>VLOOKUP(L2862,mês!A:B,2,0)</f>
        <v>Janeiro</v>
      </c>
      <c r="N2862" t="e">
        <f t="shared" si="183"/>
        <v>#VALUE!</v>
      </c>
    </row>
    <row r="2863" spans="1:14" ht="24.95" customHeight="1" x14ac:dyDescent="0.2">
      <c r="A2863" s="2"/>
      <c r="B2863" s="3"/>
      <c r="C2863" s="2"/>
      <c r="D2863" s="2"/>
      <c r="E2863" s="2"/>
      <c r="F2863" s="2"/>
      <c r="G2863" s="2"/>
      <c r="H2863" s="2"/>
      <c r="I2863" s="4"/>
      <c r="J2863" s="9">
        <f t="shared" si="180"/>
        <v>0</v>
      </c>
      <c r="K2863" s="9">
        <f t="shared" si="181"/>
        <v>0</v>
      </c>
      <c r="L2863">
        <f t="shared" si="182"/>
        <v>1</v>
      </c>
      <c r="M2863" t="str">
        <f>VLOOKUP(L2863,mês!A:B,2,0)</f>
        <v>Janeiro</v>
      </c>
      <c r="N2863" t="e">
        <f t="shared" si="183"/>
        <v>#VALUE!</v>
      </c>
    </row>
    <row r="2864" spans="1:14" ht="24.95" customHeight="1" x14ac:dyDescent="0.2">
      <c r="A2864" s="2"/>
      <c r="B2864" s="3"/>
      <c r="C2864" s="2"/>
      <c r="D2864" s="2"/>
      <c r="E2864" s="2"/>
      <c r="F2864" s="2"/>
      <c r="G2864" s="2"/>
      <c r="H2864" s="2"/>
      <c r="I2864" s="4"/>
      <c r="J2864" s="9">
        <f t="shared" si="180"/>
        <v>0</v>
      </c>
      <c r="K2864" s="9">
        <f t="shared" si="181"/>
        <v>0</v>
      </c>
      <c r="L2864">
        <f t="shared" si="182"/>
        <v>1</v>
      </c>
      <c r="M2864" t="str">
        <f>VLOOKUP(L2864,mês!A:B,2,0)</f>
        <v>Janeiro</v>
      </c>
      <c r="N2864" t="e">
        <f t="shared" si="183"/>
        <v>#VALUE!</v>
      </c>
    </row>
    <row r="2865" spans="1:14" ht="24.95" customHeight="1" x14ac:dyDescent="0.2">
      <c r="A2865" s="2"/>
      <c r="B2865" s="3"/>
      <c r="C2865" s="2"/>
      <c r="D2865" s="2"/>
      <c r="E2865" s="2"/>
      <c r="F2865" s="2"/>
      <c r="G2865" s="2"/>
      <c r="H2865" s="13"/>
      <c r="I2865" s="4"/>
      <c r="J2865" s="9">
        <f t="shared" si="180"/>
        <v>0</v>
      </c>
      <c r="K2865" s="9">
        <f t="shared" si="181"/>
        <v>0</v>
      </c>
      <c r="L2865">
        <f t="shared" si="182"/>
        <v>1</v>
      </c>
      <c r="M2865" t="str">
        <f>VLOOKUP(L2865,mês!A:B,2,0)</f>
        <v>Janeiro</v>
      </c>
      <c r="N2865" t="e">
        <f t="shared" si="183"/>
        <v>#VALUE!</v>
      </c>
    </row>
    <row r="2866" spans="1:14" ht="24.95" customHeight="1" x14ac:dyDescent="0.2">
      <c r="A2866" s="2"/>
      <c r="B2866" s="3"/>
      <c r="C2866" s="2"/>
      <c r="D2866" s="2"/>
      <c r="E2866" s="2"/>
      <c r="F2866" s="2"/>
      <c r="G2866" s="2"/>
      <c r="H2866" s="2"/>
      <c r="I2866" s="4"/>
      <c r="J2866" s="9">
        <f t="shared" si="180"/>
        <v>0</v>
      </c>
      <c r="K2866" s="9">
        <f t="shared" si="181"/>
        <v>0</v>
      </c>
      <c r="L2866">
        <f t="shared" si="182"/>
        <v>1</v>
      </c>
      <c r="M2866" t="str">
        <f>VLOOKUP(L2866,mês!A:B,2,0)</f>
        <v>Janeiro</v>
      </c>
      <c r="N2866" t="e">
        <f t="shared" si="183"/>
        <v>#VALUE!</v>
      </c>
    </row>
    <row r="2867" spans="1:14" ht="24.95" customHeight="1" x14ac:dyDescent="0.2">
      <c r="A2867" s="2"/>
      <c r="B2867" s="3"/>
      <c r="C2867" s="2"/>
      <c r="D2867" s="2"/>
      <c r="E2867" s="2"/>
      <c r="F2867" s="2"/>
      <c r="G2867" s="2"/>
      <c r="H2867" s="2"/>
      <c r="I2867" s="4"/>
      <c r="J2867" s="9">
        <f t="shared" si="180"/>
        <v>0</v>
      </c>
      <c r="K2867" s="9">
        <f t="shared" si="181"/>
        <v>0</v>
      </c>
      <c r="L2867">
        <f t="shared" si="182"/>
        <v>1</v>
      </c>
      <c r="M2867" t="str">
        <f>VLOOKUP(L2867,mês!A:B,2,0)</f>
        <v>Janeiro</v>
      </c>
      <c r="N2867" t="e">
        <f t="shared" si="183"/>
        <v>#VALUE!</v>
      </c>
    </row>
    <row r="2868" spans="1:14" ht="24.95" customHeight="1" x14ac:dyDescent="0.2">
      <c r="A2868" s="2"/>
      <c r="B2868" s="3"/>
      <c r="C2868" s="2"/>
      <c r="D2868" s="2"/>
      <c r="E2868" s="2"/>
      <c r="F2868" s="2"/>
      <c r="G2868" s="2"/>
      <c r="H2868" s="2"/>
      <c r="I2868" s="4"/>
      <c r="J2868" s="9">
        <f t="shared" si="180"/>
        <v>0</v>
      </c>
      <c r="K2868" s="9">
        <f t="shared" si="181"/>
        <v>0</v>
      </c>
      <c r="L2868">
        <f t="shared" si="182"/>
        <v>1</v>
      </c>
      <c r="M2868" t="str">
        <f>VLOOKUP(L2868,mês!A:B,2,0)</f>
        <v>Janeiro</v>
      </c>
      <c r="N2868" t="e">
        <f t="shared" si="183"/>
        <v>#VALUE!</v>
      </c>
    </row>
    <row r="2869" spans="1:14" ht="24.95" customHeight="1" x14ac:dyDescent="0.2">
      <c r="A2869" s="2"/>
      <c r="B2869" s="3"/>
      <c r="C2869" s="2"/>
      <c r="D2869" s="2"/>
      <c r="E2869" s="2"/>
      <c r="F2869" s="2"/>
      <c r="G2869" s="2"/>
      <c r="H2869" s="13"/>
      <c r="I2869" s="4"/>
      <c r="J2869" s="9">
        <f t="shared" si="180"/>
        <v>0</v>
      </c>
      <c r="K2869" s="9">
        <f t="shared" si="181"/>
        <v>0</v>
      </c>
      <c r="L2869">
        <f t="shared" si="182"/>
        <v>1</v>
      </c>
      <c r="M2869" t="str">
        <f>VLOOKUP(L2869,mês!A:B,2,0)</f>
        <v>Janeiro</v>
      </c>
      <c r="N2869" t="e">
        <f t="shared" si="183"/>
        <v>#VALUE!</v>
      </c>
    </row>
    <row r="2870" spans="1:14" ht="24.95" customHeight="1" x14ac:dyDescent="0.2">
      <c r="A2870" s="2"/>
      <c r="B2870" s="3"/>
      <c r="C2870" s="2"/>
      <c r="D2870" s="2"/>
      <c r="E2870" s="2"/>
      <c r="F2870" s="2"/>
      <c r="G2870" s="2"/>
      <c r="H2870" s="2"/>
      <c r="I2870" s="4"/>
      <c r="J2870" s="9">
        <f t="shared" si="180"/>
        <v>0</v>
      </c>
      <c r="K2870" s="9">
        <f t="shared" si="181"/>
        <v>0</v>
      </c>
      <c r="L2870">
        <f t="shared" si="182"/>
        <v>1</v>
      </c>
      <c r="M2870" t="str">
        <f>VLOOKUP(L2870,mês!A:B,2,0)</f>
        <v>Janeiro</v>
      </c>
      <c r="N2870" t="e">
        <f t="shared" si="183"/>
        <v>#VALUE!</v>
      </c>
    </row>
    <row r="2871" spans="1:14" ht="24.95" customHeight="1" x14ac:dyDescent="0.2">
      <c r="A2871" s="2"/>
      <c r="B2871" s="3"/>
      <c r="C2871" s="2"/>
      <c r="D2871" s="2"/>
      <c r="E2871" s="2"/>
      <c r="F2871" s="2"/>
      <c r="G2871" s="2"/>
      <c r="H2871" s="13"/>
      <c r="I2871" s="4"/>
      <c r="J2871" s="9">
        <f t="shared" si="180"/>
        <v>0</v>
      </c>
      <c r="K2871" s="9">
        <f t="shared" si="181"/>
        <v>0</v>
      </c>
      <c r="L2871">
        <f t="shared" si="182"/>
        <v>1</v>
      </c>
      <c r="M2871" t="str">
        <f>VLOOKUP(L2871,mês!A:B,2,0)</f>
        <v>Janeiro</v>
      </c>
      <c r="N2871" t="e">
        <f t="shared" si="183"/>
        <v>#VALUE!</v>
      </c>
    </row>
    <row r="2872" spans="1:14" ht="24.95" customHeight="1" x14ac:dyDescent="0.2">
      <c r="A2872" s="2"/>
      <c r="B2872" s="3"/>
      <c r="C2872" s="2"/>
      <c r="D2872" s="2"/>
      <c r="E2872" s="2"/>
      <c r="F2872" s="2"/>
      <c r="G2872" s="2"/>
      <c r="H2872" s="2"/>
      <c r="I2872" s="4"/>
      <c r="J2872" s="9">
        <f t="shared" si="180"/>
        <v>0</v>
      </c>
      <c r="K2872" s="9">
        <f t="shared" si="181"/>
        <v>0</v>
      </c>
      <c r="L2872">
        <f t="shared" si="182"/>
        <v>1</v>
      </c>
      <c r="M2872" t="str">
        <f>VLOOKUP(L2872,mês!A:B,2,0)</f>
        <v>Janeiro</v>
      </c>
      <c r="N2872" t="e">
        <f t="shared" si="183"/>
        <v>#VALUE!</v>
      </c>
    </row>
    <row r="2873" spans="1:14" ht="24.95" customHeight="1" x14ac:dyDescent="0.2">
      <c r="A2873" s="2"/>
      <c r="B2873" s="3"/>
      <c r="C2873" s="2"/>
      <c r="D2873" s="2"/>
      <c r="E2873" s="2"/>
      <c r="F2873" s="2"/>
      <c r="G2873" s="2"/>
      <c r="H2873" s="13"/>
      <c r="I2873" s="4"/>
      <c r="J2873" s="9">
        <f t="shared" si="180"/>
        <v>0</v>
      </c>
      <c r="K2873" s="9">
        <f t="shared" si="181"/>
        <v>0</v>
      </c>
      <c r="L2873">
        <f t="shared" si="182"/>
        <v>1</v>
      </c>
      <c r="M2873" t="str">
        <f>VLOOKUP(L2873,mês!A:B,2,0)</f>
        <v>Janeiro</v>
      </c>
      <c r="N2873" t="e">
        <f t="shared" si="183"/>
        <v>#VALUE!</v>
      </c>
    </row>
    <row r="2874" spans="1:14" ht="24.95" customHeight="1" x14ac:dyDescent="0.2">
      <c r="A2874" s="2"/>
      <c r="B2874" s="3"/>
      <c r="C2874" s="2"/>
      <c r="D2874" s="2"/>
      <c r="E2874" s="2"/>
      <c r="F2874" s="2"/>
      <c r="G2874" s="2"/>
      <c r="H2874" s="13"/>
      <c r="I2874" s="4"/>
      <c r="J2874" s="9">
        <f t="shared" si="180"/>
        <v>0</v>
      </c>
      <c r="K2874" s="9">
        <f t="shared" si="181"/>
        <v>0</v>
      </c>
      <c r="L2874">
        <f t="shared" si="182"/>
        <v>1</v>
      </c>
      <c r="M2874" t="str">
        <f>VLOOKUP(L2874,mês!A:B,2,0)</f>
        <v>Janeiro</v>
      </c>
      <c r="N2874" t="e">
        <f t="shared" si="183"/>
        <v>#VALUE!</v>
      </c>
    </row>
    <row r="2875" spans="1:14" ht="24.95" customHeight="1" x14ac:dyDescent="0.2">
      <c r="A2875" s="2"/>
      <c r="B2875" s="3"/>
      <c r="C2875" s="2"/>
      <c r="D2875" s="2"/>
      <c r="E2875" s="2"/>
      <c r="F2875" s="2"/>
      <c r="G2875" s="2"/>
      <c r="H2875" s="13"/>
      <c r="I2875" s="4"/>
      <c r="J2875" s="9">
        <f t="shared" si="180"/>
        <v>0</v>
      </c>
      <c r="K2875" s="9">
        <f t="shared" si="181"/>
        <v>0</v>
      </c>
      <c r="L2875">
        <f t="shared" si="182"/>
        <v>1</v>
      </c>
      <c r="M2875" t="str">
        <f>VLOOKUP(L2875,mês!A:B,2,0)</f>
        <v>Janeiro</v>
      </c>
      <c r="N2875" t="e">
        <f t="shared" si="183"/>
        <v>#VALUE!</v>
      </c>
    </row>
    <row r="2876" spans="1:14" ht="24.95" customHeight="1" x14ac:dyDescent="0.2">
      <c r="A2876" s="2"/>
      <c r="B2876" s="3"/>
      <c r="C2876" s="2"/>
      <c r="D2876" s="2"/>
      <c r="E2876" s="2"/>
      <c r="F2876" s="2"/>
      <c r="G2876" s="2"/>
      <c r="H2876" s="13"/>
      <c r="I2876" s="4"/>
      <c r="J2876" s="9">
        <f t="shared" ref="J2876:J2925" si="184">IF(G2876="Não",0,H2876)</f>
        <v>0</v>
      </c>
      <c r="K2876" s="9">
        <f t="shared" ref="K2876:K2925" si="185">IF(G2876="Não",H2876,0)</f>
        <v>0</v>
      </c>
      <c r="L2876">
        <f t="shared" ref="L2876:L2925" si="186">MONTH(B2876)</f>
        <v>1</v>
      </c>
      <c r="M2876" t="str">
        <f>VLOOKUP(L2876,mês!A:B,2,0)</f>
        <v>Janeiro</v>
      </c>
      <c r="N2876" t="e">
        <f t="shared" ref="N2876:N2925" si="187">LEFT(A2876,SEARCH("-",A2876)-1)</f>
        <v>#VALUE!</v>
      </c>
    </row>
    <row r="2877" spans="1:14" ht="24.95" customHeight="1" x14ac:dyDescent="0.2">
      <c r="A2877" s="2"/>
      <c r="B2877" s="3"/>
      <c r="C2877" s="2"/>
      <c r="D2877" s="2"/>
      <c r="E2877" s="2"/>
      <c r="F2877" s="2"/>
      <c r="G2877" s="2"/>
      <c r="H2877" s="2"/>
      <c r="I2877" s="4"/>
      <c r="J2877" s="9">
        <f t="shared" si="184"/>
        <v>0</v>
      </c>
      <c r="K2877" s="9">
        <f t="shared" si="185"/>
        <v>0</v>
      </c>
      <c r="L2877">
        <f t="shared" si="186"/>
        <v>1</v>
      </c>
      <c r="M2877" t="str">
        <f>VLOOKUP(L2877,mês!A:B,2,0)</f>
        <v>Janeiro</v>
      </c>
      <c r="N2877" t="e">
        <f t="shared" si="187"/>
        <v>#VALUE!</v>
      </c>
    </row>
    <row r="2878" spans="1:14" ht="24.95" customHeight="1" x14ac:dyDescent="0.2">
      <c r="A2878" s="2"/>
      <c r="B2878" s="3"/>
      <c r="C2878" s="2"/>
      <c r="D2878" s="2"/>
      <c r="E2878" s="2"/>
      <c r="F2878" s="2"/>
      <c r="G2878" s="2"/>
      <c r="H2878" s="13"/>
      <c r="I2878" s="4"/>
      <c r="J2878" s="9">
        <f t="shared" si="184"/>
        <v>0</v>
      </c>
      <c r="K2878" s="9">
        <f t="shared" si="185"/>
        <v>0</v>
      </c>
      <c r="L2878">
        <f t="shared" si="186"/>
        <v>1</v>
      </c>
      <c r="M2878" t="str">
        <f>VLOOKUP(L2878,mês!A:B,2,0)</f>
        <v>Janeiro</v>
      </c>
      <c r="N2878" t="e">
        <f t="shared" si="187"/>
        <v>#VALUE!</v>
      </c>
    </row>
    <row r="2879" spans="1:14" ht="24.95" customHeight="1" x14ac:dyDescent="0.2">
      <c r="A2879" s="2"/>
      <c r="B2879" s="3"/>
      <c r="C2879" s="2"/>
      <c r="D2879" s="2"/>
      <c r="E2879" s="2"/>
      <c r="F2879" s="2"/>
      <c r="G2879" s="2"/>
      <c r="H2879" s="2"/>
      <c r="I2879" s="4"/>
      <c r="J2879" s="9">
        <f t="shared" si="184"/>
        <v>0</v>
      </c>
      <c r="K2879" s="9">
        <f t="shared" si="185"/>
        <v>0</v>
      </c>
      <c r="L2879">
        <f t="shared" si="186"/>
        <v>1</v>
      </c>
      <c r="M2879" t="str">
        <f>VLOOKUP(L2879,mês!A:B,2,0)</f>
        <v>Janeiro</v>
      </c>
      <c r="N2879" t="e">
        <f t="shared" si="187"/>
        <v>#VALUE!</v>
      </c>
    </row>
    <row r="2880" spans="1:14" ht="24.95" customHeight="1" x14ac:dyDescent="0.2">
      <c r="A2880" s="2"/>
      <c r="B2880" s="3"/>
      <c r="C2880" s="2"/>
      <c r="D2880" s="2"/>
      <c r="E2880" s="2"/>
      <c r="F2880" s="2"/>
      <c r="G2880" s="2"/>
      <c r="H2880" s="13"/>
      <c r="I2880" s="4"/>
      <c r="J2880" s="9">
        <f t="shared" si="184"/>
        <v>0</v>
      </c>
      <c r="K2880" s="9">
        <f t="shared" si="185"/>
        <v>0</v>
      </c>
      <c r="L2880">
        <f t="shared" si="186"/>
        <v>1</v>
      </c>
      <c r="M2880" t="str">
        <f>VLOOKUP(L2880,mês!A:B,2,0)</f>
        <v>Janeiro</v>
      </c>
      <c r="N2880" t="e">
        <f t="shared" si="187"/>
        <v>#VALUE!</v>
      </c>
    </row>
    <row r="2881" spans="1:14" ht="24.95" customHeight="1" x14ac:dyDescent="0.2">
      <c r="A2881" s="2"/>
      <c r="B2881" s="3"/>
      <c r="C2881" s="2"/>
      <c r="D2881" s="2"/>
      <c r="E2881" s="2"/>
      <c r="F2881" s="2"/>
      <c r="G2881" s="2"/>
      <c r="H2881" s="13"/>
      <c r="I2881" s="4"/>
      <c r="J2881" s="9">
        <f t="shared" si="184"/>
        <v>0</v>
      </c>
      <c r="K2881" s="9">
        <f t="shared" si="185"/>
        <v>0</v>
      </c>
      <c r="L2881">
        <f t="shared" si="186"/>
        <v>1</v>
      </c>
      <c r="M2881" t="str">
        <f>VLOOKUP(L2881,mês!A:B,2,0)</f>
        <v>Janeiro</v>
      </c>
      <c r="N2881" t="e">
        <f t="shared" si="187"/>
        <v>#VALUE!</v>
      </c>
    </row>
    <row r="2882" spans="1:14" ht="24.95" customHeight="1" x14ac:dyDescent="0.2">
      <c r="A2882" s="2"/>
      <c r="B2882" s="3"/>
      <c r="C2882" s="2"/>
      <c r="D2882" s="2"/>
      <c r="E2882" s="2"/>
      <c r="F2882" s="2"/>
      <c r="G2882" s="2"/>
      <c r="H2882" s="13"/>
      <c r="I2882" s="4"/>
      <c r="J2882" s="9">
        <f t="shared" si="184"/>
        <v>0</v>
      </c>
      <c r="K2882" s="9">
        <f t="shared" si="185"/>
        <v>0</v>
      </c>
      <c r="L2882">
        <f t="shared" si="186"/>
        <v>1</v>
      </c>
      <c r="M2882" t="str">
        <f>VLOOKUP(L2882,mês!A:B,2,0)</f>
        <v>Janeiro</v>
      </c>
      <c r="N2882" t="e">
        <f t="shared" si="187"/>
        <v>#VALUE!</v>
      </c>
    </row>
    <row r="2883" spans="1:14" ht="24.95" customHeight="1" x14ac:dyDescent="0.2">
      <c r="A2883" s="2"/>
      <c r="B2883" s="3"/>
      <c r="C2883" s="2"/>
      <c r="D2883" s="2"/>
      <c r="E2883" s="2"/>
      <c r="F2883" s="2"/>
      <c r="G2883" s="2"/>
      <c r="H2883" s="2"/>
      <c r="I2883" s="4"/>
      <c r="J2883" s="9">
        <f t="shared" si="184"/>
        <v>0</v>
      </c>
      <c r="K2883" s="9">
        <f t="shared" si="185"/>
        <v>0</v>
      </c>
      <c r="L2883">
        <f t="shared" si="186"/>
        <v>1</v>
      </c>
      <c r="M2883" t="str">
        <f>VLOOKUP(L2883,mês!A:B,2,0)</f>
        <v>Janeiro</v>
      </c>
      <c r="N2883" t="e">
        <f t="shared" si="187"/>
        <v>#VALUE!</v>
      </c>
    </row>
    <row r="2884" spans="1:14" ht="24.95" customHeight="1" x14ac:dyDescent="0.2">
      <c r="A2884" s="2"/>
      <c r="B2884" s="3"/>
      <c r="C2884" s="2"/>
      <c r="D2884" s="2"/>
      <c r="E2884" s="2"/>
      <c r="F2884" s="2"/>
      <c r="G2884" s="2"/>
      <c r="H2884" s="2"/>
      <c r="I2884" s="4"/>
      <c r="J2884" s="9">
        <f t="shared" si="184"/>
        <v>0</v>
      </c>
      <c r="K2884" s="9">
        <f t="shared" si="185"/>
        <v>0</v>
      </c>
      <c r="L2884">
        <f t="shared" si="186"/>
        <v>1</v>
      </c>
      <c r="M2884" t="str">
        <f>VLOOKUP(L2884,mês!A:B,2,0)</f>
        <v>Janeiro</v>
      </c>
      <c r="N2884" t="e">
        <f t="shared" si="187"/>
        <v>#VALUE!</v>
      </c>
    </row>
    <row r="2885" spans="1:14" ht="24.95" customHeight="1" x14ac:dyDescent="0.2">
      <c r="A2885" s="2"/>
      <c r="B2885" s="3"/>
      <c r="C2885" s="2"/>
      <c r="D2885" s="2"/>
      <c r="E2885" s="2"/>
      <c r="F2885" s="2"/>
      <c r="G2885" s="2"/>
      <c r="H2885" s="2"/>
      <c r="I2885" s="4"/>
      <c r="J2885" s="9">
        <f t="shared" si="184"/>
        <v>0</v>
      </c>
      <c r="K2885" s="9">
        <f t="shared" si="185"/>
        <v>0</v>
      </c>
      <c r="L2885">
        <f t="shared" si="186"/>
        <v>1</v>
      </c>
      <c r="M2885" t="str">
        <f>VLOOKUP(L2885,mês!A:B,2,0)</f>
        <v>Janeiro</v>
      </c>
      <c r="N2885" t="e">
        <f t="shared" si="187"/>
        <v>#VALUE!</v>
      </c>
    </row>
    <row r="2886" spans="1:14" ht="24.95" customHeight="1" x14ac:dyDescent="0.2">
      <c r="A2886" s="2"/>
      <c r="B2886" s="3"/>
      <c r="C2886" s="2"/>
      <c r="D2886" s="2"/>
      <c r="E2886" s="2"/>
      <c r="F2886" s="2"/>
      <c r="G2886" s="2"/>
      <c r="H2886" s="2"/>
      <c r="I2886" s="4"/>
      <c r="J2886" s="9">
        <f t="shared" si="184"/>
        <v>0</v>
      </c>
      <c r="K2886" s="9">
        <f t="shared" si="185"/>
        <v>0</v>
      </c>
      <c r="L2886">
        <f t="shared" si="186"/>
        <v>1</v>
      </c>
      <c r="M2886" t="str">
        <f>VLOOKUP(L2886,mês!A:B,2,0)</f>
        <v>Janeiro</v>
      </c>
      <c r="N2886" t="e">
        <f t="shared" si="187"/>
        <v>#VALUE!</v>
      </c>
    </row>
    <row r="2887" spans="1:14" ht="24.95" customHeight="1" x14ac:dyDescent="0.2">
      <c r="A2887" s="2"/>
      <c r="B2887" s="3"/>
      <c r="C2887" s="2"/>
      <c r="D2887" s="2"/>
      <c r="E2887" s="2"/>
      <c r="F2887" s="2"/>
      <c r="G2887" s="2"/>
      <c r="H2887" s="13"/>
      <c r="I2887" s="4"/>
      <c r="J2887" s="9">
        <f t="shared" si="184"/>
        <v>0</v>
      </c>
      <c r="K2887" s="9">
        <f t="shared" si="185"/>
        <v>0</v>
      </c>
      <c r="L2887">
        <f t="shared" si="186"/>
        <v>1</v>
      </c>
      <c r="M2887" t="str">
        <f>VLOOKUP(L2887,mês!A:B,2,0)</f>
        <v>Janeiro</v>
      </c>
      <c r="N2887" t="e">
        <f t="shared" si="187"/>
        <v>#VALUE!</v>
      </c>
    </row>
    <row r="2888" spans="1:14" ht="24.95" customHeight="1" x14ac:dyDescent="0.2">
      <c r="A2888" s="2"/>
      <c r="B2888" s="3"/>
      <c r="C2888" s="2"/>
      <c r="D2888" s="2"/>
      <c r="E2888" s="2"/>
      <c r="F2888" s="2"/>
      <c r="G2888" s="2"/>
      <c r="H2888" s="13"/>
      <c r="I2888" s="4"/>
      <c r="J2888" s="9">
        <f t="shared" si="184"/>
        <v>0</v>
      </c>
      <c r="K2888" s="9">
        <f t="shared" si="185"/>
        <v>0</v>
      </c>
      <c r="L2888">
        <f t="shared" si="186"/>
        <v>1</v>
      </c>
      <c r="M2888" t="str">
        <f>VLOOKUP(L2888,mês!A:B,2,0)</f>
        <v>Janeiro</v>
      </c>
      <c r="N2888" t="e">
        <f t="shared" si="187"/>
        <v>#VALUE!</v>
      </c>
    </row>
    <row r="2889" spans="1:14" ht="24.95" customHeight="1" x14ac:dyDescent="0.2">
      <c r="A2889" s="2"/>
      <c r="B2889" s="3"/>
      <c r="C2889" s="2"/>
      <c r="D2889" s="2"/>
      <c r="E2889" s="2"/>
      <c r="F2889" s="2"/>
      <c r="G2889" s="2"/>
      <c r="H2889" s="13"/>
      <c r="I2889" s="4"/>
      <c r="J2889" s="9">
        <f t="shared" si="184"/>
        <v>0</v>
      </c>
      <c r="K2889" s="9">
        <f t="shared" si="185"/>
        <v>0</v>
      </c>
      <c r="L2889">
        <f t="shared" si="186"/>
        <v>1</v>
      </c>
      <c r="M2889" t="str">
        <f>VLOOKUP(L2889,mês!A:B,2,0)</f>
        <v>Janeiro</v>
      </c>
      <c r="N2889" t="e">
        <f t="shared" si="187"/>
        <v>#VALUE!</v>
      </c>
    </row>
    <row r="2890" spans="1:14" ht="24.95" customHeight="1" x14ac:dyDescent="0.2">
      <c r="A2890" s="2"/>
      <c r="B2890" s="3"/>
      <c r="C2890" s="2"/>
      <c r="D2890" s="2"/>
      <c r="E2890" s="2"/>
      <c r="F2890" s="2"/>
      <c r="G2890" s="2"/>
      <c r="H2890" s="13"/>
      <c r="I2890" s="4"/>
      <c r="J2890" s="9">
        <f t="shared" si="184"/>
        <v>0</v>
      </c>
      <c r="K2890" s="9">
        <f t="shared" si="185"/>
        <v>0</v>
      </c>
      <c r="L2890">
        <f t="shared" si="186"/>
        <v>1</v>
      </c>
      <c r="M2890" t="str">
        <f>VLOOKUP(L2890,mês!A:B,2,0)</f>
        <v>Janeiro</v>
      </c>
      <c r="N2890" t="e">
        <f t="shared" si="187"/>
        <v>#VALUE!</v>
      </c>
    </row>
    <row r="2891" spans="1:14" ht="24.95" customHeight="1" x14ac:dyDescent="0.2">
      <c r="A2891" s="2"/>
      <c r="B2891" s="3"/>
      <c r="C2891" s="2"/>
      <c r="D2891" s="2"/>
      <c r="E2891" s="2"/>
      <c r="F2891" s="2"/>
      <c r="G2891" s="2"/>
      <c r="H2891" s="13"/>
      <c r="I2891" s="4"/>
      <c r="J2891" s="9">
        <f t="shared" si="184"/>
        <v>0</v>
      </c>
      <c r="K2891" s="9">
        <f t="shared" si="185"/>
        <v>0</v>
      </c>
      <c r="L2891">
        <f t="shared" si="186"/>
        <v>1</v>
      </c>
      <c r="M2891" t="str">
        <f>VLOOKUP(L2891,mês!A:B,2,0)</f>
        <v>Janeiro</v>
      </c>
      <c r="N2891" t="e">
        <f t="shared" si="187"/>
        <v>#VALUE!</v>
      </c>
    </row>
    <row r="2892" spans="1:14" ht="24.95" customHeight="1" x14ac:dyDescent="0.2">
      <c r="A2892" s="2"/>
      <c r="B2892" s="3"/>
      <c r="C2892" s="2"/>
      <c r="D2892" s="2"/>
      <c r="E2892" s="2"/>
      <c r="F2892" s="2"/>
      <c r="G2892" s="2"/>
      <c r="H2892" s="13"/>
      <c r="I2892" s="4"/>
      <c r="J2892" s="9">
        <f t="shared" si="184"/>
        <v>0</v>
      </c>
      <c r="K2892" s="9">
        <f t="shared" si="185"/>
        <v>0</v>
      </c>
      <c r="L2892">
        <f t="shared" si="186"/>
        <v>1</v>
      </c>
      <c r="M2892" t="str">
        <f>VLOOKUP(L2892,mês!A:B,2,0)</f>
        <v>Janeiro</v>
      </c>
      <c r="N2892" t="e">
        <f t="shared" si="187"/>
        <v>#VALUE!</v>
      </c>
    </row>
    <row r="2893" spans="1:14" ht="24.95" customHeight="1" x14ac:dyDescent="0.2">
      <c r="A2893" s="2"/>
      <c r="B2893" s="3"/>
      <c r="C2893" s="2"/>
      <c r="D2893" s="2"/>
      <c r="E2893" s="2"/>
      <c r="F2893" s="2"/>
      <c r="G2893" s="2"/>
      <c r="H2893" s="13"/>
      <c r="I2893" s="4"/>
      <c r="J2893" s="9">
        <f t="shared" si="184"/>
        <v>0</v>
      </c>
      <c r="K2893" s="9">
        <f t="shared" si="185"/>
        <v>0</v>
      </c>
      <c r="L2893">
        <f t="shared" si="186"/>
        <v>1</v>
      </c>
      <c r="M2893" t="str">
        <f>VLOOKUP(L2893,mês!A:B,2,0)</f>
        <v>Janeiro</v>
      </c>
      <c r="N2893" t="e">
        <f t="shared" si="187"/>
        <v>#VALUE!</v>
      </c>
    </row>
    <row r="2894" spans="1:14" ht="24.95" customHeight="1" x14ac:dyDescent="0.2">
      <c r="A2894" s="2"/>
      <c r="B2894" s="3"/>
      <c r="C2894" s="2"/>
      <c r="D2894" s="2"/>
      <c r="E2894" s="2"/>
      <c r="F2894" s="2"/>
      <c r="G2894" s="2"/>
      <c r="H2894" s="13"/>
      <c r="I2894" s="4"/>
      <c r="J2894" s="9">
        <f t="shared" si="184"/>
        <v>0</v>
      </c>
      <c r="K2894" s="9">
        <f t="shared" si="185"/>
        <v>0</v>
      </c>
      <c r="L2894">
        <f t="shared" si="186"/>
        <v>1</v>
      </c>
      <c r="M2894" t="str">
        <f>VLOOKUP(L2894,mês!A:B,2,0)</f>
        <v>Janeiro</v>
      </c>
      <c r="N2894" t="e">
        <f t="shared" si="187"/>
        <v>#VALUE!</v>
      </c>
    </row>
    <row r="2895" spans="1:14" ht="24.95" customHeight="1" x14ac:dyDescent="0.2">
      <c r="A2895" s="2"/>
      <c r="B2895" s="3"/>
      <c r="C2895" s="2"/>
      <c r="D2895" s="2"/>
      <c r="E2895" s="2"/>
      <c r="F2895" s="2"/>
      <c r="G2895" s="2"/>
      <c r="H2895" s="13"/>
      <c r="I2895" s="4"/>
      <c r="J2895" s="9">
        <f t="shared" si="184"/>
        <v>0</v>
      </c>
      <c r="K2895" s="9">
        <f t="shared" si="185"/>
        <v>0</v>
      </c>
      <c r="L2895">
        <f t="shared" si="186"/>
        <v>1</v>
      </c>
      <c r="M2895" t="str">
        <f>VLOOKUP(L2895,mês!A:B,2,0)</f>
        <v>Janeiro</v>
      </c>
      <c r="N2895" t="e">
        <f t="shared" si="187"/>
        <v>#VALUE!</v>
      </c>
    </row>
    <row r="2896" spans="1:14" ht="24.95" customHeight="1" x14ac:dyDescent="0.2">
      <c r="A2896" s="2"/>
      <c r="B2896" s="3"/>
      <c r="C2896" s="2"/>
      <c r="D2896" s="2"/>
      <c r="E2896" s="2"/>
      <c r="F2896" s="2"/>
      <c r="G2896" s="2"/>
      <c r="H2896" s="13"/>
      <c r="I2896" s="4"/>
      <c r="J2896" s="9">
        <f t="shared" si="184"/>
        <v>0</v>
      </c>
      <c r="K2896" s="9">
        <f t="shared" si="185"/>
        <v>0</v>
      </c>
      <c r="L2896">
        <f t="shared" si="186"/>
        <v>1</v>
      </c>
      <c r="M2896" t="str">
        <f>VLOOKUP(L2896,mês!A:B,2,0)</f>
        <v>Janeiro</v>
      </c>
      <c r="N2896" t="e">
        <f t="shared" si="187"/>
        <v>#VALUE!</v>
      </c>
    </row>
    <row r="2897" spans="1:14" ht="24.95" customHeight="1" x14ac:dyDescent="0.2">
      <c r="A2897" s="2"/>
      <c r="B2897" s="3"/>
      <c r="C2897" s="2"/>
      <c r="D2897" s="2"/>
      <c r="E2897" s="2"/>
      <c r="F2897" s="2"/>
      <c r="G2897" s="2"/>
      <c r="H2897" s="13"/>
      <c r="I2897" s="4"/>
      <c r="J2897" s="9">
        <f t="shared" si="184"/>
        <v>0</v>
      </c>
      <c r="K2897" s="9">
        <f t="shared" si="185"/>
        <v>0</v>
      </c>
      <c r="L2897">
        <f t="shared" si="186"/>
        <v>1</v>
      </c>
      <c r="M2897" t="str">
        <f>VLOOKUP(L2897,mês!A:B,2,0)</f>
        <v>Janeiro</v>
      </c>
      <c r="N2897" t="e">
        <f t="shared" si="187"/>
        <v>#VALUE!</v>
      </c>
    </row>
    <row r="2898" spans="1:14" ht="24.95" customHeight="1" x14ac:dyDescent="0.2">
      <c r="A2898" s="2"/>
      <c r="B2898" s="3"/>
      <c r="C2898" s="2"/>
      <c r="D2898" s="2"/>
      <c r="E2898" s="2"/>
      <c r="F2898" s="2"/>
      <c r="G2898" s="2"/>
      <c r="H2898" s="13"/>
      <c r="I2898" s="4"/>
      <c r="J2898" s="9">
        <f t="shared" si="184"/>
        <v>0</v>
      </c>
      <c r="K2898" s="9">
        <f t="shared" si="185"/>
        <v>0</v>
      </c>
      <c r="L2898">
        <f t="shared" si="186"/>
        <v>1</v>
      </c>
      <c r="M2898" t="str">
        <f>VLOOKUP(L2898,mês!A:B,2,0)</f>
        <v>Janeiro</v>
      </c>
      <c r="N2898" t="e">
        <f t="shared" si="187"/>
        <v>#VALUE!</v>
      </c>
    </row>
    <row r="2899" spans="1:14" ht="24.95" customHeight="1" x14ac:dyDescent="0.2">
      <c r="A2899" s="2"/>
      <c r="B2899" s="3"/>
      <c r="C2899" s="2"/>
      <c r="D2899" s="2"/>
      <c r="E2899" s="2"/>
      <c r="F2899" s="2"/>
      <c r="G2899" s="2"/>
      <c r="H2899" s="13"/>
      <c r="I2899" s="4"/>
      <c r="J2899" s="9">
        <f t="shared" si="184"/>
        <v>0</v>
      </c>
      <c r="K2899" s="9">
        <f t="shared" si="185"/>
        <v>0</v>
      </c>
      <c r="L2899">
        <f t="shared" si="186"/>
        <v>1</v>
      </c>
      <c r="M2899" t="str">
        <f>VLOOKUP(L2899,mês!A:B,2,0)</f>
        <v>Janeiro</v>
      </c>
      <c r="N2899" t="e">
        <f t="shared" si="187"/>
        <v>#VALUE!</v>
      </c>
    </row>
    <row r="2900" spans="1:14" ht="24.95" customHeight="1" x14ac:dyDescent="0.2">
      <c r="A2900" s="2"/>
      <c r="B2900" s="3"/>
      <c r="C2900" s="2"/>
      <c r="D2900" s="2"/>
      <c r="E2900" s="2"/>
      <c r="F2900" s="2"/>
      <c r="G2900" s="2"/>
      <c r="H2900" s="13"/>
      <c r="I2900" s="4"/>
      <c r="J2900" s="9">
        <f t="shared" si="184"/>
        <v>0</v>
      </c>
      <c r="K2900" s="9">
        <f t="shared" si="185"/>
        <v>0</v>
      </c>
      <c r="L2900">
        <f t="shared" si="186"/>
        <v>1</v>
      </c>
      <c r="M2900" t="str">
        <f>VLOOKUP(L2900,mês!A:B,2,0)</f>
        <v>Janeiro</v>
      </c>
      <c r="N2900" t="e">
        <f t="shared" si="187"/>
        <v>#VALUE!</v>
      </c>
    </row>
    <row r="2901" spans="1:14" ht="24.95" customHeight="1" x14ac:dyDescent="0.2">
      <c r="A2901" s="2"/>
      <c r="B2901" s="3"/>
      <c r="C2901" s="2"/>
      <c r="D2901" s="2"/>
      <c r="E2901" s="2"/>
      <c r="F2901" s="2"/>
      <c r="G2901" s="2"/>
      <c r="H2901" s="13"/>
      <c r="I2901" s="4"/>
      <c r="J2901" s="9">
        <f t="shared" si="184"/>
        <v>0</v>
      </c>
      <c r="K2901" s="9">
        <f t="shared" si="185"/>
        <v>0</v>
      </c>
      <c r="L2901">
        <f t="shared" si="186"/>
        <v>1</v>
      </c>
      <c r="M2901" t="str">
        <f>VLOOKUP(L2901,mês!A:B,2,0)</f>
        <v>Janeiro</v>
      </c>
      <c r="N2901" t="e">
        <f t="shared" si="187"/>
        <v>#VALUE!</v>
      </c>
    </row>
    <row r="2902" spans="1:14" ht="24.95" customHeight="1" x14ac:dyDescent="0.2">
      <c r="A2902" s="2"/>
      <c r="B2902" s="3"/>
      <c r="C2902" s="2"/>
      <c r="D2902" s="2"/>
      <c r="E2902" s="2"/>
      <c r="F2902" s="2"/>
      <c r="G2902" s="2"/>
      <c r="H2902" s="13"/>
      <c r="I2902" s="4"/>
      <c r="J2902" s="9">
        <f t="shared" si="184"/>
        <v>0</v>
      </c>
      <c r="K2902" s="9">
        <f t="shared" si="185"/>
        <v>0</v>
      </c>
      <c r="L2902">
        <f t="shared" si="186"/>
        <v>1</v>
      </c>
      <c r="M2902" t="str">
        <f>VLOOKUP(L2902,mês!A:B,2,0)</f>
        <v>Janeiro</v>
      </c>
      <c r="N2902" t="e">
        <f t="shared" si="187"/>
        <v>#VALUE!</v>
      </c>
    </row>
    <row r="2903" spans="1:14" ht="24.95" customHeight="1" x14ac:dyDescent="0.2">
      <c r="A2903" s="2"/>
      <c r="B2903" s="3"/>
      <c r="C2903" s="2"/>
      <c r="D2903" s="2"/>
      <c r="E2903" s="2"/>
      <c r="F2903" s="2"/>
      <c r="G2903" s="2"/>
      <c r="H2903" s="13"/>
      <c r="I2903" s="4"/>
      <c r="J2903" s="9">
        <f t="shared" si="184"/>
        <v>0</v>
      </c>
      <c r="K2903" s="9">
        <f t="shared" si="185"/>
        <v>0</v>
      </c>
      <c r="L2903">
        <f t="shared" si="186"/>
        <v>1</v>
      </c>
      <c r="M2903" t="str">
        <f>VLOOKUP(L2903,mês!A:B,2,0)</f>
        <v>Janeiro</v>
      </c>
      <c r="N2903" t="e">
        <f t="shared" si="187"/>
        <v>#VALUE!</v>
      </c>
    </row>
    <row r="2904" spans="1:14" ht="24.95" customHeight="1" x14ac:dyDescent="0.2">
      <c r="A2904" s="2"/>
      <c r="B2904" s="3"/>
      <c r="C2904" s="2"/>
      <c r="D2904" s="2"/>
      <c r="E2904" s="2"/>
      <c r="F2904" s="2"/>
      <c r="G2904" s="2"/>
      <c r="H2904" s="2"/>
      <c r="I2904" s="4"/>
      <c r="J2904" s="9">
        <f t="shared" si="184"/>
        <v>0</v>
      </c>
      <c r="K2904" s="9">
        <f t="shared" si="185"/>
        <v>0</v>
      </c>
      <c r="L2904">
        <f t="shared" si="186"/>
        <v>1</v>
      </c>
      <c r="M2904" t="str">
        <f>VLOOKUP(L2904,mês!A:B,2,0)</f>
        <v>Janeiro</v>
      </c>
      <c r="N2904" t="e">
        <f t="shared" si="187"/>
        <v>#VALUE!</v>
      </c>
    </row>
    <row r="2905" spans="1:14" ht="24.95" customHeight="1" x14ac:dyDescent="0.2">
      <c r="A2905" s="2"/>
      <c r="B2905" s="3"/>
      <c r="C2905" s="2"/>
      <c r="D2905" s="2"/>
      <c r="E2905" s="2"/>
      <c r="F2905" s="2"/>
      <c r="G2905" s="2"/>
      <c r="H2905" s="13"/>
      <c r="I2905" s="4"/>
      <c r="J2905" s="9">
        <f t="shared" si="184"/>
        <v>0</v>
      </c>
      <c r="K2905" s="9">
        <f t="shared" si="185"/>
        <v>0</v>
      </c>
      <c r="L2905">
        <f t="shared" si="186"/>
        <v>1</v>
      </c>
      <c r="M2905" t="str">
        <f>VLOOKUP(L2905,mês!A:B,2,0)</f>
        <v>Janeiro</v>
      </c>
      <c r="N2905" t="e">
        <f t="shared" si="187"/>
        <v>#VALUE!</v>
      </c>
    </row>
    <row r="2906" spans="1:14" ht="24.95" customHeight="1" x14ac:dyDescent="0.2">
      <c r="A2906" s="2"/>
      <c r="B2906" s="3"/>
      <c r="C2906" s="2"/>
      <c r="D2906" s="2"/>
      <c r="E2906" s="2"/>
      <c r="F2906" s="2"/>
      <c r="G2906" s="2"/>
      <c r="H2906" s="13"/>
      <c r="I2906" s="4"/>
      <c r="J2906" s="9">
        <f t="shared" si="184"/>
        <v>0</v>
      </c>
      <c r="K2906" s="9">
        <f t="shared" si="185"/>
        <v>0</v>
      </c>
      <c r="L2906">
        <f t="shared" si="186"/>
        <v>1</v>
      </c>
      <c r="M2906" t="str">
        <f>VLOOKUP(L2906,mês!A:B,2,0)</f>
        <v>Janeiro</v>
      </c>
      <c r="N2906" t="e">
        <f t="shared" si="187"/>
        <v>#VALUE!</v>
      </c>
    </row>
    <row r="2907" spans="1:14" ht="24.95" customHeight="1" x14ac:dyDescent="0.2">
      <c r="A2907" s="2"/>
      <c r="B2907" s="3"/>
      <c r="C2907" s="2"/>
      <c r="D2907" s="2"/>
      <c r="E2907" s="2"/>
      <c r="F2907" s="2"/>
      <c r="G2907" s="2"/>
      <c r="H2907" s="13"/>
      <c r="I2907" s="4"/>
      <c r="J2907" s="9">
        <f t="shared" si="184"/>
        <v>0</v>
      </c>
      <c r="K2907" s="9">
        <f t="shared" si="185"/>
        <v>0</v>
      </c>
      <c r="L2907">
        <f t="shared" si="186"/>
        <v>1</v>
      </c>
      <c r="M2907" t="str">
        <f>VLOOKUP(L2907,mês!A:B,2,0)</f>
        <v>Janeiro</v>
      </c>
      <c r="N2907" t="e">
        <f t="shared" si="187"/>
        <v>#VALUE!</v>
      </c>
    </row>
    <row r="2908" spans="1:14" ht="24.95" customHeight="1" x14ac:dyDescent="0.2">
      <c r="A2908" s="2"/>
      <c r="B2908" s="3"/>
      <c r="C2908" s="2"/>
      <c r="D2908" s="2"/>
      <c r="E2908" s="2"/>
      <c r="F2908" s="2"/>
      <c r="G2908" s="2"/>
      <c r="H2908" s="13"/>
      <c r="I2908" s="4"/>
      <c r="J2908" s="9">
        <f t="shared" si="184"/>
        <v>0</v>
      </c>
      <c r="K2908" s="9">
        <f t="shared" si="185"/>
        <v>0</v>
      </c>
      <c r="L2908">
        <f t="shared" si="186"/>
        <v>1</v>
      </c>
      <c r="M2908" t="str">
        <f>VLOOKUP(L2908,mês!A:B,2,0)</f>
        <v>Janeiro</v>
      </c>
      <c r="N2908" t="e">
        <f t="shared" si="187"/>
        <v>#VALUE!</v>
      </c>
    </row>
    <row r="2909" spans="1:14" ht="24.95" customHeight="1" x14ac:dyDescent="0.2">
      <c r="A2909" s="2"/>
      <c r="B2909" s="3"/>
      <c r="C2909" s="2"/>
      <c r="D2909" s="2"/>
      <c r="E2909" s="2"/>
      <c r="F2909" s="2"/>
      <c r="G2909" s="2"/>
      <c r="H2909" s="13"/>
      <c r="I2909" s="4"/>
      <c r="J2909" s="9">
        <f t="shared" si="184"/>
        <v>0</v>
      </c>
      <c r="K2909" s="9">
        <f t="shared" si="185"/>
        <v>0</v>
      </c>
      <c r="L2909">
        <f t="shared" si="186"/>
        <v>1</v>
      </c>
      <c r="M2909" t="str">
        <f>VLOOKUP(L2909,mês!A:B,2,0)</f>
        <v>Janeiro</v>
      </c>
      <c r="N2909" t="e">
        <f t="shared" si="187"/>
        <v>#VALUE!</v>
      </c>
    </row>
    <row r="2910" spans="1:14" ht="24.95" customHeight="1" x14ac:dyDescent="0.2">
      <c r="A2910" s="2"/>
      <c r="B2910" s="3"/>
      <c r="C2910" s="2"/>
      <c r="D2910" s="2"/>
      <c r="E2910" s="2"/>
      <c r="F2910" s="2"/>
      <c r="G2910" s="2"/>
      <c r="H2910" s="2"/>
      <c r="I2910" s="4"/>
      <c r="J2910" s="9">
        <f t="shared" si="184"/>
        <v>0</v>
      </c>
      <c r="K2910" s="9">
        <f t="shared" si="185"/>
        <v>0</v>
      </c>
      <c r="L2910">
        <f t="shared" si="186"/>
        <v>1</v>
      </c>
      <c r="M2910" t="str">
        <f>VLOOKUP(L2910,mês!A:B,2,0)</f>
        <v>Janeiro</v>
      </c>
      <c r="N2910" t="e">
        <f t="shared" si="187"/>
        <v>#VALUE!</v>
      </c>
    </row>
    <row r="2911" spans="1:14" ht="24.95" customHeight="1" x14ac:dyDescent="0.2">
      <c r="A2911" s="2"/>
      <c r="B2911" s="3"/>
      <c r="C2911" s="2"/>
      <c r="D2911" s="2"/>
      <c r="E2911" s="2"/>
      <c r="F2911" s="2"/>
      <c r="G2911" s="2"/>
      <c r="H2911" s="2"/>
      <c r="I2911" s="4"/>
      <c r="J2911" s="9">
        <f t="shared" si="184"/>
        <v>0</v>
      </c>
      <c r="K2911" s="9">
        <f t="shared" si="185"/>
        <v>0</v>
      </c>
      <c r="L2911">
        <f t="shared" si="186"/>
        <v>1</v>
      </c>
      <c r="M2911" t="str">
        <f>VLOOKUP(L2911,mês!A:B,2,0)</f>
        <v>Janeiro</v>
      </c>
      <c r="N2911" t="e">
        <f t="shared" si="187"/>
        <v>#VALUE!</v>
      </c>
    </row>
    <row r="2912" spans="1:14" ht="24.95" customHeight="1" x14ac:dyDescent="0.2">
      <c r="A2912" s="2"/>
      <c r="B2912" s="3"/>
      <c r="C2912" s="2"/>
      <c r="D2912" s="2"/>
      <c r="E2912" s="2"/>
      <c r="F2912" s="2"/>
      <c r="G2912" s="2"/>
      <c r="H2912" s="2"/>
      <c r="I2912" s="4"/>
      <c r="J2912" s="9">
        <f t="shared" si="184"/>
        <v>0</v>
      </c>
      <c r="K2912" s="9">
        <f t="shared" si="185"/>
        <v>0</v>
      </c>
      <c r="L2912">
        <f t="shared" si="186"/>
        <v>1</v>
      </c>
      <c r="M2912" t="str">
        <f>VLOOKUP(L2912,mês!A:B,2,0)</f>
        <v>Janeiro</v>
      </c>
      <c r="N2912" t="e">
        <f t="shared" si="187"/>
        <v>#VALUE!</v>
      </c>
    </row>
    <row r="2913" spans="1:14" ht="24.95" customHeight="1" x14ac:dyDescent="0.2">
      <c r="A2913" s="2"/>
      <c r="B2913" s="3"/>
      <c r="C2913" s="2"/>
      <c r="D2913" s="2"/>
      <c r="E2913" s="2"/>
      <c r="F2913" s="2"/>
      <c r="G2913" s="2"/>
      <c r="H2913" s="2"/>
      <c r="I2913" s="4"/>
      <c r="J2913" s="9">
        <f t="shared" si="184"/>
        <v>0</v>
      </c>
      <c r="K2913" s="9">
        <f t="shared" si="185"/>
        <v>0</v>
      </c>
      <c r="L2913">
        <f t="shared" si="186"/>
        <v>1</v>
      </c>
      <c r="M2913" t="str">
        <f>VLOOKUP(L2913,mês!A:B,2,0)</f>
        <v>Janeiro</v>
      </c>
      <c r="N2913" t="e">
        <f t="shared" si="187"/>
        <v>#VALUE!</v>
      </c>
    </row>
    <row r="2914" spans="1:14" ht="24.95" customHeight="1" x14ac:dyDescent="0.2">
      <c r="A2914" s="2"/>
      <c r="B2914" s="3"/>
      <c r="C2914" s="2"/>
      <c r="D2914" s="2"/>
      <c r="E2914" s="2"/>
      <c r="F2914" s="2"/>
      <c r="G2914" s="2"/>
      <c r="H2914" s="2"/>
      <c r="I2914" s="4"/>
      <c r="J2914" s="9">
        <f t="shared" si="184"/>
        <v>0</v>
      </c>
      <c r="K2914" s="9">
        <f t="shared" si="185"/>
        <v>0</v>
      </c>
      <c r="L2914">
        <f t="shared" si="186"/>
        <v>1</v>
      </c>
      <c r="M2914" t="str">
        <f>VLOOKUP(L2914,mês!A:B,2,0)</f>
        <v>Janeiro</v>
      </c>
      <c r="N2914" t="e">
        <f t="shared" si="187"/>
        <v>#VALUE!</v>
      </c>
    </row>
    <row r="2915" spans="1:14" ht="24.95" customHeight="1" x14ac:dyDescent="0.2">
      <c r="A2915" s="2"/>
      <c r="B2915" s="3"/>
      <c r="C2915" s="2"/>
      <c r="D2915" s="2"/>
      <c r="E2915" s="2"/>
      <c r="F2915" s="2"/>
      <c r="G2915" s="2"/>
      <c r="H2915" s="2"/>
      <c r="I2915" s="4"/>
      <c r="J2915" s="9">
        <f t="shared" si="184"/>
        <v>0</v>
      </c>
      <c r="K2915" s="9">
        <f t="shared" si="185"/>
        <v>0</v>
      </c>
      <c r="L2915">
        <f t="shared" si="186"/>
        <v>1</v>
      </c>
      <c r="M2915" t="str">
        <f>VLOOKUP(L2915,mês!A:B,2,0)</f>
        <v>Janeiro</v>
      </c>
      <c r="N2915" t="e">
        <f t="shared" si="187"/>
        <v>#VALUE!</v>
      </c>
    </row>
    <row r="2916" spans="1:14" ht="24.95" customHeight="1" x14ac:dyDescent="0.2">
      <c r="A2916" s="2"/>
      <c r="B2916" s="3"/>
      <c r="C2916" s="2"/>
      <c r="D2916" s="2"/>
      <c r="E2916" s="2"/>
      <c r="F2916" s="2"/>
      <c r="G2916" s="2"/>
      <c r="H2916" s="2"/>
      <c r="I2916" s="4"/>
      <c r="J2916" s="9">
        <f t="shared" si="184"/>
        <v>0</v>
      </c>
      <c r="K2916" s="9">
        <f t="shared" si="185"/>
        <v>0</v>
      </c>
      <c r="L2916">
        <f t="shared" si="186"/>
        <v>1</v>
      </c>
      <c r="M2916" t="str">
        <f>VLOOKUP(L2916,mês!A:B,2,0)</f>
        <v>Janeiro</v>
      </c>
      <c r="N2916" t="e">
        <f t="shared" si="187"/>
        <v>#VALUE!</v>
      </c>
    </row>
    <row r="2917" spans="1:14" ht="24.95" customHeight="1" x14ac:dyDescent="0.2">
      <c r="A2917" s="2"/>
      <c r="B2917" s="3"/>
      <c r="C2917" s="2"/>
      <c r="D2917" s="2"/>
      <c r="E2917" s="2"/>
      <c r="F2917" s="2"/>
      <c r="G2917" s="2"/>
      <c r="H2917" s="2"/>
      <c r="I2917" s="4"/>
      <c r="J2917" s="9">
        <f t="shared" si="184"/>
        <v>0</v>
      </c>
      <c r="K2917" s="9">
        <f t="shared" si="185"/>
        <v>0</v>
      </c>
      <c r="L2917">
        <f t="shared" si="186"/>
        <v>1</v>
      </c>
      <c r="M2917" t="str">
        <f>VLOOKUP(L2917,mês!A:B,2,0)</f>
        <v>Janeiro</v>
      </c>
      <c r="N2917" t="e">
        <f t="shared" si="187"/>
        <v>#VALUE!</v>
      </c>
    </row>
    <row r="2918" spans="1:14" ht="24.95" customHeight="1" x14ac:dyDescent="0.2">
      <c r="A2918" s="2"/>
      <c r="B2918" s="3"/>
      <c r="C2918" s="2"/>
      <c r="D2918" s="2"/>
      <c r="E2918" s="2"/>
      <c r="F2918" s="2"/>
      <c r="G2918" s="2"/>
      <c r="H2918" s="2"/>
      <c r="I2918" s="4"/>
      <c r="J2918" s="9">
        <f t="shared" si="184"/>
        <v>0</v>
      </c>
      <c r="K2918" s="9">
        <f t="shared" si="185"/>
        <v>0</v>
      </c>
      <c r="L2918">
        <f t="shared" si="186"/>
        <v>1</v>
      </c>
      <c r="M2918" t="str">
        <f>VLOOKUP(L2918,mês!A:B,2,0)</f>
        <v>Janeiro</v>
      </c>
      <c r="N2918" t="e">
        <f t="shared" si="187"/>
        <v>#VALUE!</v>
      </c>
    </row>
    <row r="2919" spans="1:14" ht="24.95" customHeight="1" x14ac:dyDescent="0.2">
      <c r="A2919" s="2"/>
      <c r="B2919" s="3"/>
      <c r="C2919" s="2"/>
      <c r="D2919" s="2"/>
      <c r="E2919" s="2"/>
      <c r="F2919" s="2"/>
      <c r="G2919" s="2"/>
      <c r="H2919" s="13"/>
      <c r="I2919" s="4"/>
      <c r="J2919" s="9">
        <f t="shared" si="184"/>
        <v>0</v>
      </c>
      <c r="K2919" s="9">
        <f t="shared" si="185"/>
        <v>0</v>
      </c>
      <c r="L2919">
        <f t="shared" si="186"/>
        <v>1</v>
      </c>
      <c r="M2919" t="str">
        <f>VLOOKUP(L2919,mês!A:B,2,0)</f>
        <v>Janeiro</v>
      </c>
      <c r="N2919" t="e">
        <f t="shared" si="187"/>
        <v>#VALUE!</v>
      </c>
    </row>
    <row r="2920" spans="1:14" ht="24.95" customHeight="1" x14ac:dyDescent="0.2">
      <c r="A2920" s="2"/>
      <c r="B2920" s="3"/>
      <c r="C2920" s="2"/>
      <c r="D2920" s="2"/>
      <c r="E2920" s="2"/>
      <c r="F2920" s="2"/>
      <c r="G2920" s="2"/>
      <c r="H2920" s="2"/>
      <c r="I2920" s="4"/>
      <c r="J2920" s="9">
        <f t="shared" si="184"/>
        <v>0</v>
      </c>
      <c r="K2920" s="9">
        <f t="shared" si="185"/>
        <v>0</v>
      </c>
      <c r="L2920">
        <f t="shared" si="186"/>
        <v>1</v>
      </c>
      <c r="M2920" t="str">
        <f>VLOOKUP(L2920,mês!A:B,2,0)</f>
        <v>Janeiro</v>
      </c>
      <c r="N2920" t="e">
        <f t="shared" si="187"/>
        <v>#VALUE!</v>
      </c>
    </row>
    <row r="2921" spans="1:14" ht="24.95" customHeight="1" x14ac:dyDescent="0.2">
      <c r="A2921" s="2"/>
      <c r="B2921" s="3"/>
      <c r="C2921" s="2"/>
      <c r="D2921" s="2"/>
      <c r="E2921" s="2"/>
      <c r="F2921" s="2"/>
      <c r="G2921" s="2"/>
      <c r="H2921" s="2"/>
      <c r="I2921" s="4"/>
      <c r="J2921" s="9">
        <f t="shared" si="184"/>
        <v>0</v>
      </c>
      <c r="K2921" s="9">
        <f t="shared" si="185"/>
        <v>0</v>
      </c>
      <c r="L2921">
        <f t="shared" si="186"/>
        <v>1</v>
      </c>
      <c r="M2921" t="str">
        <f>VLOOKUP(L2921,mês!A:B,2,0)</f>
        <v>Janeiro</v>
      </c>
      <c r="N2921" t="e">
        <f t="shared" si="187"/>
        <v>#VALUE!</v>
      </c>
    </row>
    <row r="2922" spans="1:14" ht="24.95" customHeight="1" x14ac:dyDescent="0.2">
      <c r="A2922" s="2"/>
      <c r="B2922" s="3"/>
      <c r="C2922" s="2"/>
      <c r="D2922" s="2"/>
      <c r="E2922" s="2"/>
      <c r="F2922" s="2"/>
      <c r="G2922" s="2"/>
      <c r="H2922" s="2"/>
      <c r="I2922" s="4"/>
      <c r="J2922" s="9">
        <f t="shared" si="184"/>
        <v>0</v>
      </c>
      <c r="K2922" s="9">
        <f t="shared" si="185"/>
        <v>0</v>
      </c>
      <c r="L2922">
        <f t="shared" si="186"/>
        <v>1</v>
      </c>
      <c r="M2922" t="str">
        <f>VLOOKUP(L2922,mês!A:B,2,0)</f>
        <v>Janeiro</v>
      </c>
      <c r="N2922" t="e">
        <f t="shared" si="187"/>
        <v>#VALUE!</v>
      </c>
    </row>
    <row r="2923" spans="1:14" ht="24.95" customHeight="1" x14ac:dyDescent="0.2">
      <c r="A2923" s="2"/>
      <c r="B2923" s="3"/>
      <c r="C2923" s="2"/>
      <c r="D2923" s="2"/>
      <c r="E2923" s="2"/>
      <c r="F2923" s="2"/>
      <c r="G2923" s="2"/>
      <c r="H2923" s="2"/>
      <c r="I2923" s="4"/>
      <c r="J2923" s="9">
        <f t="shared" si="184"/>
        <v>0</v>
      </c>
      <c r="K2923" s="9">
        <f t="shared" si="185"/>
        <v>0</v>
      </c>
      <c r="L2923">
        <f t="shared" si="186"/>
        <v>1</v>
      </c>
      <c r="M2923" t="str">
        <f>VLOOKUP(L2923,mês!A:B,2,0)</f>
        <v>Janeiro</v>
      </c>
      <c r="N2923" t="e">
        <f t="shared" si="187"/>
        <v>#VALUE!</v>
      </c>
    </row>
    <row r="2924" spans="1:14" ht="24.95" customHeight="1" x14ac:dyDescent="0.2">
      <c r="A2924" s="2"/>
      <c r="B2924" s="3"/>
      <c r="C2924" s="2"/>
      <c r="D2924" s="2"/>
      <c r="E2924" s="2"/>
      <c r="F2924" s="2"/>
      <c r="G2924" s="2"/>
      <c r="H2924" s="2"/>
      <c r="I2924" s="4"/>
      <c r="J2924" s="9">
        <f t="shared" si="184"/>
        <v>0</v>
      </c>
      <c r="K2924" s="9">
        <f t="shared" si="185"/>
        <v>0</v>
      </c>
      <c r="L2924">
        <f t="shared" si="186"/>
        <v>1</v>
      </c>
      <c r="M2924" t="str">
        <f>VLOOKUP(L2924,mês!A:B,2,0)</f>
        <v>Janeiro</v>
      </c>
      <c r="N2924" t="e">
        <f t="shared" si="187"/>
        <v>#VALUE!</v>
      </c>
    </row>
    <row r="2925" spans="1:14" ht="24.95" customHeight="1" x14ac:dyDescent="0.2">
      <c r="A2925" s="2"/>
      <c r="B2925" s="3"/>
      <c r="C2925" s="2"/>
      <c r="D2925" s="2"/>
      <c r="E2925" s="2"/>
      <c r="F2925" s="2"/>
      <c r="G2925" s="2"/>
      <c r="H2925" s="2"/>
      <c r="I2925" s="4"/>
      <c r="J2925" s="9">
        <f t="shared" si="184"/>
        <v>0</v>
      </c>
      <c r="K2925" s="9">
        <f t="shared" si="185"/>
        <v>0</v>
      </c>
      <c r="L2925">
        <f t="shared" si="186"/>
        <v>1</v>
      </c>
      <c r="M2925" t="str">
        <f>VLOOKUP(L2925,mês!A:B,2,0)</f>
        <v>Janeiro</v>
      </c>
      <c r="N2925" t="e">
        <f t="shared" si="187"/>
        <v>#VALUE!</v>
      </c>
    </row>
    <row r="2926" spans="1:14" ht="24.95" customHeight="1" x14ac:dyDescent="0.2">
      <c r="A2926" s="2"/>
      <c r="B2926" s="3"/>
      <c r="C2926" s="2"/>
      <c r="D2926" s="2"/>
      <c r="E2926" s="2"/>
      <c r="F2926" s="2"/>
      <c r="G2926" s="2"/>
      <c r="H2926" s="2"/>
      <c r="I2926" s="4"/>
      <c r="J2926" s="9">
        <f t="shared" ref="J2926:J2957" si="188">IF(G2926="Não",0,H2926)</f>
        <v>0</v>
      </c>
      <c r="K2926" s="9">
        <f t="shared" ref="K2926:K2957" si="189">IF(G2926="Não",H2926,0)</f>
        <v>0</v>
      </c>
      <c r="L2926">
        <f t="shared" ref="L2926:L2957" si="190">MONTH(B2926)</f>
        <v>1</v>
      </c>
      <c r="M2926" t="str">
        <f>VLOOKUP(L2926,mês!A:B,2,0)</f>
        <v>Janeiro</v>
      </c>
      <c r="N2926" t="e">
        <f t="shared" ref="N2926:N2957" si="191">LEFT(A2926,SEARCH("-",A2926)-1)</f>
        <v>#VALUE!</v>
      </c>
    </row>
    <row r="2927" spans="1:14" ht="24.95" customHeight="1" x14ac:dyDescent="0.2">
      <c r="A2927" s="2"/>
      <c r="B2927" s="3"/>
      <c r="C2927" s="2"/>
      <c r="D2927" s="2"/>
      <c r="E2927" s="2"/>
      <c r="F2927" s="2"/>
      <c r="G2927" s="2"/>
      <c r="H2927" s="2"/>
      <c r="I2927" s="4"/>
      <c r="J2927" s="9">
        <f t="shared" si="188"/>
        <v>0</v>
      </c>
      <c r="K2927" s="9">
        <f t="shared" si="189"/>
        <v>0</v>
      </c>
      <c r="L2927">
        <f t="shared" si="190"/>
        <v>1</v>
      </c>
      <c r="M2927" t="str">
        <f>VLOOKUP(L2927,mês!A:B,2,0)</f>
        <v>Janeiro</v>
      </c>
      <c r="N2927" t="e">
        <f t="shared" si="191"/>
        <v>#VALUE!</v>
      </c>
    </row>
    <row r="2928" spans="1:14" ht="24.95" customHeight="1" x14ac:dyDescent="0.2">
      <c r="A2928" s="2"/>
      <c r="B2928" s="3"/>
      <c r="C2928" s="2"/>
      <c r="D2928" s="2"/>
      <c r="E2928" s="2"/>
      <c r="F2928" s="2"/>
      <c r="G2928" s="2"/>
      <c r="H2928" s="13"/>
      <c r="I2928" s="4"/>
      <c r="J2928" s="9">
        <f t="shared" si="188"/>
        <v>0</v>
      </c>
      <c r="K2928" s="9">
        <f t="shared" si="189"/>
        <v>0</v>
      </c>
      <c r="L2928">
        <f t="shared" si="190"/>
        <v>1</v>
      </c>
      <c r="M2928" t="str">
        <f>VLOOKUP(L2928,mês!A:B,2,0)</f>
        <v>Janeiro</v>
      </c>
      <c r="N2928" t="e">
        <f t="shared" si="191"/>
        <v>#VALUE!</v>
      </c>
    </row>
    <row r="2929" spans="1:14" ht="24.95" customHeight="1" x14ac:dyDescent="0.2">
      <c r="A2929" s="2"/>
      <c r="B2929" s="3"/>
      <c r="C2929" s="2"/>
      <c r="D2929" s="2"/>
      <c r="E2929" s="2"/>
      <c r="F2929" s="2"/>
      <c r="G2929" s="2"/>
      <c r="H2929" s="2"/>
      <c r="I2929" s="4"/>
      <c r="J2929" s="9">
        <f t="shared" si="188"/>
        <v>0</v>
      </c>
      <c r="K2929" s="9">
        <f t="shared" si="189"/>
        <v>0</v>
      </c>
      <c r="L2929">
        <f t="shared" si="190"/>
        <v>1</v>
      </c>
      <c r="M2929" t="str">
        <f>VLOOKUP(L2929,mês!A:B,2,0)</f>
        <v>Janeiro</v>
      </c>
      <c r="N2929" t="e">
        <f t="shared" si="191"/>
        <v>#VALUE!</v>
      </c>
    </row>
    <row r="2930" spans="1:14" ht="24.95" customHeight="1" x14ac:dyDescent="0.2">
      <c r="A2930" s="2"/>
      <c r="B2930" s="3"/>
      <c r="C2930" s="2"/>
      <c r="D2930" s="2"/>
      <c r="E2930" s="2"/>
      <c r="F2930" s="2"/>
      <c r="G2930" s="2"/>
      <c r="H2930" s="2"/>
      <c r="I2930" s="4"/>
      <c r="J2930" s="9">
        <f t="shared" si="188"/>
        <v>0</v>
      </c>
      <c r="K2930" s="9">
        <f t="shared" si="189"/>
        <v>0</v>
      </c>
      <c r="L2930">
        <f t="shared" si="190"/>
        <v>1</v>
      </c>
      <c r="M2930" t="str">
        <f>VLOOKUP(L2930,mês!A:B,2,0)</f>
        <v>Janeiro</v>
      </c>
      <c r="N2930" t="e">
        <f t="shared" si="191"/>
        <v>#VALUE!</v>
      </c>
    </row>
    <row r="2931" spans="1:14" ht="24.95" customHeight="1" x14ac:dyDescent="0.2">
      <c r="A2931" s="2"/>
      <c r="B2931" s="3"/>
      <c r="C2931" s="2"/>
      <c r="D2931" s="2"/>
      <c r="E2931" s="2"/>
      <c r="F2931" s="2"/>
      <c r="G2931" s="2"/>
      <c r="H2931" s="2"/>
      <c r="I2931" s="4"/>
      <c r="J2931" s="9">
        <f t="shared" si="188"/>
        <v>0</v>
      </c>
      <c r="K2931" s="9">
        <f t="shared" si="189"/>
        <v>0</v>
      </c>
      <c r="L2931">
        <f t="shared" si="190"/>
        <v>1</v>
      </c>
      <c r="M2931" t="str">
        <f>VLOOKUP(L2931,mês!A:B,2,0)</f>
        <v>Janeiro</v>
      </c>
      <c r="N2931" t="e">
        <f t="shared" si="191"/>
        <v>#VALUE!</v>
      </c>
    </row>
    <row r="2932" spans="1:14" ht="24.95" customHeight="1" x14ac:dyDescent="0.2">
      <c r="A2932" s="2"/>
      <c r="B2932" s="3"/>
      <c r="C2932" s="2"/>
      <c r="D2932" s="2"/>
      <c r="E2932" s="2"/>
      <c r="F2932" s="2"/>
      <c r="G2932" s="2"/>
      <c r="H2932" s="2"/>
      <c r="I2932" s="4"/>
      <c r="J2932" s="9">
        <f t="shared" si="188"/>
        <v>0</v>
      </c>
      <c r="K2932" s="9">
        <f t="shared" si="189"/>
        <v>0</v>
      </c>
      <c r="L2932">
        <f t="shared" si="190"/>
        <v>1</v>
      </c>
      <c r="M2932" t="str">
        <f>VLOOKUP(L2932,mês!A:B,2,0)</f>
        <v>Janeiro</v>
      </c>
      <c r="N2932" t="e">
        <f t="shared" si="191"/>
        <v>#VALUE!</v>
      </c>
    </row>
    <row r="2933" spans="1:14" ht="24.95" customHeight="1" x14ac:dyDescent="0.2">
      <c r="A2933" s="2"/>
      <c r="B2933" s="3"/>
      <c r="C2933" s="2"/>
      <c r="D2933" s="2"/>
      <c r="E2933" s="2"/>
      <c r="F2933" s="2"/>
      <c r="G2933" s="2"/>
      <c r="H2933" s="2"/>
      <c r="I2933" s="4"/>
      <c r="J2933" s="9">
        <f t="shared" si="188"/>
        <v>0</v>
      </c>
      <c r="K2933" s="9">
        <f t="shared" si="189"/>
        <v>0</v>
      </c>
      <c r="L2933">
        <f t="shared" si="190"/>
        <v>1</v>
      </c>
      <c r="M2933" t="str">
        <f>VLOOKUP(L2933,mês!A:B,2,0)</f>
        <v>Janeiro</v>
      </c>
      <c r="N2933" t="e">
        <f t="shared" si="191"/>
        <v>#VALUE!</v>
      </c>
    </row>
    <row r="2934" spans="1:14" ht="24.95" customHeight="1" x14ac:dyDescent="0.2">
      <c r="A2934" s="2"/>
      <c r="B2934" s="3"/>
      <c r="C2934" s="2"/>
      <c r="D2934" s="2"/>
      <c r="E2934" s="2"/>
      <c r="F2934" s="2"/>
      <c r="G2934" s="2"/>
      <c r="H2934" s="2"/>
      <c r="I2934" s="4"/>
      <c r="J2934" s="9">
        <f t="shared" si="188"/>
        <v>0</v>
      </c>
      <c r="K2934" s="9">
        <f t="shared" si="189"/>
        <v>0</v>
      </c>
      <c r="L2934">
        <f t="shared" si="190"/>
        <v>1</v>
      </c>
      <c r="M2934" t="str">
        <f>VLOOKUP(L2934,mês!A:B,2,0)</f>
        <v>Janeiro</v>
      </c>
      <c r="N2934" t="e">
        <f t="shared" si="191"/>
        <v>#VALUE!</v>
      </c>
    </row>
    <row r="2935" spans="1:14" ht="24.95" customHeight="1" x14ac:dyDescent="0.2">
      <c r="A2935" s="2"/>
      <c r="B2935" s="3"/>
      <c r="C2935" s="2"/>
      <c r="D2935" s="2"/>
      <c r="E2935" s="2"/>
      <c r="F2935" s="2"/>
      <c r="G2935" s="2"/>
      <c r="H2935" s="2"/>
      <c r="I2935" s="4"/>
      <c r="J2935" s="9">
        <f t="shared" si="188"/>
        <v>0</v>
      </c>
      <c r="K2935" s="9">
        <f t="shared" si="189"/>
        <v>0</v>
      </c>
      <c r="L2935">
        <f t="shared" si="190"/>
        <v>1</v>
      </c>
      <c r="M2935" t="str">
        <f>VLOOKUP(L2935,mês!A:B,2,0)</f>
        <v>Janeiro</v>
      </c>
      <c r="N2935" t="e">
        <f t="shared" si="191"/>
        <v>#VALUE!</v>
      </c>
    </row>
    <row r="2936" spans="1:14" ht="24.95" customHeight="1" x14ac:dyDescent="0.2">
      <c r="A2936" s="2"/>
      <c r="B2936" s="3"/>
      <c r="C2936" s="2"/>
      <c r="D2936" s="2"/>
      <c r="E2936" s="2"/>
      <c r="F2936" s="2"/>
      <c r="G2936" s="2"/>
      <c r="H2936" s="2"/>
      <c r="I2936" s="4"/>
      <c r="J2936" s="9">
        <f t="shared" si="188"/>
        <v>0</v>
      </c>
      <c r="K2936" s="9">
        <f t="shared" si="189"/>
        <v>0</v>
      </c>
      <c r="L2936">
        <f t="shared" si="190"/>
        <v>1</v>
      </c>
      <c r="M2936" t="str">
        <f>VLOOKUP(L2936,mês!A:B,2,0)</f>
        <v>Janeiro</v>
      </c>
      <c r="N2936" t="e">
        <f t="shared" si="191"/>
        <v>#VALUE!</v>
      </c>
    </row>
    <row r="2937" spans="1:14" ht="24.95" customHeight="1" x14ac:dyDescent="0.2">
      <c r="A2937" s="2"/>
      <c r="B2937" s="3"/>
      <c r="C2937" s="2"/>
      <c r="D2937" s="2"/>
      <c r="E2937" s="2"/>
      <c r="F2937" s="2"/>
      <c r="G2937" s="2"/>
      <c r="H2937" s="2"/>
      <c r="I2937" s="4"/>
      <c r="J2937" s="9">
        <f t="shared" si="188"/>
        <v>0</v>
      </c>
      <c r="K2937" s="9">
        <f t="shared" si="189"/>
        <v>0</v>
      </c>
      <c r="L2937">
        <f t="shared" si="190"/>
        <v>1</v>
      </c>
      <c r="M2937" t="str">
        <f>VLOOKUP(L2937,mês!A:B,2,0)</f>
        <v>Janeiro</v>
      </c>
      <c r="N2937" t="e">
        <f t="shared" si="191"/>
        <v>#VALUE!</v>
      </c>
    </row>
    <row r="2938" spans="1:14" ht="24.95" customHeight="1" x14ac:dyDescent="0.2">
      <c r="A2938" s="2"/>
      <c r="B2938" s="3"/>
      <c r="C2938" s="2"/>
      <c r="D2938" s="2"/>
      <c r="E2938" s="2"/>
      <c r="F2938" s="2"/>
      <c r="G2938" s="2"/>
      <c r="H2938" s="2"/>
      <c r="I2938" s="4"/>
      <c r="J2938" s="9">
        <f t="shared" si="188"/>
        <v>0</v>
      </c>
      <c r="K2938" s="9">
        <f t="shared" si="189"/>
        <v>0</v>
      </c>
      <c r="L2938">
        <f t="shared" si="190"/>
        <v>1</v>
      </c>
      <c r="M2938" t="str">
        <f>VLOOKUP(L2938,mês!A:B,2,0)</f>
        <v>Janeiro</v>
      </c>
      <c r="N2938" t="e">
        <f t="shared" si="191"/>
        <v>#VALUE!</v>
      </c>
    </row>
    <row r="2939" spans="1:14" ht="24.95" customHeight="1" x14ac:dyDescent="0.2">
      <c r="A2939" s="2"/>
      <c r="B2939" s="3"/>
      <c r="C2939" s="2"/>
      <c r="D2939" s="2"/>
      <c r="E2939" s="2"/>
      <c r="F2939" s="2"/>
      <c r="G2939" s="2"/>
      <c r="H2939" s="2"/>
      <c r="I2939" s="4"/>
      <c r="J2939" s="9">
        <f t="shared" si="188"/>
        <v>0</v>
      </c>
      <c r="K2939" s="9">
        <f t="shared" si="189"/>
        <v>0</v>
      </c>
      <c r="L2939">
        <f t="shared" si="190"/>
        <v>1</v>
      </c>
      <c r="M2939" t="str">
        <f>VLOOKUP(L2939,mês!A:B,2,0)</f>
        <v>Janeiro</v>
      </c>
      <c r="N2939" t="e">
        <f t="shared" si="191"/>
        <v>#VALUE!</v>
      </c>
    </row>
    <row r="2940" spans="1:14" ht="24.95" customHeight="1" x14ac:dyDescent="0.2">
      <c r="A2940" s="2"/>
      <c r="B2940" s="3"/>
      <c r="C2940" s="2"/>
      <c r="D2940" s="2"/>
      <c r="E2940" s="2"/>
      <c r="F2940" s="2"/>
      <c r="G2940" s="2"/>
      <c r="H2940" s="2"/>
      <c r="I2940" s="4"/>
      <c r="J2940" s="9">
        <f t="shared" si="188"/>
        <v>0</v>
      </c>
      <c r="K2940" s="9">
        <f t="shared" si="189"/>
        <v>0</v>
      </c>
      <c r="L2940">
        <f t="shared" si="190"/>
        <v>1</v>
      </c>
      <c r="M2940" t="str">
        <f>VLOOKUP(L2940,mês!A:B,2,0)</f>
        <v>Janeiro</v>
      </c>
      <c r="N2940" t="e">
        <f t="shared" si="191"/>
        <v>#VALUE!</v>
      </c>
    </row>
    <row r="2941" spans="1:14" ht="24.95" customHeight="1" x14ac:dyDescent="0.2">
      <c r="A2941" s="2"/>
      <c r="B2941" s="3"/>
      <c r="C2941" s="2"/>
      <c r="D2941" s="2"/>
      <c r="E2941" s="2"/>
      <c r="F2941" s="2"/>
      <c r="G2941" s="2"/>
      <c r="H2941" s="2"/>
      <c r="I2941" s="4"/>
      <c r="J2941" s="9">
        <f t="shared" si="188"/>
        <v>0</v>
      </c>
      <c r="K2941" s="9">
        <f t="shared" si="189"/>
        <v>0</v>
      </c>
      <c r="L2941">
        <f t="shared" si="190"/>
        <v>1</v>
      </c>
      <c r="M2941" t="str">
        <f>VLOOKUP(L2941,mês!A:B,2,0)</f>
        <v>Janeiro</v>
      </c>
      <c r="N2941" t="e">
        <f t="shared" si="191"/>
        <v>#VALUE!</v>
      </c>
    </row>
    <row r="2942" spans="1:14" ht="24.95" customHeight="1" x14ac:dyDescent="0.2">
      <c r="A2942" s="2"/>
      <c r="B2942" s="3"/>
      <c r="C2942" s="2"/>
      <c r="D2942" s="2"/>
      <c r="E2942" s="2"/>
      <c r="F2942" s="2"/>
      <c r="G2942" s="2"/>
      <c r="H2942" s="2"/>
      <c r="I2942" s="4"/>
      <c r="J2942" s="9">
        <f t="shared" si="188"/>
        <v>0</v>
      </c>
      <c r="K2942" s="9">
        <f t="shared" si="189"/>
        <v>0</v>
      </c>
      <c r="L2942">
        <f t="shared" si="190"/>
        <v>1</v>
      </c>
      <c r="M2942" t="str">
        <f>VLOOKUP(L2942,mês!A:B,2,0)</f>
        <v>Janeiro</v>
      </c>
      <c r="N2942" t="e">
        <f t="shared" si="191"/>
        <v>#VALUE!</v>
      </c>
    </row>
    <row r="2943" spans="1:14" ht="24.95" customHeight="1" x14ac:dyDescent="0.2">
      <c r="A2943" s="2"/>
      <c r="B2943" s="3"/>
      <c r="C2943" s="2"/>
      <c r="D2943" s="2"/>
      <c r="E2943" s="2"/>
      <c r="F2943" s="2"/>
      <c r="G2943" s="2"/>
      <c r="H2943" s="13"/>
      <c r="I2943" s="4"/>
      <c r="J2943" s="9">
        <f t="shared" si="188"/>
        <v>0</v>
      </c>
      <c r="K2943" s="9">
        <f t="shared" si="189"/>
        <v>0</v>
      </c>
      <c r="L2943">
        <f t="shared" si="190"/>
        <v>1</v>
      </c>
      <c r="M2943" t="str">
        <f>VLOOKUP(L2943,mês!A:B,2,0)</f>
        <v>Janeiro</v>
      </c>
      <c r="N2943" t="e">
        <f t="shared" si="191"/>
        <v>#VALUE!</v>
      </c>
    </row>
    <row r="2944" spans="1:14" ht="24.95" customHeight="1" x14ac:dyDescent="0.2">
      <c r="A2944" s="2"/>
      <c r="B2944" s="3"/>
      <c r="C2944" s="2"/>
      <c r="D2944" s="2"/>
      <c r="E2944" s="2"/>
      <c r="F2944" s="2"/>
      <c r="G2944" s="2"/>
      <c r="H2944" s="2"/>
      <c r="I2944" s="4"/>
      <c r="J2944" s="9">
        <f t="shared" si="188"/>
        <v>0</v>
      </c>
      <c r="K2944" s="9">
        <f t="shared" si="189"/>
        <v>0</v>
      </c>
      <c r="L2944">
        <f t="shared" si="190"/>
        <v>1</v>
      </c>
      <c r="M2944" t="str">
        <f>VLOOKUP(L2944,mês!A:B,2,0)</f>
        <v>Janeiro</v>
      </c>
      <c r="N2944" t="e">
        <f t="shared" si="191"/>
        <v>#VALUE!</v>
      </c>
    </row>
    <row r="2945" spans="1:14" ht="24.95" customHeight="1" x14ac:dyDescent="0.2">
      <c r="A2945" s="2"/>
      <c r="B2945" s="3"/>
      <c r="C2945" s="2"/>
      <c r="D2945" s="2"/>
      <c r="E2945" s="2"/>
      <c r="F2945" s="2"/>
      <c r="G2945" s="2"/>
      <c r="H2945" s="2"/>
      <c r="I2945" s="4"/>
      <c r="J2945" s="9">
        <f t="shared" si="188"/>
        <v>0</v>
      </c>
      <c r="K2945" s="9">
        <f t="shared" si="189"/>
        <v>0</v>
      </c>
      <c r="L2945">
        <f t="shared" si="190"/>
        <v>1</v>
      </c>
      <c r="M2945" t="str">
        <f>VLOOKUP(L2945,mês!A:B,2,0)</f>
        <v>Janeiro</v>
      </c>
      <c r="N2945" t="e">
        <f t="shared" si="191"/>
        <v>#VALUE!</v>
      </c>
    </row>
    <row r="2946" spans="1:14" ht="24.95" customHeight="1" x14ac:dyDescent="0.2">
      <c r="A2946" s="2"/>
      <c r="B2946" s="3"/>
      <c r="C2946" s="2"/>
      <c r="D2946" s="2"/>
      <c r="E2946" s="2"/>
      <c r="F2946" s="2"/>
      <c r="G2946" s="2"/>
      <c r="H2946" s="2"/>
      <c r="I2946" s="4"/>
      <c r="J2946" s="9">
        <f t="shared" si="188"/>
        <v>0</v>
      </c>
      <c r="K2946" s="9">
        <f t="shared" si="189"/>
        <v>0</v>
      </c>
      <c r="L2946">
        <f t="shared" si="190"/>
        <v>1</v>
      </c>
      <c r="M2946" t="str">
        <f>VLOOKUP(L2946,mês!A:B,2,0)</f>
        <v>Janeiro</v>
      </c>
      <c r="N2946" t="e">
        <f t="shared" si="191"/>
        <v>#VALUE!</v>
      </c>
    </row>
    <row r="2947" spans="1:14" ht="24.95" customHeight="1" x14ac:dyDescent="0.2">
      <c r="A2947" s="2"/>
      <c r="B2947" s="3"/>
      <c r="C2947" s="2"/>
      <c r="D2947" s="2"/>
      <c r="E2947" s="2"/>
      <c r="F2947" s="2"/>
      <c r="G2947" s="2"/>
      <c r="H2947" s="2"/>
      <c r="I2947" s="4"/>
      <c r="J2947" s="9">
        <f t="shared" si="188"/>
        <v>0</v>
      </c>
      <c r="K2947" s="9">
        <f t="shared" si="189"/>
        <v>0</v>
      </c>
      <c r="L2947">
        <f t="shared" si="190"/>
        <v>1</v>
      </c>
      <c r="M2947" t="str">
        <f>VLOOKUP(L2947,mês!A:B,2,0)</f>
        <v>Janeiro</v>
      </c>
      <c r="N2947" t="e">
        <f t="shared" si="191"/>
        <v>#VALUE!</v>
      </c>
    </row>
    <row r="2948" spans="1:14" ht="24.95" customHeight="1" x14ac:dyDescent="0.2">
      <c r="A2948" s="2"/>
      <c r="B2948" s="3"/>
      <c r="C2948" s="2"/>
      <c r="D2948" s="2"/>
      <c r="E2948" s="2"/>
      <c r="F2948" s="2"/>
      <c r="G2948" s="2"/>
      <c r="H2948" s="2"/>
      <c r="I2948" s="4"/>
      <c r="J2948" s="9">
        <f t="shared" si="188"/>
        <v>0</v>
      </c>
      <c r="K2948" s="9">
        <f t="shared" si="189"/>
        <v>0</v>
      </c>
      <c r="L2948">
        <f t="shared" si="190"/>
        <v>1</v>
      </c>
      <c r="M2948" t="str">
        <f>VLOOKUP(L2948,mês!A:B,2,0)</f>
        <v>Janeiro</v>
      </c>
      <c r="N2948" t="e">
        <f t="shared" si="191"/>
        <v>#VALUE!</v>
      </c>
    </row>
    <row r="2949" spans="1:14" ht="24.95" customHeight="1" x14ac:dyDescent="0.2">
      <c r="A2949" s="2"/>
      <c r="B2949" s="3"/>
      <c r="C2949" s="2"/>
      <c r="D2949" s="2"/>
      <c r="E2949" s="2"/>
      <c r="F2949" s="2"/>
      <c r="G2949" s="2"/>
      <c r="H2949" s="2"/>
      <c r="I2949" s="4"/>
      <c r="J2949" s="9">
        <f t="shared" si="188"/>
        <v>0</v>
      </c>
      <c r="K2949" s="9">
        <f t="shared" si="189"/>
        <v>0</v>
      </c>
      <c r="L2949">
        <f t="shared" si="190"/>
        <v>1</v>
      </c>
      <c r="M2949" t="str">
        <f>VLOOKUP(L2949,mês!A:B,2,0)</f>
        <v>Janeiro</v>
      </c>
      <c r="N2949" t="e">
        <f t="shared" si="191"/>
        <v>#VALUE!</v>
      </c>
    </row>
    <row r="2950" spans="1:14" ht="24.95" customHeight="1" x14ac:dyDescent="0.2">
      <c r="A2950" s="2"/>
      <c r="B2950" s="3"/>
      <c r="C2950" s="2"/>
      <c r="D2950" s="2"/>
      <c r="E2950" s="2"/>
      <c r="F2950" s="2"/>
      <c r="G2950" s="2"/>
      <c r="H2950" s="2"/>
      <c r="I2950" s="4"/>
      <c r="J2950" s="9">
        <f t="shared" si="188"/>
        <v>0</v>
      </c>
      <c r="K2950" s="9">
        <f t="shared" si="189"/>
        <v>0</v>
      </c>
      <c r="L2950">
        <f t="shared" si="190"/>
        <v>1</v>
      </c>
      <c r="M2950" t="str">
        <f>VLOOKUP(L2950,mês!A:B,2,0)</f>
        <v>Janeiro</v>
      </c>
      <c r="N2950" t="e">
        <f t="shared" si="191"/>
        <v>#VALUE!</v>
      </c>
    </row>
    <row r="2951" spans="1:14" ht="24.95" customHeight="1" x14ac:dyDescent="0.2">
      <c r="A2951" s="2"/>
      <c r="B2951" s="3"/>
      <c r="C2951" s="2"/>
      <c r="D2951" s="2"/>
      <c r="E2951" s="2"/>
      <c r="F2951" s="2"/>
      <c r="G2951" s="2"/>
      <c r="H2951" s="2"/>
      <c r="I2951" s="4"/>
      <c r="J2951" s="9">
        <f t="shared" si="188"/>
        <v>0</v>
      </c>
      <c r="K2951" s="9">
        <f t="shared" si="189"/>
        <v>0</v>
      </c>
      <c r="L2951">
        <f t="shared" si="190"/>
        <v>1</v>
      </c>
      <c r="M2951" t="str">
        <f>VLOOKUP(L2951,mês!A:B,2,0)</f>
        <v>Janeiro</v>
      </c>
      <c r="N2951" t="e">
        <f t="shared" si="191"/>
        <v>#VALUE!</v>
      </c>
    </row>
    <row r="2952" spans="1:14" ht="24.95" customHeight="1" x14ac:dyDescent="0.2">
      <c r="A2952" s="2"/>
      <c r="B2952" s="3"/>
      <c r="C2952" s="2"/>
      <c r="D2952" s="2"/>
      <c r="E2952" s="2"/>
      <c r="F2952" s="2"/>
      <c r="G2952" s="2"/>
      <c r="H2952" s="2"/>
      <c r="I2952" s="4"/>
      <c r="J2952" s="9">
        <f t="shared" si="188"/>
        <v>0</v>
      </c>
      <c r="K2952" s="9">
        <f t="shared" si="189"/>
        <v>0</v>
      </c>
      <c r="L2952">
        <f t="shared" si="190"/>
        <v>1</v>
      </c>
      <c r="M2952" t="str">
        <f>VLOOKUP(L2952,mês!A:B,2,0)</f>
        <v>Janeiro</v>
      </c>
      <c r="N2952" t="e">
        <f t="shared" si="191"/>
        <v>#VALUE!</v>
      </c>
    </row>
    <row r="2953" spans="1:14" ht="24.95" customHeight="1" x14ac:dyDescent="0.2">
      <c r="A2953" s="2"/>
      <c r="B2953" s="3"/>
      <c r="C2953" s="2"/>
      <c r="D2953" s="2"/>
      <c r="E2953" s="2"/>
      <c r="F2953" s="2"/>
      <c r="G2953" s="2"/>
      <c r="H2953" s="2"/>
      <c r="I2953" s="4"/>
      <c r="J2953" s="9">
        <f t="shared" si="188"/>
        <v>0</v>
      </c>
      <c r="K2953" s="9">
        <f t="shared" si="189"/>
        <v>0</v>
      </c>
      <c r="L2953">
        <f t="shared" si="190"/>
        <v>1</v>
      </c>
      <c r="M2953" t="str">
        <f>VLOOKUP(L2953,mês!A:B,2,0)</f>
        <v>Janeiro</v>
      </c>
      <c r="N2953" t="e">
        <f t="shared" si="191"/>
        <v>#VALUE!</v>
      </c>
    </row>
    <row r="2954" spans="1:14" ht="24.95" customHeight="1" x14ac:dyDescent="0.2">
      <c r="A2954" s="2"/>
      <c r="B2954" s="3"/>
      <c r="C2954" s="2"/>
      <c r="D2954" s="2"/>
      <c r="E2954" s="2"/>
      <c r="F2954" s="2"/>
      <c r="G2954" s="2"/>
      <c r="H2954" s="2"/>
      <c r="I2954" s="4"/>
      <c r="J2954" s="9">
        <f t="shared" si="188"/>
        <v>0</v>
      </c>
      <c r="K2954" s="9">
        <f t="shared" si="189"/>
        <v>0</v>
      </c>
      <c r="L2954">
        <f t="shared" si="190"/>
        <v>1</v>
      </c>
      <c r="M2954" t="str">
        <f>VLOOKUP(L2954,mês!A:B,2,0)</f>
        <v>Janeiro</v>
      </c>
      <c r="N2954" t="e">
        <f t="shared" si="191"/>
        <v>#VALUE!</v>
      </c>
    </row>
    <row r="2955" spans="1:14" ht="24.95" customHeight="1" x14ac:dyDescent="0.2">
      <c r="A2955" s="2"/>
      <c r="B2955" s="3"/>
      <c r="C2955" s="2"/>
      <c r="D2955" s="2"/>
      <c r="E2955" s="2"/>
      <c r="F2955" s="2"/>
      <c r="G2955" s="2"/>
      <c r="H2955" s="2"/>
      <c r="I2955" s="4"/>
      <c r="J2955" s="9">
        <f t="shared" si="188"/>
        <v>0</v>
      </c>
      <c r="K2955" s="9">
        <f t="shared" si="189"/>
        <v>0</v>
      </c>
      <c r="L2955">
        <f t="shared" si="190"/>
        <v>1</v>
      </c>
      <c r="M2955" t="str">
        <f>VLOOKUP(L2955,mês!A:B,2,0)</f>
        <v>Janeiro</v>
      </c>
      <c r="N2955" t="e">
        <f t="shared" si="191"/>
        <v>#VALUE!</v>
      </c>
    </row>
    <row r="2956" spans="1:14" ht="24.95" customHeight="1" x14ac:dyDescent="0.2">
      <c r="A2956" s="2"/>
      <c r="B2956" s="3"/>
      <c r="C2956" s="2"/>
      <c r="D2956" s="2"/>
      <c r="E2956" s="2"/>
      <c r="F2956" s="2"/>
      <c r="G2956" s="2"/>
      <c r="H2956" s="13"/>
      <c r="I2956" s="4"/>
      <c r="J2956" s="9">
        <f t="shared" si="188"/>
        <v>0</v>
      </c>
      <c r="K2956" s="9">
        <f t="shared" si="189"/>
        <v>0</v>
      </c>
      <c r="L2956">
        <f t="shared" si="190"/>
        <v>1</v>
      </c>
      <c r="M2956" t="str">
        <f>VLOOKUP(L2956,mês!A:B,2,0)</f>
        <v>Janeiro</v>
      </c>
      <c r="N2956" t="e">
        <f t="shared" si="191"/>
        <v>#VALUE!</v>
      </c>
    </row>
    <row r="2957" spans="1:14" ht="24.95" customHeight="1" x14ac:dyDescent="0.2">
      <c r="A2957" s="2"/>
      <c r="B2957" s="3"/>
      <c r="C2957" s="2"/>
      <c r="D2957" s="2"/>
      <c r="E2957" s="2"/>
      <c r="F2957" s="2"/>
      <c r="G2957" s="2"/>
      <c r="H2957" s="2"/>
      <c r="I2957" s="4"/>
      <c r="J2957" s="9">
        <f t="shared" si="188"/>
        <v>0</v>
      </c>
      <c r="K2957" s="9">
        <f t="shared" si="189"/>
        <v>0</v>
      </c>
      <c r="L2957">
        <f t="shared" si="190"/>
        <v>1</v>
      </c>
      <c r="M2957" t="str">
        <f>VLOOKUP(L2957,mês!A:B,2,0)</f>
        <v>Janeiro</v>
      </c>
      <c r="N2957" t="e">
        <f t="shared" si="191"/>
        <v>#VALUE!</v>
      </c>
    </row>
    <row r="2958" spans="1:14" ht="24.95" customHeight="1" x14ac:dyDescent="0.2">
      <c r="A2958" s="2"/>
      <c r="B2958" s="3"/>
      <c r="C2958" s="2"/>
      <c r="D2958" s="2"/>
      <c r="E2958" s="2"/>
      <c r="F2958" s="2"/>
      <c r="G2958" s="2"/>
      <c r="H2958" s="2"/>
      <c r="I2958" s="4"/>
      <c r="J2958" s="9">
        <f t="shared" ref="J2958:J2989" si="192">IF(G2958="Não",0,H2958)</f>
        <v>0</v>
      </c>
      <c r="K2958" s="9">
        <f t="shared" ref="K2958:K2989" si="193">IF(G2958="Não",H2958,0)</f>
        <v>0</v>
      </c>
      <c r="L2958">
        <f t="shared" ref="L2958:L2989" si="194">MONTH(B2958)</f>
        <v>1</v>
      </c>
      <c r="M2958" t="str">
        <f>VLOOKUP(L2958,mês!A:B,2,0)</f>
        <v>Janeiro</v>
      </c>
      <c r="N2958" t="e">
        <f t="shared" ref="N2958:N2989" si="195">LEFT(A2958,SEARCH("-",A2958)-1)</f>
        <v>#VALUE!</v>
      </c>
    </row>
    <row r="2959" spans="1:14" ht="24.95" customHeight="1" x14ac:dyDescent="0.2">
      <c r="A2959" s="2"/>
      <c r="B2959" s="3"/>
      <c r="C2959" s="2"/>
      <c r="D2959" s="2"/>
      <c r="E2959" s="2"/>
      <c r="F2959" s="2"/>
      <c r="G2959" s="2"/>
      <c r="H2959" s="2"/>
      <c r="I2959" s="4"/>
      <c r="J2959" s="9">
        <f t="shared" si="192"/>
        <v>0</v>
      </c>
      <c r="K2959" s="9">
        <f t="shared" si="193"/>
        <v>0</v>
      </c>
      <c r="L2959">
        <f t="shared" si="194"/>
        <v>1</v>
      </c>
      <c r="M2959" t="str">
        <f>VLOOKUP(L2959,mês!A:B,2,0)</f>
        <v>Janeiro</v>
      </c>
      <c r="N2959" t="e">
        <f t="shared" si="195"/>
        <v>#VALUE!</v>
      </c>
    </row>
    <row r="2960" spans="1:14" ht="24.95" customHeight="1" x14ac:dyDescent="0.2">
      <c r="A2960" s="2"/>
      <c r="B2960" s="3"/>
      <c r="C2960" s="2"/>
      <c r="D2960" s="2"/>
      <c r="E2960" s="2"/>
      <c r="F2960" s="2"/>
      <c r="G2960" s="2"/>
      <c r="H2960" s="2"/>
      <c r="I2960" s="4"/>
      <c r="J2960" s="9">
        <f t="shared" si="192"/>
        <v>0</v>
      </c>
      <c r="K2960" s="9">
        <f t="shared" si="193"/>
        <v>0</v>
      </c>
      <c r="L2960">
        <f t="shared" si="194"/>
        <v>1</v>
      </c>
      <c r="M2960" t="str">
        <f>VLOOKUP(L2960,mês!A:B,2,0)</f>
        <v>Janeiro</v>
      </c>
      <c r="N2960" t="e">
        <f t="shared" si="195"/>
        <v>#VALUE!</v>
      </c>
    </row>
    <row r="2961" spans="1:14" ht="24.95" customHeight="1" x14ac:dyDescent="0.2">
      <c r="A2961" s="2"/>
      <c r="B2961" s="3"/>
      <c r="C2961" s="2"/>
      <c r="D2961" s="2"/>
      <c r="E2961" s="2"/>
      <c r="F2961" s="2"/>
      <c r="G2961" s="2"/>
      <c r="H2961" s="2"/>
      <c r="I2961" s="4"/>
      <c r="J2961" s="9">
        <f t="shared" si="192"/>
        <v>0</v>
      </c>
      <c r="K2961" s="9">
        <f t="shared" si="193"/>
        <v>0</v>
      </c>
      <c r="L2961">
        <f t="shared" si="194"/>
        <v>1</v>
      </c>
      <c r="M2961" t="str">
        <f>VLOOKUP(L2961,mês!A:B,2,0)</f>
        <v>Janeiro</v>
      </c>
      <c r="N2961" t="e">
        <f t="shared" si="195"/>
        <v>#VALUE!</v>
      </c>
    </row>
    <row r="2962" spans="1:14" ht="24.95" customHeight="1" x14ac:dyDescent="0.2">
      <c r="A2962" s="2"/>
      <c r="B2962" s="3"/>
      <c r="C2962" s="2"/>
      <c r="D2962" s="2"/>
      <c r="E2962" s="2"/>
      <c r="F2962" s="2"/>
      <c r="G2962" s="2"/>
      <c r="H2962" s="2"/>
      <c r="I2962" s="4"/>
      <c r="J2962" s="9">
        <f t="shared" si="192"/>
        <v>0</v>
      </c>
      <c r="K2962" s="9">
        <f t="shared" si="193"/>
        <v>0</v>
      </c>
      <c r="L2962">
        <f t="shared" si="194"/>
        <v>1</v>
      </c>
      <c r="M2962" t="str">
        <f>VLOOKUP(L2962,mês!A:B,2,0)</f>
        <v>Janeiro</v>
      </c>
      <c r="N2962" t="e">
        <f t="shared" si="195"/>
        <v>#VALUE!</v>
      </c>
    </row>
    <row r="2963" spans="1:14" ht="24.95" customHeight="1" x14ac:dyDescent="0.2">
      <c r="A2963" s="2"/>
      <c r="B2963" s="3"/>
      <c r="C2963" s="2"/>
      <c r="D2963" s="2"/>
      <c r="E2963" s="2"/>
      <c r="F2963" s="2"/>
      <c r="G2963" s="2"/>
      <c r="H2963" s="2"/>
      <c r="I2963" s="4"/>
      <c r="J2963" s="9">
        <f t="shared" si="192"/>
        <v>0</v>
      </c>
      <c r="K2963" s="9">
        <f t="shared" si="193"/>
        <v>0</v>
      </c>
      <c r="L2963">
        <f t="shared" si="194"/>
        <v>1</v>
      </c>
      <c r="M2963" t="str">
        <f>VLOOKUP(L2963,mês!A:B,2,0)</f>
        <v>Janeiro</v>
      </c>
      <c r="N2963" t="e">
        <f t="shared" si="195"/>
        <v>#VALUE!</v>
      </c>
    </row>
    <row r="2964" spans="1:14" ht="24.95" customHeight="1" x14ac:dyDescent="0.2">
      <c r="A2964" s="2"/>
      <c r="B2964" s="3"/>
      <c r="C2964" s="2"/>
      <c r="D2964" s="2"/>
      <c r="E2964" s="2"/>
      <c r="F2964" s="2"/>
      <c r="G2964" s="2"/>
      <c r="H2964" s="2"/>
      <c r="I2964" s="4"/>
      <c r="J2964" s="9">
        <f t="shared" si="192"/>
        <v>0</v>
      </c>
      <c r="K2964" s="9">
        <f t="shared" si="193"/>
        <v>0</v>
      </c>
      <c r="L2964">
        <f t="shared" si="194"/>
        <v>1</v>
      </c>
      <c r="M2964" t="str">
        <f>VLOOKUP(L2964,mês!A:B,2,0)</f>
        <v>Janeiro</v>
      </c>
      <c r="N2964" t="e">
        <f t="shared" si="195"/>
        <v>#VALUE!</v>
      </c>
    </row>
    <row r="2965" spans="1:14" ht="24.95" customHeight="1" x14ac:dyDescent="0.2">
      <c r="A2965" s="2"/>
      <c r="B2965" s="3"/>
      <c r="C2965" s="2"/>
      <c r="D2965" s="2"/>
      <c r="E2965" s="2"/>
      <c r="F2965" s="2"/>
      <c r="G2965" s="2"/>
      <c r="H2965" s="2"/>
      <c r="I2965" s="4"/>
      <c r="J2965" s="9">
        <f t="shared" si="192"/>
        <v>0</v>
      </c>
      <c r="K2965" s="9">
        <f t="shared" si="193"/>
        <v>0</v>
      </c>
      <c r="L2965">
        <f t="shared" si="194"/>
        <v>1</v>
      </c>
      <c r="M2965" t="str">
        <f>VLOOKUP(L2965,mês!A:B,2,0)</f>
        <v>Janeiro</v>
      </c>
      <c r="N2965" t="e">
        <f t="shared" si="195"/>
        <v>#VALUE!</v>
      </c>
    </row>
    <row r="2966" spans="1:14" ht="24.95" customHeight="1" x14ac:dyDescent="0.2">
      <c r="A2966" s="2"/>
      <c r="B2966" s="3"/>
      <c r="C2966" s="2"/>
      <c r="D2966" s="2"/>
      <c r="E2966" s="2"/>
      <c r="F2966" s="2"/>
      <c r="G2966" s="2"/>
      <c r="H2966" s="2"/>
      <c r="I2966" s="4"/>
      <c r="J2966" s="9">
        <f t="shared" si="192"/>
        <v>0</v>
      </c>
      <c r="K2966" s="9">
        <f t="shared" si="193"/>
        <v>0</v>
      </c>
      <c r="L2966">
        <f t="shared" si="194"/>
        <v>1</v>
      </c>
      <c r="M2966" t="str">
        <f>VLOOKUP(L2966,mês!A:B,2,0)</f>
        <v>Janeiro</v>
      </c>
      <c r="N2966" t="e">
        <f t="shared" si="195"/>
        <v>#VALUE!</v>
      </c>
    </row>
    <row r="2967" spans="1:14" ht="24.95" customHeight="1" x14ac:dyDescent="0.2">
      <c r="A2967" s="2"/>
      <c r="B2967" s="3"/>
      <c r="C2967" s="2"/>
      <c r="D2967" s="2"/>
      <c r="E2967" s="2"/>
      <c r="F2967" s="2"/>
      <c r="G2967" s="2"/>
      <c r="H2967" s="2"/>
      <c r="I2967" s="4"/>
      <c r="J2967" s="9">
        <f t="shared" si="192"/>
        <v>0</v>
      </c>
      <c r="K2967" s="9">
        <f t="shared" si="193"/>
        <v>0</v>
      </c>
      <c r="L2967">
        <f t="shared" si="194"/>
        <v>1</v>
      </c>
      <c r="M2967" t="str">
        <f>VLOOKUP(L2967,mês!A:B,2,0)</f>
        <v>Janeiro</v>
      </c>
      <c r="N2967" t="e">
        <f t="shared" si="195"/>
        <v>#VALUE!</v>
      </c>
    </row>
    <row r="2968" spans="1:14" ht="24.95" customHeight="1" x14ac:dyDescent="0.2">
      <c r="A2968" s="2"/>
      <c r="B2968" s="3"/>
      <c r="C2968" s="2"/>
      <c r="D2968" s="2"/>
      <c r="E2968" s="2"/>
      <c r="F2968" s="2"/>
      <c r="G2968" s="2"/>
      <c r="H2968" s="2"/>
      <c r="I2968" s="4"/>
      <c r="J2968" s="9">
        <f t="shared" si="192"/>
        <v>0</v>
      </c>
      <c r="K2968" s="9">
        <f t="shared" si="193"/>
        <v>0</v>
      </c>
      <c r="L2968">
        <f t="shared" si="194"/>
        <v>1</v>
      </c>
      <c r="M2968" t="str">
        <f>VLOOKUP(L2968,mês!A:B,2,0)</f>
        <v>Janeiro</v>
      </c>
      <c r="N2968" t="e">
        <f t="shared" si="195"/>
        <v>#VALUE!</v>
      </c>
    </row>
    <row r="2969" spans="1:14" ht="24.95" customHeight="1" x14ac:dyDescent="0.2">
      <c r="A2969" s="2"/>
      <c r="B2969" s="3"/>
      <c r="C2969" s="2"/>
      <c r="D2969" s="2"/>
      <c r="E2969" s="2"/>
      <c r="F2969" s="2"/>
      <c r="G2969" s="2"/>
      <c r="H2969" s="2"/>
      <c r="I2969" s="4"/>
      <c r="J2969" s="9">
        <f t="shared" si="192"/>
        <v>0</v>
      </c>
      <c r="K2969" s="9">
        <f t="shared" si="193"/>
        <v>0</v>
      </c>
      <c r="L2969">
        <f t="shared" si="194"/>
        <v>1</v>
      </c>
      <c r="M2969" t="str">
        <f>VLOOKUP(L2969,mês!A:B,2,0)</f>
        <v>Janeiro</v>
      </c>
      <c r="N2969" t="e">
        <f t="shared" si="195"/>
        <v>#VALUE!</v>
      </c>
    </row>
    <row r="2970" spans="1:14" ht="24.95" customHeight="1" x14ac:dyDescent="0.2">
      <c r="A2970" s="2"/>
      <c r="B2970" s="3"/>
      <c r="C2970" s="2"/>
      <c r="D2970" s="2"/>
      <c r="E2970" s="2"/>
      <c r="F2970" s="2"/>
      <c r="G2970" s="2"/>
      <c r="H2970" s="2"/>
      <c r="I2970" s="4"/>
      <c r="J2970" s="9">
        <f t="shared" si="192"/>
        <v>0</v>
      </c>
      <c r="K2970" s="9">
        <f t="shared" si="193"/>
        <v>0</v>
      </c>
      <c r="L2970">
        <f t="shared" si="194"/>
        <v>1</v>
      </c>
      <c r="M2970" t="str">
        <f>VLOOKUP(L2970,mês!A:B,2,0)</f>
        <v>Janeiro</v>
      </c>
      <c r="N2970" t="e">
        <f t="shared" si="195"/>
        <v>#VALUE!</v>
      </c>
    </row>
    <row r="2971" spans="1:14" ht="24.95" customHeight="1" x14ac:dyDescent="0.2">
      <c r="A2971" s="2"/>
      <c r="B2971" s="3"/>
      <c r="C2971" s="2"/>
      <c r="D2971" s="2"/>
      <c r="E2971" s="2"/>
      <c r="F2971" s="2"/>
      <c r="G2971" s="2"/>
      <c r="H2971" s="2"/>
      <c r="I2971" s="4"/>
      <c r="J2971" s="9">
        <f t="shared" si="192"/>
        <v>0</v>
      </c>
      <c r="K2971" s="9">
        <f t="shared" si="193"/>
        <v>0</v>
      </c>
      <c r="L2971">
        <f t="shared" si="194"/>
        <v>1</v>
      </c>
      <c r="M2971" t="str">
        <f>VLOOKUP(L2971,mês!A:B,2,0)</f>
        <v>Janeiro</v>
      </c>
      <c r="N2971" t="e">
        <f t="shared" si="195"/>
        <v>#VALUE!</v>
      </c>
    </row>
    <row r="2972" spans="1:14" ht="24.95" customHeight="1" x14ac:dyDescent="0.2">
      <c r="A2972" s="2"/>
      <c r="B2972" s="3"/>
      <c r="C2972" s="2"/>
      <c r="D2972" s="2"/>
      <c r="E2972" s="2"/>
      <c r="F2972" s="2"/>
      <c r="G2972" s="2"/>
      <c r="H2972" s="2"/>
      <c r="I2972" s="4"/>
      <c r="J2972" s="9">
        <f t="shared" si="192"/>
        <v>0</v>
      </c>
      <c r="K2972" s="9">
        <f t="shared" si="193"/>
        <v>0</v>
      </c>
      <c r="L2972">
        <f t="shared" si="194"/>
        <v>1</v>
      </c>
      <c r="M2972" t="str">
        <f>VLOOKUP(L2972,mês!A:B,2,0)</f>
        <v>Janeiro</v>
      </c>
      <c r="N2972" t="e">
        <f t="shared" si="195"/>
        <v>#VALUE!</v>
      </c>
    </row>
    <row r="2973" spans="1:14" ht="24.95" customHeight="1" x14ac:dyDescent="0.2">
      <c r="A2973" s="2"/>
      <c r="B2973" s="3"/>
      <c r="C2973" s="2"/>
      <c r="D2973" s="2"/>
      <c r="E2973" s="2"/>
      <c r="F2973" s="2"/>
      <c r="G2973" s="2"/>
      <c r="H2973" s="2"/>
      <c r="I2973" s="4"/>
      <c r="J2973" s="9">
        <f t="shared" si="192"/>
        <v>0</v>
      </c>
      <c r="K2973" s="9">
        <f t="shared" si="193"/>
        <v>0</v>
      </c>
      <c r="L2973">
        <f t="shared" si="194"/>
        <v>1</v>
      </c>
      <c r="M2973" t="str">
        <f>VLOOKUP(L2973,mês!A:B,2,0)</f>
        <v>Janeiro</v>
      </c>
      <c r="N2973" t="e">
        <f t="shared" si="195"/>
        <v>#VALUE!</v>
      </c>
    </row>
    <row r="2974" spans="1:14" ht="24.95" customHeight="1" x14ac:dyDescent="0.2">
      <c r="A2974" s="2"/>
      <c r="B2974" s="3"/>
      <c r="C2974" s="2"/>
      <c r="D2974" s="2"/>
      <c r="E2974" s="2"/>
      <c r="F2974" s="2"/>
      <c r="G2974" s="2"/>
      <c r="H2974" s="2"/>
      <c r="I2974" s="4"/>
      <c r="J2974" s="9">
        <f t="shared" si="192"/>
        <v>0</v>
      </c>
      <c r="K2974" s="9">
        <f t="shared" si="193"/>
        <v>0</v>
      </c>
      <c r="L2974">
        <f t="shared" si="194"/>
        <v>1</v>
      </c>
      <c r="M2974" t="str">
        <f>VLOOKUP(L2974,mês!A:B,2,0)</f>
        <v>Janeiro</v>
      </c>
      <c r="N2974" t="e">
        <f t="shared" si="195"/>
        <v>#VALUE!</v>
      </c>
    </row>
    <row r="2975" spans="1:14" ht="24.95" customHeight="1" x14ac:dyDescent="0.2">
      <c r="A2975" s="2"/>
      <c r="B2975" s="3"/>
      <c r="C2975" s="2"/>
      <c r="D2975" s="2"/>
      <c r="E2975" s="2"/>
      <c r="F2975" s="2"/>
      <c r="G2975" s="2"/>
      <c r="H2975" s="2"/>
      <c r="I2975" s="4"/>
      <c r="J2975" s="9">
        <f t="shared" si="192"/>
        <v>0</v>
      </c>
      <c r="K2975" s="9">
        <f t="shared" si="193"/>
        <v>0</v>
      </c>
      <c r="L2975">
        <f t="shared" si="194"/>
        <v>1</v>
      </c>
      <c r="M2975" t="str">
        <f>VLOOKUP(L2975,mês!A:B,2,0)</f>
        <v>Janeiro</v>
      </c>
      <c r="N2975" t="e">
        <f t="shared" si="195"/>
        <v>#VALUE!</v>
      </c>
    </row>
    <row r="2976" spans="1:14" ht="24.95" customHeight="1" x14ac:dyDescent="0.2">
      <c r="A2976" s="2"/>
      <c r="B2976" s="3"/>
      <c r="C2976" s="2"/>
      <c r="D2976" s="2"/>
      <c r="E2976" s="2"/>
      <c r="F2976" s="2"/>
      <c r="G2976" s="2"/>
      <c r="H2976" s="2"/>
      <c r="I2976" s="4"/>
      <c r="J2976" s="9">
        <f t="shared" si="192"/>
        <v>0</v>
      </c>
      <c r="K2976" s="9">
        <f t="shared" si="193"/>
        <v>0</v>
      </c>
      <c r="L2976">
        <f t="shared" si="194"/>
        <v>1</v>
      </c>
      <c r="M2976" t="str">
        <f>VLOOKUP(L2976,mês!A:B,2,0)</f>
        <v>Janeiro</v>
      </c>
      <c r="N2976" t="e">
        <f t="shared" si="195"/>
        <v>#VALUE!</v>
      </c>
    </row>
    <row r="2977" spans="1:14" ht="24.95" customHeight="1" x14ac:dyDescent="0.2">
      <c r="A2977" s="2"/>
      <c r="B2977" s="3"/>
      <c r="C2977" s="2"/>
      <c r="D2977" s="2"/>
      <c r="E2977" s="2"/>
      <c r="F2977" s="2"/>
      <c r="G2977" s="2"/>
      <c r="H2977" s="2"/>
      <c r="I2977" s="4"/>
      <c r="J2977" s="9">
        <f t="shared" si="192"/>
        <v>0</v>
      </c>
      <c r="K2977" s="9">
        <f t="shared" si="193"/>
        <v>0</v>
      </c>
      <c r="L2977">
        <f t="shared" si="194"/>
        <v>1</v>
      </c>
      <c r="M2977" t="str">
        <f>VLOOKUP(L2977,mês!A:B,2,0)</f>
        <v>Janeiro</v>
      </c>
      <c r="N2977" t="e">
        <f t="shared" si="195"/>
        <v>#VALUE!</v>
      </c>
    </row>
    <row r="2978" spans="1:14" ht="24.95" customHeight="1" x14ac:dyDescent="0.2">
      <c r="A2978" s="2"/>
      <c r="B2978" s="3"/>
      <c r="C2978" s="2"/>
      <c r="D2978" s="2"/>
      <c r="E2978" s="2"/>
      <c r="F2978" s="2"/>
      <c r="G2978" s="2"/>
      <c r="H2978" s="13"/>
      <c r="I2978" s="4"/>
      <c r="J2978" s="9">
        <f t="shared" si="192"/>
        <v>0</v>
      </c>
      <c r="K2978" s="9">
        <f t="shared" si="193"/>
        <v>0</v>
      </c>
      <c r="L2978">
        <f t="shared" si="194"/>
        <v>1</v>
      </c>
      <c r="M2978" t="str">
        <f>VLOOKUP(L2978,mês!A:B,2,0)</f>
        <v>Janeiro</v>
      </c>
      <c r="N2978" t="e">
        <f t="shared" si="195"/>
        <v>#VALUE!</v>
      </c>
    </row>
    <row r="2979" spans="1:14" ht="24.95" customHeight="1" x14ac:dyDescent="0.2">
      <c r="A2979" s="2"/>
      <c r="B2979" s="3"/>
      <c r="C2979" s="2"/>
      <c r="D2979" s="2"/>
      <c r="E2979" s="2"/>
      <c r="F2979" s="2"/>
      <c r="G2979" s="2"/>
      <c r="H2979" s="2"/>
      <c r="I2979" s="4"/>
      <c r="J2979" s="9">
        <f t="shared" si="192"/>
        <v>0</v>
      </c>
      <c r="K2979" s="9">
        <f t="shared" si="193"/>
        <v>0</v>
      </c>
      <c r="L2979">
        <f t="shared" si="194"/>
        <v>1</v>
      </c>
      <c r="M2979" t="str">
        <f>VLOOKUP(L2979,mês!A:B,2,0)</f>
        <v>Janeiro</v>
      </c>
      <c r="N2979" t="e">
        <f t="shared" si="195"/>
        <v>#VALUE!</v>
      </c>
    </row>
    <row r="2980" spans="1:14" ht="24.95" customHeight="1" x14ac:dyDescent="0.2">
      <c r="A2980" s="2"/>
      <c r="B2980" s="3"/>
      <c r="C2980" s="2"/>
      <c r="D2980" s="2"/>
      <c r="E2980" s="2"/>
      <c r="F2980" s="2"/>
      <c r="G2980" s="2"/>
      <c r="H2980" s="13"/>
      <c r="I2980" s="4"/>
      <c r="J2980" s="9">
        <f t="shared" si="192"/>
        <v>0</v>
      </c>
      <c r="K2980" s="9">
        <f t="shared" si="193"/>
        <v>0</v>
      </c>
      <c r="L2980">
        <f t="shared" si="194"/>
        <v>1</v>
      </c>
      <c r="M2980" t="str">
        <f>VLOOKUP(L2980,mês!A:B,2,0)</f>
        <v>Janeiro</v>
      </c>
      <c r="N2980" t="e">
        <f t="shared" si="195"/>
        <v>#VALUE!</v>
      </c>
    </row>
    <row r="2981" spans="1:14" ht="24.95" customHeight="1" x14ac:dyDescent="0.2">
      <c r="A2981" s="2"/>
      <c r="B2981" s="3"/>
      <c r="C2981" s="2"/>
      <c r="D2981" s="2"/>
      <c r="E2981" s="2"/>
      <c r="F2981" s="2"/>
      <c r="G2981" s="2"/>
      <c r="H2981" s="2"/>
      <c r="I2981" s="4"/>
      <c r="J2981" s="9">
        <f t="shared" si="192"/>
        <v>0</v>
      </c>
      <c r="K2981" s="9">
        <f t="shared" si="193"/>
        <v>0</v>
      </c>
      <c r="L2981">
        <f t="shared" si="194"/>
        <v>1</v>
      </c>
      <c r="M2981" t="str">
        <f>VLOOKUP(L2981,mês!A:B,2,0)</f>
        <v>Janeiro</v>
      </c>
      <c r="N2981" t="e">
        <f t="shared" si="195"/>
        <v>#VALUE!</v>
      </c>
    </row>
    <row r="2982" spans="1:14" ht="24.95" customHeight="1" x14ac:dyDescent="0.2">
      <c r="A2982" s="2"/>
      <c r="B2982" s="3"/>
      <c r="C2982" s="2"/>
      <c r="D2982" s="2"/>
      <c r="E2982" s="2"/>
      <c r="F2982" s="2"/>
      <c r="G2982" s="2"/>
      <c r="H2982" s="13"/>
      <c r="I2982" s="4"/>
      <c r="J2982" s="9">
        <f t="shared" si="192"/>
        <v>0</v>
      </c>
      <c r="K2982" s="9">
        <f t="shared" si="193"/>
        <v>0</v>
      </c>
      <c r="L2982">
        <f t="shared" si="194"/>
        <v>1</v>
      </c>
      <c r="M2982" t="str">
        <f>VLOOKUP(L2982,mês!A:B,2,0)</f>
        <v>Janeiro</v>
      </c>
      <c r="N2982" t="e">
        <f t="shared" si="195"/>
        <v>#VALUE!</v>
      </c>
    </row>
    <row r="2983" spans="1:14" ht="24.95" customHeight="1" x14ac:dyDescent="0.2">
      <c r="A2983" s="2"/>
      <c r="B2983" s="3"/>
      <c r="C2983" s="2"/>
      <c r="D2983" s="2"/>
      <c r="E2983" s="2"/>
      <c r="F2983" s="2"/>
      <c r="G2983" s="2"/>
      <c r="H2983" s="2"/>
      <c r="I2983" s="4"/>
      <c r="J2983" s="9">
        <f t="shared" si="192"/>
        <v>0</v>
      </c>
      <c r="K2983" s="9">
        <f t="shared" si="193"/>
        <v>0</v>
      </c>
      <c r="L2983">
        <f t="shared" si="194"/>
        <v>1</v>
      </c>
      <c r="M2983" t="str">
        <f>VLOOKUP(L2983,mês!A:B,2,0)</f>
        <v>Janeiro</v>
      </c>
      <c r="N2983" t="e">
        <f t="shared" si="195"/>
        <v>#VALUE!</v>
      </c>
    </row>
    <row r="2984" spans="1:14" ht="24.95" customHeight="1" x14ac:dyDescent="0.2">
      <c r="A2984" s="2"/>
      <c r="B2984" s="3"/>
      <c r="C2984" s="2"/>
      <c r="D2984" s="2"/>
      <c r="E2984" s="2"/>
      <c r="F2984" s="2"/>
      <c r="G2984" s="2"/>
      <c r="H2984" s="13"/>
      <c r="I2984" s="4"/>
      <c r="J2984" s="9">
        <f t="shared" si="192"/>
        <v>0</v>
      </c>
      <c r="K2984" s="9">
        <f t="shared" si="193"/>
        <v>0</v>
      </c>
      <c r="L2984">
        <f t="shared" si="194"/>
        <v>1</v>
      </c>
      <c r="M2984" t="str">
        <f>VLOOKUP(L2984,mês!A:B,2,0)</f>
        <v>Janeiro</v>
      </c>
      <c r="N2984" t="e">
        <f t="shared" si="195"/>
        <v>#VALUE!</v>
      </c>
    </row>
    <row r="2985" spans="1:14" ht="24.95" customHeight="1" x14ac:dyDescent="0.2">
      <c r="A2985" s="2"/>
      <c r="B2985" s="3"/>
      <c r="C2985" s="2"/>
      <c r="D2985" s="2"/>
      <c r="E2985" s="2"/>
      <c r="F2985" s="2"/>
      <c r="G2985" s="2"/>
      <c r="H2985" s="2"/>
      <c r="I2985" s="4"/>
      <c r="J2985" s="9">
        <f t="shared" si="192"/>
        <v>0</v>
      </c>
      <c r="K2985" s="9">
        <f t="shared" si="193"/>
        <v>0</v>
      </c>
      <c r="L2985">
        <f t="shared" si="194"/>
        <v>1</v>
      </c>
      <c r="M2985" t="str">
        <f>VLOOKUP(L2985,mês!A:B,2,0)</f>
        <v>Janeiro</v>
      </c>
      <c r="N2985" t="e">
        <f t="shared" si="195"/>
        <v>#VALUE!</v>
      </c>
    </row>
    <row r="2986" spans="1:14" ht="24.95" customHeight="1" x14ac:dyDescent="0.2">
      <c r="A2986" s="2"/>
      <c r="B2986" s="3"/>
      <c r="C2986" s="2"/>
      <c r="D2986" s="2"/>
      <c r="E2986" s="2"/>
      <c r="F2986" s="2"/>
      <c r="G2986" s="2"/>
      <c r="H2986" s="2"/>
      <c r="I2986" s="4"/>
      <c r="J2986" s="9">
        <f t="shared" si="192"/>
        <v>0</v>
      </c>
      <c r="K2986" s="9">
        <f t="shared" si="193"/>
        <v>0</v>
      </c>
      <c r="L2986">
        <f t="shared" si="194"/>
        <v>1</v>
      </c>
      <c r="M2986" t="str">
        <f>VLOOKUP(L2986,mês!A:B,2,0)</f>
        <v>Janeiro</v>
      </c>
      <c r="N2986" t="e">
        <f t="shared" si="195"/>
        <v>#VALUE!</v>
      </c>
    </row>
    <row r="2987" spans="1:14" ht="24.95" customHeight="1" x14ac:dyDescent="0.2">
      <c r="A2987" s="2"/>
      <c r="B2987" s="3"/>
      <c r="C2987" s="2"/>
      <c r="D2987" s="2"/>
      <c r="E2987" s="2"/>
      <c r="F2987" s="2"/>
      <c r="G2987" s="2"/>
      <c r="H2987" s="2"/>
      <c r="I2987" s="4"/>
      <c r="J2987" s="9">
        <f t="shared" si="192"/>
        <v>0</v>
      </c>
      <c r="K2987" s="9">
        <f t="shared" si="193"/>
        <v>0</v>
      </c>
      <c r="L2987">
        <f t="shared" si="194"/>
        <v>1</v>
      </c>
      <c r="M2987" t="str">
        <f>VLOOKUP(L2987,mês!A:B,2,0)</f>
        <v>Janeiro</v>
      </c>
      <c r="N2987" t="e">
        <f t="shared" si="195"/>
        <v>#VALUE!</v>
      </c>
    </row>
    <row r="2988" spans="1:14" ht="24.95" customHeight="1" x14ac:dyDescent="0.2">
      <c r="A2988" s="2"/>
      <c r="B2988" s="3"/>
      <c r="C2988" s="2"/>
      <c r="D2988" s="2"/>
      <c r="E2988" s="2"/>
      <c r="F2988" s="2"/>
      <c r="G2988" s="2"/>
      <c r="H2988" s="13"/>
      <c r="I2988" s="4"/>
      <c r="J2988" s="9">
        <f t="shared" si="192"/>
        <v>0</v>
      </c>
      <c r="K2988" s="9">
        <f t="shared" si="193"/>
        <v>0</v>
      </c>
      <c r="L2988">
        <f t="shared" si="194"/>
        <v>1</v>
      </c>
      <c r="M2988" t="str">
        <f>VLOOKUP(L2988,mês!A:B,2,0)</f>
        <v>Janeiro</v>
      </c>
      <c r="N2988" t="e">
        <f t="shared" si="195"/>
        <v>#VALUE!</v>
      </c>
    </row>
    <row r="2989" spans="1:14" ht="24.95" customHeight="1" x14ac:dyDescent="0.2">
      <c r="A2989" s="2"/>
      <c r="B2989" s="3"/>
      <c r="C2989" s="2"/>
      <c r="D2989" s="2"/>
      <c r="E2989" s="2"/>
      <c r="F2989" s="2"/>
      <c r="G2989" s="2"/>
      <c r="H2989" s="2"/>
      <c r="I2989" s="4"/>
      <c r="J2989" s="9">
        <f t="shared" si="192"/>
        <v>0</v>
      </c>
      <c r="K2989" s="9">
        <f t="shared" si="193"/>
        <v>0</v>
      </c>
      <c r="L2989">
        <f t="shared" si="194"/>
        <v>1</v>
      </c>
      <c r="M2989" t="str">
        <f>VLOOKUP(L2989,mês!A:B,2,0)</f>
        <v>Janeiro</v>
      </c>
      <c r="N2989" t="e">
        <f t="shared" si="195"/>
        <v>#VALUE!</v>
      </c>
    </row>
    <row r="2990" spans="1:14" ht="24.95" customHeight="1" x14ac:dyDescent="0.2">
      <c r="A2990" s="2"/>
      <c r="B2990" s="3"/>
      <c r="C2990" s="2"/>
      <c r="D2990" s="2"/>
      <c r="E2990" s="2"/>
      <c r="F2990" s="2"/>
      <c r="G2990" s="2"/>
      <c r="H2990" s="13"/>
      <c r="I2990" s="4"/>
      <c r="J2990" s="9">
        <f t="shared" ref="J2990:J3021" si="196">IF(G2990="Não",0,H2990)</f>
        <v>0</v>
      </c>
      <c r="K2990" s="9">
        <f t="shared" ref="K2990:K3021" si="197">IF(G2990="Não",H2990,0)</f>
        <v>0</v>
      </c>
      <c r="L2990">
        <f t="shared" ref="L2990:L3021" si="198">MONTH(B2990)</f>
        <v>1</v>
      </c>
      <c r="M2990" t="str">
        <f>VLOOKUP(L2990,mês!A:B,2,0)</f>
        <v>Janeiro</v>
      </c>
      <c r="N2990" t="e">
        <f t="shared" ref="N2990:N3021" si="199">LEFT(A2990,SEARCH("-",A2990)-1)</f>
        <v>#VALUE!</v>
      </c>
    </row>
    <row r="2991" spans="1:14" ht="24.95" customHeight="1" x14ac:dyDescent="0.2">
      <c r="A2991" s="2"/>
      <c r="B2991" s="3"/>
      <c r="C2991" s="2"/>
      <c r="D2991" s="2"/>
      <c r="E2991" s="2"/>
      <c r="F2991" s="2"/>
      <c r="G2991" s="2"/>
      <c r="H2991" s="2"/>
      <c r="I2991" s="4"/>
      <c r="J2991" s="9">
        <f t="shared" si="196"/>
        <v>0</v>
      </c>
      <c r="K2991" s="9">
        <f t="shared" si="197"/>
        <v>0</v>
      </c>
      <c r="L2991">
        <f t="shared" si="198"/>
        <v>1</v>
      </c>
      <c r="M2991" t="str">
        <f>VLOOKUP(L2991,mês!A:B,2,0)</f>
        <v>Janeiro</v>
      </c>
      <c r="N2991" t="e">
        <f t="shared" si="199"/>
        <v>#VALUE!</v>
      </c>
    </row>
    <row r="2992" spans="1:14" ht="24.95" customHeight="1" x14ac:dyDescent="0.2">
      <c r="A2992" s="2"/>
      <c r="B2992" s="3"/>
      <c r="C2992" s="2"/>
      <c r="D2992" s="2"/>
      <c r="E2992" s="2"/>
      <c r="F2992" s="2"/>
      <c r="G2992" s="2"/>
      <c r="H2992" s="2"/>
      <c r="I2992" s="4"/>
      <c r="J2992" s="9">
        <f t="shared" si="196"/>
        <v>0</v>
      </c>
      <c r="K2992" s="9">
        <f t="shared" si="197"/>
        <v>0</v>
      </c>
      <c r="L2992">
        <f t="shared" si="198"/>
        <v>1</v>
      </c>
      <c r="M2992" t="str">
        <f>VLOOKUP(L2992,mês!A:B,2,0)</f>
        <v>Janeiro</v>
      </c>
      <c r="N2992" t="e">
        <f t="shared" si="199"/>
        <v>#VALUE!</v>
      </c>
    </row>
    <row r="2993" spans="1:14" ht="24.95" customHeight="1" x14ac:dyDescent="0.2">
      <c r="A2993" s="2"/>
      <c r="B2993" s="3"/>
      <c r="C2993" s="2"/>
      <c r="D2993" s="2"/>
      <c r="E2993" s="2"/>
      <c r="F2993" s="2"/>
      <c r="G2993" s="2"/>
      <c r="H2993" s="2"/>
      <c r="I2993" s="4"/>
      <c r="J2993" s="9">
        <f t="shared" si="196"/>
        <v>0</v>
      </c>
      <c r="K2993" s="9">
        <f t="shared" si="197"/>
        <v>0</v>
      </c>
      <c r="L2993">
        <f t="shared" si="198"/>
        <v>1</v>
      </c>
      <c r="M2993" t="str">
        <f>VLOOKUP(L2993,mês!A:B,2,0)</f>
        <v>Janeiro</v>
      </c>
      <c r="N2993" t="e">
        <f t="shared" si="199"/>
        <v>#VALUE!</v>
      </c>
    </row>
    <row r="2994" spans="1:14" ht="24.95" customHeight="1" x14ac:dyDescent="0.2">
      <c r="A2994" s="2"/>
      <c r="B2994" s="3"/>
      <c r="C2994" s="2"/>
      <c r="D2994" s="2"/>
      <c r="E2994" s="2"/>
      <c r="F2994" s="2"/>
      <c r="G2994" s="2"/>
      <c r="H2994" s="2"/>
      <c r="I2994" s="4"/>
      <c r="J2994" s="9">
        <f t="shared" si="196"/>
        <v>0</v>
      </c>
      <c r="K2994" s="9">
        <f t="shared" si="197"/>
        <v>0</v>
      </c>
      <c r="L2994">
        <f t="shared" si="198"/>
        <v>1</v>
      </c>
      <c r="M2994" t="str">
        <f>VLOOKUP(L2994,mês!A:B,2,0)</f>
        <v>Janeiro</v>
      </c>
      <c r="N2994" t="e">
        <f t="shared" si="199"/>
        <v>#VALUE!</v>
      </c>
    </row>
    <row r="2995" spans="1:14" ht="24.95" customHeight="1" x14ac:dyDescent="0.2">
      <c r="A2995" s="2"/>
      <c r="B2995" s="3"/>
      <c r="C2995" s="2"/>
      <c r="D2995" s="2"/>
      <c r="E2995" s="2"/>
      <c r="F2995" s="2"/>
      <c r="G2995" s="2"/>
      <c r="H2995" s="13"/>
      <c r="I2995" s="4"/>
      <c r="J2995" s="9">
        <f t="shared" si="196"/>
        <v>0</v>
      </c>
      <c r="K2995" s="9">
        <f t="shared" si="197"/>
        <v>0</v>
      </c>
      <c r="L2995">
        <f t="shared" si="198"/>
        <v>1</v>
      </c>
      <c r="M2995" t="str">
        <f>VLOOKUP(L2995,mês!A:B,2,0)</f>
        <v>Janeiro</v>
      </c>
      <c r="N2995" t="e">
        <f t="shared" si="199"/>
        <v>#VALUE!</v>
      </c>
    </row>
    <row r="2996" spans="1:14" ht="24.95" customHeight="1" x14ac:dyDescent="0.2">
      <c r="A2996" s="2"/>
      <c r="B2996" s="3"/>
      <c r="C2996" s="2"/>
      <c r="D2996" s="2"/>
      <c r="E2996" s="2"/>
      <c r="F2996" s="2"/>
      <c r="G2996" s="2"/>
      <c r="H2996" s="13"/>
      <c r="I2996" s="4"/>
      <c r="J2996" s="9">
        <f t="shared" si="196"/>
        <v>0</v>
      </c>
      <c r="K2996" s="9">
        <f t="shared" si="197"/>
        <v>0</v>
      </c>
      <c r="L2996">
        <f t="shared" si="198"/>
        <v>1</v>
      </c>
      <c r="M2996" t="str">
        <f>VLOOKUP(L2996,mês!A:B,2,0)</f>
        <v>Janeiro</v>
      </c>
      <c r="N2996" t="e">
        <f t="shared" si="199"/>
        <v>#VALUE!</v>
      </c>
    </row>
    <row r="2997" spans="1:14" ht="24.95" customHeight="1" x14ac:dyDescent="0.2">
      <c r="A2997" s="2"/>
      <c r="B2997" s="3"/>
      <c r="C2997" s="2"/>
      <c r="D2997" s="2"/>
      <c r="E2997" s="2"/>
      <c r="F2997" s="2"/>
      <c r="G2997" s="2"/>
      <c r="H2997" s="13"/>
      <c r="I2997" s="4"/>
      <c r="J2997" s="9">
        <f t="shared" si="196"/>
        <v>0</v>
      </c>
      <c r="K2997" s="9">
        <f t="shared" si="197"/>
        <v>0</v>
      </c>
      <c r="L2997">
        <f t="shared" si="198"/>
        <v>1</v>
      </c>
      <c r="M2997" t="str">
        <f>VLOOKUP(L2997,mês!A:B,2,0)</f>
        <v>Janeiro</v>
      </c>
      <c r="N2997" t="e">
        <f t="shared" si="199"/>
        <v>#VALUE!</v>
      </c>
    </row>
    <row r="2998" spans="1:14" ht="24.95" customHeight="1" x14ac:dyDescent="0.2">
      <c r="A2998" s="2"/>
      <c r="B2998" s="3"/>
      <c r="C2998" s="2"/>
      <c r="D2998" s="2"/>
      <c r="E2998" s="2"/>
      <c r="F2998" s="2"/>
      <c r="G2998" s="2"/>
      <c r="H2998" s="2"/>
      <c r="I2998" s="4"/>
      <c r="J2998" s="9">
        <f t="shared" si="196"/>
        <v>0</v>
      </c>
      <c r="K2998" s="9">
        <f t="shared" si="197"/>
        <v>0</v>
      </c>
      <c r="L2998">
        <f t="shared" si="198"/>
        <v>1</v>
      </c>
      <c r="M2998" t="str">
        <f>VLOOKUP(L2998,mês!A:B,2,0)</f>
        <v>Janeiro</v>
      </c>
      <c r="N2998" t="e">
        <f t="shared" si="199"/>
        <v>#VALUE!</v>
      </c>
    </row>
    <row r="2999" spans="1:14" ht="24.95" customHeight="1" x14ac:dyDescent="0.2">
      <c r="A2999" s="2"/>
      <c r="B2999" s="3"/>
      <c r="C2999" s="2"/>
      <c r="D2999" s="2"/>
      <c r="E2999" s="2"/>
      <c r="F2999" s="2"/>
      <c r="G2999" s="2"/>
      <c r="H2999" s="2"/>
      <c r="I2999" s="4"/>
      <c r="J2999" s="9">
        <f t="shared" si="196"/>
        <v>0</v>
      </c>
      <c r="K2999" s="9">
        <f t="shared" si="197"/>
        <v>0</v>
      </c>
      <c r="L2999">
        <f t="shared" si="198"/>
        <v>1</v>
      </c>
      <c r="M2999" t="str">
        <f>VLOOKUP(L2999,mês!A:B,2,0)</f>
        <v>Janeiro</v>
      </c>
      <c r="N2999" t="e">
        <f t="shared" si="199"/>
        <v>#VALUE!</v>
      </c>
    </row>
    <row r="3000" spans="1:14" ht="24.95" customHeight="1" x14ac:dyDescent="0.2">
      <c r="A3000" s="2"/>
      <c r="B3000" s="3"/>
      <c r="C3000" s="2"/>
      <c r="D3000" s="2"/>
      <c r="E3000" s="2"/>
      <c r="F3000" s="2"/>
      <c r="G3000" s="2"/>
      <c r="H3000" s="13"/>
      <c r="I3000" s="4"/>
      <c r="J3000" s="9">
        <f t="shared" si="196"/>
        <v>0</v>
      </c>
      <c r="K3000" s="9">
        <f t="shared" si="197"/>
        <v>0</v>
      </c>
      <c r="L3000">
        <f t="shared" si="198"/>
        <v>1</v>
      </c>
      <c r="M3000" t="str">
        <f>VLOOKUP(L3000,mês!A:B,2,0)</f>
        <v>Janeiro</v>
      </c>
      <c r="N3000" t="e">
        <f t="shared" si="199"/>
        <v>#VALUE!</v>
      </c>
    </row>
    <row r="3001" spans="1:14" ht="24.95" customHeight="1" x14ac:dyDescent="0.2">
      <c r="A3001" s="2"/>
      <c r="B3001" s="3"/>
      <c r="C3001" s="2"/>
      <c r="D3001" s="2"/>
      <c r="E3001" s="2"/>
      <c r="F3001" s="2"/>
      <c r="G3001" s="2"/>
      <c r="H3001" s="13"/>
      <c r="I3001" s="4"/>
      <c r="J3001" s="9">
        <f t="shared" si="196"/>
        <v>0</v>
      </c>
      <c r="K3001" s="9">
        <f t="shared" si="197"/>
        <v>0</v>
      </c>
      <c r="L3001">
        <f t="shared" si="198"/>
        <v>1</v>
      </c>
      <c r="M3001" t="str">
        <f>VLOOKUP(L3001,mês!A:B,2,0)</f>
        <v>Janeiro</v>
      </c>
      <c r="N3001" t="e">
        <f t="shared" si="199"/>
        <v>#VALUE!</v>
      </c>
    </row>
    <row r="3002" spans="1:14" ht="24.95" customHeight="1" x14ac:dyDescent="0.2">
      <c r="A3002" s="2"/>
      <c r="B3002" s="3"/>
      <c r="C3002" s="2"/>
      <c r="D3002" s="2"/>
      <c r="E3002" s="2"/>
      <c r="F3002" s="2"/>
      <c r="G3002" s="2"/>
      <c r="H3002" s="13"/>
      <c r="I3002" s="4"/>
      <c r="J3002" s="9">
        <f t="shared" si="196"/>
        <v>0</v>
      </c>
      <c r="K3002" s="9">
        <f t="shared" si="197"/>
        <v>0</v>
      </c>
      <c r="L3002">
        <f t="shared" si="198"/>
        <v>1</v>
      </c>
      <c r="M3002" t="str">
        <f>VLOOKUP(L3002,mês!A:B,2,0)</f>
        <v>Janeiro</v>
      </c>
      <c r="N3002" t="e">
        <f t="shared" si="199"/>
        <v>#VALUE!</v>
      </c>
    </row>
    <row r="3003" spans="1:14" ht="24.95" customHeight="1" x14ac:dyDescent="0.2">
      <c r="A3003" s="2"/>
      <c r="B3003" s="3"/>
      <c r="C3003" s="2"/>
      <c r="D3003" s="2"/>
      <c r="E3003" s="2"/>
      <c r="F3003" s="2"/>
      <c r="G3003" s="2"/>
      <c r="H3003" s="2"/>
      <c r="I3003" s="4"/>
      <c r="J3003" s="9">
        <f t="shared" si="196"/>
        <v>0</v>
      </c>
      <c r="K3003" s="9">
        <f t="shared" si="197"/>
        <v>0</v>
      </c>
      <c r="L3003">
        <f t="shared" si="198"/>
        <v>1</v>
      </c>
      <c r="M3003" t="str">
        <f>VLOOKUP(L3003,mês!A:B,2,0)</f>
        <v>Janeiro</v>
      </c>
      <c r="N3003" t="e">
        <f t="shared" si="199"/>
        <v>#VALUE!</v>
      </c>
    </row>
    <row r="3004" spans="1:14" ht="24.95" customHeight="1" x14ac:dyDescent="0.2">
      <c r="A3004" s="2"/>
      <c r="B3004" s="3"/>
      <c r="C3004" s="2"/>
      <c r="D3004" s="2"/>
      <c r="E3004" s="2"/>
      <c r="F3004" s="2"/>
      <c r="G3004" s="2"/>
      <c r="H3004" s="13"/>
      <c r="I3004" s="4"/>
      <c r="J3004" s="9">
        <f t="shared" si="196"/>
        <v>0</v>
      </c>
      <c r="K3004" s="9">
        <f t="shared" si="197"/>
        <v>0</v>
      </c>
      <c r="L3004">
        <f t="shared" si="198"/>
        <v>1</v>
      </c>
      <c r="M3004" t="str">
        <f>VLOOKUP(L3004,mês!A:B,2,0)</f>
        <v>Janeiro</v>
      </c>
      <c r="N3004" t="e">
        <f t="shared" si="199"/>
        <v>#VALUE!</v>
      </c>
    </row>
    <row r="3005" spans="1:14" ht="24.95" customHeight="1" x14ac:dyDescent="0.2">
      <c r="A3005" s="2"/>
      <c r="B3005" s="3"/>
      <c r="C3005" s="2"/>
      <c r="D3005" s="2"/>
      <c r="E3005" s="2"/>
      <c r="F3005" s="2"/>
      <c r="G3005" s="2"/>
      <c r="H3005" s="2"/>
      <c r="I3005" s="4"/>
      <c r="J3005" s="9">
        <f t="shared" si="196"/>
        <v>0</v>
      </c>
      <c r="K3005" s="9">
        <f t="shared" si="197"/>
        <v>0</v>
      </c>
      <c r="L3005">
        <f t="shared" si="198"/>
        <v>1</v>
      </c>
      <c r="M3005" t="str">
        <f>VLOOKUP(L3005,mês!A:B,2,0)</f>
        <v>Janeiro</v>
      </c>
      <c r="N3005" t="e">
        <f t="shared" si="199"/>
        <v>#VALUE!</v>
      </c>
    </row>
    <row r="3006" spans="1:14" ht="24.95" customHeight="1" x14ac:dyDescent="0.2">
      <c r="A3006" s="2"/>
      <c r="B3006" s="3"/>
      <c r="C3006" s="2"/>
      <c r="D3006" s="2"/>
      <c r="E3006" s="2"/>
      <c r="F3006" s="2"/>
      <c r="G3006" s="2"/>
      <c r="H3006" s="2"/>
      <c r="I3006" s="4"/>
      <c r="J3006" s="9">
        <f t="shared" si="196"/>
        <v>0</v>
      </c>
      <c r="K3006" s="9">
        <f t="shared" si="197"/>
        <v>0</v>
      </c>
      <c r="L3006">
        <f t="shared" si="198"/>
        <v>1</v>
      </c>
      <c r="M3006" t="str">
        <f>VLOOKUP(L3006,mês!A:B,2,0)</f>
        <v>Janeiro</v>
      </c>
      <c r="N3006" t="e">
        <f t="shared" si="199"/>
        <v>#VALUE!</v>
      </c>
    </row>
    <row r="3007" spans="1:14" ht="24.95" customHeight="1" x14ac:dyDescent="0.2">
      <c r="A3007" s="2"/>
      <c r="B3007" s="3"/>
      <c r="C3007" s="2"/>
      <c r="D3007" s="2"/>
      <c r="E3007" s="2"/>
      <c r="F3007" s="2"/>
      <c r="G3007" s="2"/>
      <c r="H3007" s="2"/>
      <c r="I3007" s="4"/>
      <c r="J3007" s="9">
        <f t="shared" si="196"/>
        <v>0</v>
      </c>
      <c r="K3007" s="9">
        <f t="shared" si="197"/>
        <v>0</v>
      </c>
      <c r="L3007">
        <f t="shared" si="198"/>
        <v>1</v>
      </c>
      <c r="M3007" t="str">
        <f>VLOOKUP(L3007,mês!A:B,2,0)</f>
        <v>Janeiro</v>
      </c>
      <c r="N3007" t="e">
        <f t="shared" si="199"/>
        <v>#VALUE!</v>
      </c>
    </row>
    <row r="3008" spans="1:14" ht="24.95" customHeight="1" x14ac:dyDescent="0.2">
      <c r="A3008" s="2"/>
      <c r="B3008" s="3"/>
      <c r="C3008" s="2"/>
      <c r="D3008" s="2"/>
      <c r="E3008" s="2"/>
      <c r="F3008" s="2"/>
      <c r="G3008" s="2"/>
      <c r="H3008" s="2"/>
      <c r="I3008" s="4"/>
      <c r="J3008" s="9">
        <f t="shared" si="196"/>
        <v>0</v>
      </c>
      <c r="K3008" s="9">
        <f t="shared" si="197"/>
        <v>0</v>
      </c>
      <c r="L3008">
        <f t="shared" si="198"/>
        <v>1</v>
      </c>
      <c r="M3008" t="str">
        <f>VLOOKUP(L3008,mês!A:B,2,0)</f>
        <v>Janeiro</v>
      </c>
      <c r="N3008" t="e">
        <f t="shared" si="199"/>
        <v>#VALUE!</v>
      </c>
    </row>
    <row r="3009" spans="1:14" ht="24.95" customHeight="1" x14ac:dyDescent="0.2">
      <c r="A3009" s="2"/>
      <c r="B3009" s="3"/>
      <c r="C3009" s="2"/>
      <c r="D3009" s="2"/>
      <c r="E3009" s="2"/>
      <c r="F3009" s="2"/>
      <c r="G3009" s="2"/>
      <c r="H3009" s="13"/>
      <c r="I3009" s="4"/>
      <c r="J3009" s="9">
        <f t="shared" si="196"/>
        <v>0</v>
      </c>
      <c r="K3009" s="9">
        <f t="shared" si="197"/>
        <v>0</v>
      </c>
      <c r="L3009">
        <f t="shared" si="198"/>
        <v>1</v>
      </c>
      <c r="M3009" t="str">
        <f>VLOOKUP(L3009,mês!A:B,2,0)</f>
        <v>Janeiro</v>
      </c>
      <c r="N3009" t="e">
        <f t="shared" si="199"/>
        <v>#VALUE!</v>
      </c>
    </row>
    <row r="3010" spans="1:14" ht="24.95" customHeight="1" x14ac:dyDescent="0.2">
      <c r="A3010" s="2"/>
      <c r="B3010" s="3"/>
      <c r="C3010" s="2"/>
      <c r="D3010" s="2"/>
      <c r="E3010" s="2"/>
      <c r="F3010" s="2"/>
      <c r="G3010" s="2"/>
      <c r="H3010" s="2"/>
      <c r="I3010" s="4"/>
      <c r="J3010" s="9">
        <f t="shared" si="196"/>
        <v>0</v>
      </c>
      <c r="K3010" s="9">
        <f t="shared" si="197"/>
        <v>0</v>
      </c>
      <c r="L3010">
        <f t="shared" si="198"/>
        <v>1</v>
      </c>
      <c r="M3010" t="str">
        <f>VLOOKUP(L3010,mês!A:B,2,0)</f>
        <v>Janeiro</v>
      </c>
      <c r="N3010" t="e">
        <f t="shared" si="199"/>
        <v>#VALUE!</v>
      </c>
    </row>
    <row r="3011" spans="1:14" ht="24.95" customHeight="1" x14ac:dyDescent="0.2">
      <c r="A3011" s="2"/>
      <c r="B3011" s="3"/>
      <c r="C3011" s="2"/>
      <c r="D3011" s="2"/>
      <c r="E3011" s="2"/>
      <c r="F3011" s="2"/>
      <c r="G3011" s="2"/>
      <c r="H3011" s="2"/>
      <c r="I3011" s="4"/>
      <c r="J3011" s="9">
        <f t="shared" si="196"/>
        <v>0</v>
      </c>
      <c r="K3011" s="9">
        <f t="shared" si="197"/>
        <v>0</v>
      </c>
      <c r="L3011">
        <f t="shared" si="198"/>
        <v>1</v>
      </c>
      <c r="M3011" t="str">
        <f>VLOOKUP(L3011,mês!A:B,2,0)</f>
        <v>Janeiro</v>
      </c>
      <c r="N3011" t="e">
        <f t="shared" si="199"/>
        <v>#VALUE!</v>
      </c>
    </row>
    <row r="3012" spans="1:14" ht="24.95" customHeight="1" x14ac:dyDescent="0.2">
      <c r="A3012" s="2"/>
      <c r="B3012" s="3"/>
      <c r="C3012" s="2"/>
      <c r="D3012" s="2"/>
      <c r="E3012" s="2"/>
      <c r="F3012" s="2"/>
      <c r="G3012" s="2"/>
      <c r="H3012" s="2"/>
      <c r="I3012" s="4"/>
      <c r="J3012" s="9">
        <f t="shared" si="196"/>
        <v>0</v>
      </c>
      <c r="K3012" s="9">
        <f t="shared" si="197"/>
        <v>0</v>
      </c>
      <c r="L3012">
        <f t="shared" si="198"/>
        <v>1</v>
      </c>
      <c r="M3012" t="str">
        <f>VLOOKUP(L3012,mês!A:B,2,0)</f>
        <v>Janeiro</v>
      </c>
      <c r="N3012" t="e">
        <f t="shared" si="199"/>
        <v>#VALUE!</v>
      </c>
    </row>
    <row r="3013" spans="1:14" ht="24.95" customHeight="1" x14ac:dyDescent="0.2">
      <c r="A3013" s="2"/>
      <c r="B3013" s="3"/>
      <c r="C3013" s="2"/>
      <c r="D3013" s="2"/>
      <c r="E3013" s="2"/>
      <c r="F3013" s="2"/>
      <c r="G3013" s="2"/>
      <c r="H3013" s="13"/>
      <c r="I3013" s="4"/>
      <c r="J3013" s="9">
        <f t="shared" si="196"/>
        <v>0</v>
      </c>
      <c r="K3013" s="9">
        <f t="shared" si="197"/>
        <v>0</v>
      </c>
      <c r="L3013">
        <f t="shared" si="198"/>
        <v>1</v>
      </c>
      <c r="M3013" t="str">
        <f>VLOOKUP(L3013,mês!A:B,2,0)</f>
        <v>Janeiro</v>
      </c>
      <c r="N3013" t="e">
        <f t="shared" si="199"/>
        <v>#VALUE!</v>
      </c>
    </row>
    <row r="3014" spans="1:14" ht="24.95" customHeight="1" x14ac:dyDescent="0.2">
      <c r="A3014" s="2"/>
      <c r="B3014" s="3"/>
      <c r="C3014" s="2"/>
      <c r="D3014" s="2"/>
      <c r="E3014" s="2"/>
      <c r="F3014" s="2"/>
      <c r="G3014" s="2"/>
      <c r="H3014" s="13"/>
      <c r="I3014" s="4"/>
      <c r="J3014" s="9">
        <f t="shared" si="196"/>
        <v>0</v>
      </c>
      <c r="K3014" s="9">
        <f t="shared" si="197"/>
        <v>0</v>
      </c>
      <c r="L3014">
        <f t="shared" si="198"/>
        <v>1</v>
      </c>
      <c r="M3014" t="str">
        <f>VLOOKUP(L3014,mês!A:B,2,0)</f>
        <v>Janeiro</v>
      </c>
      <c r="N3014" t="e">
        <f t="shared" si="199"/>
        <v>#VALUE!</v>
      </c>
    </row>
    <row r="3015" spans="1:14" ht="24.95" customHeight="1" x14ac:dyDescent="0.2">
      <c r="A3015" s="2"/>
      <c r="B3015" s="3"/>
      <c r="C3015" s="2"/>
      <c r="D3015" s="2"/>
      <c r="E3015" s="2"/>
      <c r="F3015" s="2"/>
      <c r="G3015" s="2"/>
      <c r="H3015" s="13"/>
      <c r="I3015" s="4"/>
      <c r="J3015" s="9">
        <f t="shared" si="196"/>
        <v>0</v>
      </c>
      <c r="K3015" s="9">
        <f t="shared" si="197"/>
        <v>0</v>
      </c>
      <c r="L3015">
        <f t="shared" si="198"/>
        <v>1</v>
      </c>
      <c r="M3015" t="str">
        <f>VLOOKUP(L3015,mês!A:B,2,0)</f>
        <v>Janeiro</v>
      </c>
      <c r="N3015" t="e">
        <f t="shared" si="199"/>
        <v>#VALUE!</v>
      </c>
    </row>
    <row r="3016" spans="1:14" ht="24.95" customHeight="1" x14ac:dyDescent="0.2">
      <c r="A3016" s="2"/>
      <c r="B3016" s="3"/>
      <c r="C3016" s="2"/>
      <c r="D3016" s="2"/>
      <c r="E3016" s="2"/>
      <c r="F3016" s="2"/>
      <c r="G3016" s="2"/>
      <c r="H3016" s="2"/>
      <c r="I3016" s="4"/>
      <c r="J3016" s="9">
        <f t="shared" si="196"/>
        <v>0</v>
      </c>
      <c r="K3016" s="9">
        <f t="shared" si="197"/>
        <v>0</v>
      </c>
      <c r="L3016">
        <f t="shared" si="198"/>
        <v>1</v>
      </c>
      <c r="M3016" t="str">
        <f>VLOOKUP(L3016,mês!A:B,2,0)</f>
        <v>Janeiro</v>
      </c>
      <c r="N3016" t="e">
        <f t="shared" si="199"/>
        <v>#VALUE!</v>
      </c>
    </row>
    <row r="3017" spans="1:14" ht="24.95" customHeight="1" x14ac:dyDescent="0.2">
      <c r="A3017" s="2"/>
      <c r="B3017" s="3"/>
      <c r="C3017" s="2"/>
      <c r="D3017" s="2"/>
      <c r="E3017" s="2"/>
      <c r="F3017" s="2"/>
      <c r="G3017" s="2"/>
      <c r="H3017" s="13"/>
      <c r="I3017" s="4"/>
      <c r="J3017" s="9">
        <f t="shared" si="196"/>
        <v>0</v>
      </c>
      <c r="K3017" s="9">
        <f t="shared" si="197"/>
        <v>0</v>
      </c>
      <c r="L3017">
        <f t="shared" si="198"/>
        <v>1</v>
      </c>
      <c r="M3017" t="str">
        <f>VLOOKUP(L3017,mês!A:B,2,0)</f>
        <v>Janeiro</v>
      </c>
      <c r="N3017" t="e">
        <f t="shared" si="199"/>
        <v>#VALUE!</v>
      </c>
    </row>
    <row r="3018" spans="1:14" ht="24.95" customHeight="1" x14ac:dyDescent="0.2">
      <c r="A3018" s="2"/>
      <c r="B3018" s="3"/>
      <c r="C3018" s="2"/>
      <c r="D3018" s="2"/>
      <c r="E3018" s="2"/>
      <c r="F3018" s="2"/>
      <c r="G3018" s="2"/>
      <c r="H3018" s="13"/>
      <c r="I3018" s="4"/>
      <c r="J3018" s="9">
        <f t="shared" si="196"/>
        <v>0</v>
      </c>
      <c r="K3018" s="9">
        <f t="shared" si="197"/>
        <v>0</v>
      </c>
      <c r="L3018">
        <f t="shared" si="198"/>
        <v>1</v>
      </c>
      <c r="M3018" t="str">
        <f>VLOOKUP(L3018,mês!A:B,2,0)</f>
        <v>Janeiro</v>
      </c>
      <c r="N3018" t="e">
        <f t="shared" si="199"/>
        <v>#VALUE!</v>
      </c>
    </row>
    <row r="3019" spans="1:14" ht="24.95" customHeight="1" x14ac:dyDescent="0.2">
      <c r="A3019" s="2"/>
      <c r="B3019" s="3"/>
      <c r="C3019" s="2"/>
      <c r="D3019" s="2"/>
      <c r="E3019" s="2"/>
      <c r="F3019" s="2"/>
      <c r="G3019" s="2"/>
      <c r="H3019" s="13"/>
      <c r="I3019" s="4"/>
      <c r="J3019" s="9">
        <f t="shared" si="196"/>
        <v>0</v>
      </c>
      <c r="K3019" s="9">
        <f t="shared" si="197"/>
        <v>0</v>
      </c>
      <c r="L3019">
        <f t="shared" si="198"/>
        <v>1</v>
      </c>
      <c r="M3019" t="str">
        <f>VLOOKUP(L3019,mês!A:B,2,0)</f>
        <v>Janeiro</v>
      </c>
      <c r="N3019" t="e">
        <f t="shared" si="199"/>
        <v>#VALUE!</v>
      </c>
    </row>
    <row r="3020" spans="1:14" ht="24.95" customHeight="1" x14ac:dyDescent="0.2">
      <c r="A3020" s="2"/>
      <c r="B3020" s="3"/>
      <c r="C3020" s="2"/>
      <c r="D3020" s="2"/>
      <c r="E3020" s="2"/>
      <c r="F3020" s="2"/>
      <c r="G3020" s="2"/>
      <c r="H3020" s="13"/>
      <c r="I3020" s="4"/>
      <c r="J3020" s="9">
        <f t="shared" si="196"/>
        <v>0</v>
      </c>
      <c r="K3020" s="9">
        <f t="shared" si="197"/>
        <v>0</v>
      </c>
      <c r="L3020">
        <f t="shared" si="198"/>
        <v>1</v>
      </c>
      <c r="M3020" t="str">
        <f>VLOOKUP(L3020,mês!A:B,2,0)</f>
        <v>Janeiro</v>
      </c>
      <c r="N3020" t="e">
        <f t="shared" si="199"/>
        <v>#VALUE!</v>
      </c>
    </row>
    <row r="3021" spans="1:14" ht="24.95" customHeight="1" x14ac:dyDescent="0.2">
      <c r="A3021" s="2"/>
      <c r="B3021" s="3"/>
      <c r="C3021" s="2"/>
      <c r="D3021" s="2"/>
      <c r="E3021" s="2"/>
      <c r="F3021" s="2"/>
      <c r="G3021" s="2"/>
      <c r="H3021" s="13"/>
      <c r="I3021" s="4"/>
      <c r="J3021" s="9">
        <f t="shared" si="196"/>
        <v>0</v>
      </c>
      <c r="K3021" s="9">
        <f t="shared" si="197"/>
        <v>0</v>
      </c>
      <c r="L3021">
        <f t="shared" si="198"/>
        <v>1</v>
      </c>
      <c r="M3021" t="str">
        <f>VLOOKUP(L3021,mês!A:B,2,0)</f>
        <v>Janeiro</v>
      </c>
      <c r="N3021" t="e">
        <f t="shared" si="199"/>
        <v>#VALUE!</v>
      </c>
    </row>
    <row r="3022" spans="1:14" ht="24.95" customHeight="1" x14ac:dyDescent="0.2">
      <c r="A3022" s="2"/>
      <c r="B3022" s="3"/>
      <c r="C3022" s="2"/>
      <c r="D3022" s="2"/>
      <c r="E3022" s="2"/>
      <c r="F3022" s="2"/>
      <c r="G3022" s="2"/>
      <c r="H3022" s="2"/>
      <c r="I3022" s="4"/>
      <c r="J3022" s="9">
        <f t="shared" ref="J3022:J3033" si="200">IF(G3022="Não",0,H3022)</f>
        <v>0</v>
      </c>
      <c r="K3022" s="9">
        <f t="shared" ref="K3022:K3033" si="201">IF(G3022="Não",H3022,0)</f>
        <v>0</v>
      </c>
      <c r="L3022">
        <f t="shared" ref="L3022:L3033" si="202">MONTH(B3022)</f>
        <v>1</v>
      </c>
      <c r="M3022" t="str">
        <f>VLOOKUP(L3022,mês!A:B,2,0)</f>
        <v>Janeiro</v>
      </c>
      <c r="N3022" t="e">
        <f t="shared" ref="N3022:N3033" si="203">LEFT(A3022,SEARCH("-",A3022)-1)</f>
        <v>#VALUE!</v>
      </c>
    </row>
    <row r="3023" spans="1:14" ht="24.95" customHeight="1" x14ac:dyDescent="0.2">
      <c r="A3023" s="2"/>
      <c r="B3023" s="3"/>
      <c r="C3023" s="2"/>
      <c r="D3023" s="2"/>
      <c r="E3023" s="2"/>
      <c r="F3023" s="2"/>
      <c r="G3023" s="2"/>
      <c r="H3023" s="13"/>
      <c r="I3023" s="4"/>
      <c r="J3023" s="9">
        <f t="shared" si="200"/>
        <v>0</v>
      </c>
      <c r="K3023" s="9">
        <f t="shared" si="201"/>
        <v>0</v>
      </c>
      <c r="L3023">
        <f t="shared" si="202"/>
        <v>1</v>
      </c>
      <c r="M3023" t="str">
        <f>VLOOKUP(L3023,mês!A:B,2,0)</f>
        <v>Janeiro</v>
      </c>
      <c r="N3023" t="e">
        <f t="shared" si="203"/>
        <v>#VALUE!</v>
      </c>
    </row>
    <row r="3024" spans="1:14" ht="24.95" customHeight="1" x14ac:dyDescent="0.2">
      <c r="A3024" s="2"/>
      <c r="B3024" s="3"/>
      <c r="C3024" s="2"/>
      <c r="D3024" s="2"/>
      <c r="E3024" s="4"/>
      <c r="F3024" s="2"/>
      <c r="G3024" s="2"/>
      <c r="H3024" s="13"/>
      <c r="I3024" s="4"/>
      <c r="J3024" s="9">
        <f t="shared" si="200"/>
        <v>0</v>
      </c>
      <c r="K3024" s="9">
        <f t="shared" si="201"/>
        <v>0</v>
      </c>
      <c r="L3024">
        <f t="shared" si="202"/>
        <v>1</v>
      </c>
      <c r="M3024" t="str">
        <f>VLOOKUP(L3024,mês!A:B,2,0)</f>
        <v>Janeiro</v>
      </c>
      <c r="N3024" t="e">
        <f t="shared" si="203"/>
        <v>#VALUE!</v>
      </c>
    </row>
    <row r="3025" spans="1:14" ht="24.95" customHeight="1" x14ac:dyDescent="0.2">
      <c r="A3025" s="2"/>
      <c r="B3025" s="3"/>
      <c r="C3025" s="2"/>
      <c r="D3025" s="2"/>
      <c r="E3025" s="2"/>
      <c r="F3025" s="2"/>
      <c r="G3025" s="2"/>
      <c r="H3025" s="13"/>
      <c r="I3025" s="4"/>
      <c r="J3025" s="9">
        <f t="shared" si="200"/>
        <v>0</v>
      </c>
      <c r="K3025" s="9">
        <f t="shared" si="201"/>
        <v>0</v>
      </c>
      <c r="L3025">
        <f t="shared" si="202"/>
        <v>1</v>
      </c>
      <c r="M3025" t="str">
        <f>VLOOKUP(L3025,mês!A:B,2,0)</f>
        <v>Janeiro</v>
      </c>
      <c r="N3025" t="e">
        <f t="shared" si="203"/>
        <v>#VALUE!</v>
      </c>
    </row>
    <row r="3026" spans="1:14" ht="24.95" customHeight="1" x14ac:dyDescent="0.2">
      <c r="A3026" s="2"/>
      <c r="B3026" s="3"/>
      <c r="C3026" s="2"/>
      <c r="D3026" s="2"/>
      <c r="E3026" s="2"/>
      <c r="F3026" s="2"/>
      <c r="G3026" s="2"/>
      <c r="H3026" s="2"/>
      <c r="I3026" s="4"/>
      <c r="J3026" s="9">
        <f t="shared" si="200"/>
        <v>0</v>
      </c>
      <c r="K3026" s="9">
        <f t="shared" si="201"/>
        <v>0</v>
      </c>
      <c r="L3026">
        <f t="shared" si="202"/>
        <v>1</v>
      </c>
      <c r="M3026" t="str">
        <f>VLOOKUP(L3026,mês!A:B,2,0)</f>
        <v>Janeiro</v>
      </c>
      <c r="N3026" t="e">
        <f t="shared" si="203"/>
        <v>#VALUE!</v>
      </c>
    </row>
    <row r="3027" spans="1:14" ht="24.95" customHeight="1" x14ac:dyDescent="0.2">
      <c r="A3027" s="2"/>
      <c r="B3027" s="3"/>
      <c r="C3027" s="2"/>
      <c r="D3027" s="2"/>
      <c r="E3027" s="2"/>
      <c r="F3027" s="2"/>
      <c r="G3027" s="2"/>
      <c r="H3027" s="13"/>
      <c r="I3027" s="4"/>
      <c r="J3027" s="9">
        <f t="shared" si="200"/>
        <v>0</v>
      </c>
      <c r="K3027" s="9">
        <f t="shared" si="201"/>
        <v>0</v>
      </c>
      <c r="L3027">
        <f t="shared" si="202"/>
        <v>1</v>
      </c>
      <c r="M3027" t="str">
        <f>VLOOKUP(L3027,mês!A:B,2,0)</f>
        <v>Janeiro</v>
      </c>
      <c r="N3027" t="e">
        <f t="shared" si="203"/>
        <v>#VALUE!</v>
      </c>
    </row>
    <row r="3028" spans="1:14" ht="24.95" customHeight="1" x14ac:dyDescent="0.2">
      <c r="A3028" s="2"/>
      <c r="B3028" s="3"/>
      <c r="C3028" s="2"/>
      <c r="D3028" s="2"/>
      <c r="E3028" s="2"/>
      <c r="F3028" s="2"/>
      <c r="G3028" s="2"/>
      <c r="H3028" s="13"/>
      <c r="I3028" s="4"/>
      <c r="J3028" s="9">
        <f t="shared" si="200"/>
        <v>0</v>
      </c>
      <c r="K3028" s="9">
        <f t="shared" si="201"/>
        <v>0</v>
      </c>
      <c r="L3028">
        <f t="shared" si="202"/>
        <v>1</v>
      </c>
      <c r="M3028" t="str">
        <f>VLOOKUP(L3028,mês!A:B,2,0)</f>
        <v>Janeiro</v>
      </c>
      <c r="N3028" t="e">
        <f t="shared" si="203"/>
        <v>#VALUE!</v>
      </c>
    </row>
    <row r="3029" spans="1:14" ht="24.95" customHeight="1" x14ac:dyDescent="0.2">
      <c r="A3029" s="2"/>
      <c r="B3029" s="3"/>
      <c r="C3029" s="2"/>
      <c r="D3029" s="2"/>
      <c r="E3029" s="2"/>
      <c r="F3029" s="2"/>
      <c r="G3029" s="2"/>
      <c r="H3029" s="13"/>
      <c r="I3029" s="4"/>
      <c r="J3029" s="9">
        <f t="shared" si="200"/>
        <v>0</v>
      </c>
      <c r="K3029" s="9">
        <f t="shared" si="201"/>
        <v>0</v>
      </c>
      <c r="L3029">
        <f t="shared" si="202"/>
        <v>1</v>
      </c>
      <c r="M3029" t="str">
        <f>VLOOKUP(L3029,mês!A:B,2,0)</f>
        <v>Janeiro</v>
      </c>
      <c r="N3029" t="e">
        <f t="shared" si="203"/>
        <v>#VALUE!</v>
      </c>
    </row>
    <row r="3030" spans="1:14" ht="24.95" customHeight="1" x14ac:dyDescent="0.2">
      <c r="A3030" s="2"/>
      <c r="B3030" s="3"/>
      <c r="C3030" s="2"/>
      <c r="D3030" s="2"/>
      <c r="E3030" s="2"/>
      <c r="F3030" s="2"/>
      <c r="G3030" s="2"/>
      <c r="H3030" s="13"/>
      <c r="I3030" s="4"/>
      <c r="J3030" s="9">
        <f t="shared" si="200"/>
        <v>0</v>
      </c>
      <c r="K3030" s="9">
        <f t="shared" si="201"/>
        <v>0</v>
      </c>
      <c r="L3030">
        <f t="shared" si="202"/>
        <v>1</v>
      </c>
      <c r="M3030" t="str">
        <f>VLOOKUP(L3030,mês!A:B,2,0)</f>
        <v>Janeiro</v>
      </c>
      <c r="N3030" t="e">
        <f t="shared" si="203"/>
        <v>#VALUE!</v>
      </c>
    </row>
    <row r="3031" spans="1:14" ht="24.95" customHeight="1" x14ac:dyDescent="0.2">
      <c r="A3031" s="2"/>
      <c r="B3031" s="3"/>
      <c r="C3031" s="2"/>
      <c r="D3031" s="2"/>
      <c r="E3031" s="2"/>
      <c r="F3031" s="2"/>
      <c r="G3031" s="2"/>
      <c r="H3031" s="13"/>
      <c r="I3031" s="4"/>
      <c r="J3031" s="9">
        <f t="shared" si="200"/>
        <v>0</v>
      </c>
      <c r="K3031" s="9">
        <f t="shared" si="201"/>
        <v>0</v>
      </c>
      <c r="L3031">
        <f t="shared" si="202"/>
        <v>1</v>
      </c>
      <c r="M3031" t="str">
        <f>VLOOKUP(L3031,mês!A:B,2,0)</f>
        <v>Janeiro</v>
      </c>
      <c r="N3031" t="e">
        <f t="shared" si="203"/>
        <v>#VALUE!</v>
      </c>
    </row>
    <row r="3032" spans="1:14" ht="24.95" customHeight="1" x14ac:dyDescent="0.2">
      <c r="A3032" s="2"/>
      <c r="B3032" s="3"/>
      <c r="C3032" s="2"/>
      <c r="D3032" s="2"/>
      <c r="E3032" s="2"/>
      <c r="F3032" s="2"/>
      <c r="G3032" s="2"/>
      <c r="H3032" s="13"/>
      <c r="I3032" s="4"/>
      <c r="J3032" s="9">
        <f t="shared" si="200"/>
        <v>0</v>
      </c>
      <c r="K3032" s="9">
        <f t="shared" si="201"/>
        <v>0</v>
      </c>
      <c r="L3032">
        <f t="shared" si="202"/>
        <v>1</v>
      </c>
      <c r="M3032" t="str">
        <f>VLOOKUP(L3032,mês!A:B,2,0)</f>
        <v>Janeiro</v>
      </c>
      <c r="N3032" t="e">
        <f t="shared" si="203"/>
        <v>#VALUE!</v>
      </c>
    </row>
    <row r="3033" spans="1:14" ht="24.95" customHeight="1" x14ac:dyDescent="0.2">
      <c r="A3033" s="2"/>
      <c r="B3033" s="3"/>
      <c r="C3033" s="2"/>
      <c r="D3033" s="2"/>
      <c r="E3033" s="2"/>
      <c r="F3033" s="2"/>
      <c r="G3033" s="2"/>
      <c r="H3033" s="13"/>
      <c r="I3033" s="4"/>
      <c r="J3033" s="9">
        <f t="shared" si="200"/>
        <v>0</v>
      </c>
      <c r="K3033" s="9">
        <f t="shared" si="201"/>
        <v>0</v>
      </c>
      <c r="L3033">
        <f t="shared" si="202"/>
        <v>1</v>
      </c>
      <c r="M3033" t="str">
        <f>VLOOKUP(L3033,mês!A:B,2,0)</f>
        <v>Janeiro</v>
      </c>
      <c r="N3033" t="e">
        <f t="shared" si="203"/>
        <v>#VALUE!</v>
      </c>
    </row>
  </sheetData>
  <pageMargins left="0.511811024" right="0.511811024" top="0.78740157499999996" bottom="0.78740157499999996" header="0.31496062000000002" footer="0.31496062000000002"/>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dimension ref="A1:B12"/>
  <sheetViews>
    <sheetView workbookViewId="0">
      <selection activeCell="L39" sqref="L39"/>
    </sheetView>
  </sheetViews>
  <sheetFormatPr defaultRowHeight="14.25" x14ac:dyDescent="0.2"/>
  <sheetData>
    <row r="1" spans="1:2" x14ac:dyDescent="0.2">
      <c r="A1">
        <v>1</v>
      </c>
      <c r="B1" t="s">
        <v>10</v>
      </c>
    </row>
    <row r="2" spans="1:2" x14ac:dyDescent="0.2">
      <c r="A2">
        <v>2</v>
      </c>
      <c r="B2" t="s">
        <v>11</v>
      </c>
    </row>
    <row r="3" spans="1:2" x14ac:dyDescent="0.2">
      <c r="A3">
        <v>3</v>
      </c>
      <c r="B3" t="s">
        <v>12</v>
      </c>
    </row>
    <row r="4" spans="1:2" x14ac:dyDescent="0.2">
      <c r="A4">
        <v>4</v>
      </c>
      <c r="B4" t="s">
        <v>13</v>
      </c>
    </row>
    <row r="5" spans="1:2" x14ac:dyDescent="0.2">
      <c r="A5">
        <v>5</v>
      </c>
      <c r="B5" t="s">
        <v>14</v>
      </c>
    </row>
    <row r="6" spans="1:2" x14ac:dyDescent="0.2">
      <c r="A6">
        <v>6</v>
      </c>
      <c r="B6" t="s">
        <v>15</v>
      </c>
    </row>
    <row r="7" spans="1:2" x14ac:dyDescent="0.2">
      <c r="A7">
        <v>7</v>
      </c>
      <c r="B7" t="s">
        <v>16</v>
      </c>
    </row>
    <row r="8" spans="1:2" x14ac:dyDescent="0.2">
      <c r="A8">
        <v>8</v>
      </c>
      <c r="B8" t="s">
        <v>17</v>
      </c>
    </row>
    <row r="9" spans="1:2" x14ac:dyDescent="0.2">
      <c r="A9">
        <v>9</v>
      </c>
      <c r="B9" t="s">
        <v>18</v>
      </c>
    </row>
    <row r="10" spans="1:2" x14ac:dyDescent="0.2">
      <c r="A10">
        <v>10</v>
      </c>
      <c r="B10" t="s">
        <v>19</v>
      </c>
    </row>
    <row r="11" spans="1:2" x14ac:dyDescent="0.2">
      <c r="A11">
        <v>11</v>
      </c>
      <c r="B11" t="s">
        <v>20</v>
      </c>
    </row>
    <row r="12" spans="1:2" x14ac:dyDescent="0.2">
      <c r="A12">
        <v>12</v>
      </c>
      <c r="B12" t="s">
        <v>21</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Total Mensal por Recurso</vt:lpstr>
      <vt:lpstr>Total Geral Todos Recursos</vt:lpstr>
      <vt:lpstr>Rosto</vt:lpstr>
      <vt:lpstr>RI</vt:lpstr>
      <vt:lpstr>Checa Saldo</vt:lpstr>
      <vt:lpstr>Dados</vt:lpstr>
      <vt:lpstr>mês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dc:creator>
  <cp:lastModifiedBy>asus</cp:lastModifiedBy>
  <cp:lastPrinted>2016-08-30T11:05:41Z</cp:lastPrinted>
  <dcterms:created xsi:type="dcterms:W3CDTF">2016-04-13T01:14:05Z</dcterms:created>
  <dcterms:modified xsi:type="dcterms:W3CDTF">2021-03-16T17:15:18Z</dcterms:modified>
</cp:coreProperties>
</file>